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ochtovayaEYu\Desktop\"/>
    </mc:Choice>
  </mc:AlternateContent>
  <bookViews>
    <workbookView xWindow="0" yWindow="0" windowWidth="19710" windowHeight="12105" tabRatio="923"/>
  </bookViews>
  <sheets>
    <sheet name="Раздел I" sheetId="1" r:id="rId1"/>
    <sheet name="Раздел II " sheetId="2" r:id="rId2"/>
    <sheet name="Раздел III (пункт 7)" sheetId="3" r:id="rId3"/>
    <sheet name="Раздел III (пункт 8)" sheetId="4" r:id="rId4"/>
    <sheet name="Раздел III (пункт 9)" sheetId="5" r:id="rId5"/>
    <sheet name="Раздел III (пункт 10)" sheetId="6" r:id="rId6"/>
    <sheet name="Раздел III (пункт 11)" sheetId="7" r:id="rId7"/>
    <sheet name="Раздел III (пункт 12) " sheetId="8" r:id="rId8"/>
    <sheet name="Раздел III (пункт 13)" sheetId="9" r:id="rId9"/>
    <sheet name="Раздел III (пункт 14)" sheetId="10" r:id="rId10"/>
    <sheet name="Раздел III (пункт 15)" sheetId="11" r:id="rId11"/>
    <sheet name="Раздел III (пункт 16) " sheetId="12" r:id="rId12"/>
    <sheet name="Раздел III (пункт 18)" sheetId="13" r:id="rId13"/>
    <sheet name="Раздел IV (пункт 19)" sheetId="14" r:id="rId14"/>
    <sheet name="Раздел IV (пункт 20)" sheetId="15" r:id="rId15"/>
    <sheet name="Раздел IV (пункт 21)" sheetId="16" r:id="rId16"/>
    <sheet name="Раздел IV (пункт 22)" sheetId="17" r:id="rId17"/>
    <sheet name="Раздел V (пункт 25)" sheetId="18" r:id="rId18"/>
    <sheet name="Раздел V (пункт 26)" sheetId="19" r:id="rId19"/>
    <sheet name="Раздел V (пункт 27)" sheetId="20" r:id="rId20"/>
    <sheet name="Раздел VI (пункт 30)" sheetId="21" r:id="rId21"/>
    <sheet name="Раздел VI (пункт 33)" sheetId="22" r:id="rId22"/>
    <sheet name="Раздел VI (пункт 34)" sheetId="23" r:id="rId23"/>
    <sheet name="Data Import" sheetId="24" state="hidden" r:id="rId24"/>
    <sheet name="Meta Data" sheetId="25" state="hidden" r:id="rId25"/>
  </sheets>
  <definedNames>
    <definedName name="_xlnm._FilterDatabase" localSheetId="0" hidden="1">'Раздел I'!$A$8:$H$8</definedName>
    <definedName name="_xlnm._FilterDatabase" localSheetId="1" hidden="1">'Раздел II '!$A$12:$Z$101</definedName>
    <definedName name="_xlnm._FilterDatabase" localSheetId="5" hidden="1">'Раздел III (пункт 10)'!$A$11:$AG$100</definedName>
    <definedName name="_xlnm._FilterDatabase" localSheetId="6" hidden="1">'Раздел III (пункт 11)'!$A$11:$AG$100</definedName>
    <definedName name="_xlnm._FilterDatabase" localSheetId="7" hidden="1">'Раздел III (пункт 12) '!$A$11:$AG$100</definedName>
    <definedName name="_xlnm._FilterDatabase" localSheetId="8" hidden="1">'Раздел III (пункт 13)'!$A$11:$AG$100</definedName>
    <definedName name="_xlnm._FilterDatabase" localSheetId="9" hidden="1">'Раздел III (пункт 14)'!$A$10:$N$99</definedName>
    <definedName name="_xlnm._FilterDatabase" localSheetId="10" hidden="1">'Раздел III (пункт 15)'!$A$11:$AS$100</definedName>
    <definedName name="_xlnm._FilterDatabase" localSheetId="11" hidden="1">'Раздел III (пункт 16) '!$A$10:$Z$10</definedName>
    <definedName name="_xlnm._FilterDatabase" localSheetId="12" hidden="1">'Раздел III (пункт 18)'!$A$12:$S$12</definedName>
    <definedName name="_xlnm._FilterDatabase" localSheetId="2" hidden="1">'Раздел III (пункт 7)'!$A$8:$H$97</definedName>
    <definedName name="_xlnm._FilterDatabase" localSheetId="3" hidden="1">'Раздел III (пункт 8)'!$A$13:$R$102</definedName>
    <definedName name="_xlnm._FilterDatabase" localSheetId="4" hidden="1">'Раздел III (пункт 9)'!$A$12:$N$101</definedName>
    <definedName name="_xlnm._FilterDatabase" localSheetId="13" hidden="1">'Раздел IV (пункт 19)'!$A$9:$I$9</definedName>
    <definedName name="_xlnm._FilterDatabase" localSheetId="14" hidden="1">'Раздел IV (пункт 20)'!$A$8:$H$8</definedName>
    <definedName name="_xlnm._FilterDatabase" localSheetId="15" hidden="1">'Раздел IV (пункт 21)'!$A$8:$H$8</definedName>
    <definedName name="_xlnm._FilterDatabase" localSheetId="16" hidden="1">'Раздел IV (пункт 22)'!$A$10:$M$10</definedName>
    <definedName name="_xlnm._FilterDatabase" localSheetId="17" hidden="1">'Раздел V (пункт 25)'!$A$8:$J$8</definedName>
    <definedName name="_xlnm._FilterDatabase" localSheetId="18" hidden="1">'Раздел V (пункт 26)'!$A$10:$N$10</definedName>
    <definedName name="_xlnm._FilterDatabase" localSheetId="19" hidden="1">'Раздел V (пункт 27)'!$A$10:$N$10</definedName>
    <definedName name="_xlnm._FilterDatabase" localSheetId="20" hidden="1">'Раздел VI (пункт 30)'!$A$8:$E$93</definedName>
    <definedName name="_xlnm._FilterDatabase" localSheetId="22" hidden="1">'Раздел VI (пункт 34)'!$A$6:$E$13</definedName>
  </definedNames>
  <calcPr calcId="162913"/>
</workbook>
</file>

<file path=xl/calcChain.xml><?xml version="1.0" encoding="utf-8"?>
<calcChain xmlns="http://schemas.openxmlformats.org/spreadsheetml/2006/main">
  <c r="D21" i="23" l="1"/>
  <c r="N52" i="11"/>
  <c r="H33" i="1"/>
  <c r="H91" i="1"/>
  <c r="AE103" i="11" l="1"/>
  <c r="AD103" i="11"/>
  <c r="Y103" i="11"/>
  <c r="X103" i="11"/>
  <c r="S103" i="11"/>
  <c r="R103" i="11"/>
  <c r="AG103" i="11"/>
  <c r="AF103" i="11"/>
  <c r="AA103" i="11"/>
  <c r="Z103" i="11"/>
  <c r="U103" i="11"/>
  <c r="T103" i="11"/>
  <c r="V103" i="11"/>
  <c r="W103" i="11"/>
  <c r="AB103" i="11"/>
  <c r="AC103" i="11"/>
  <c r="P103" i="11"/>
  <c r="Q103" i="11"/>
  <c r="AC102" i="6"/>
  <c r="AB102" i="6"/>
  <c r="AA102" i="6"/>
  <c r="Z102" i="6"/>
  <c r="AC102" i="8"/>
  <c r="AB102" i="8"/>
  <c r="AA102" i="8"/>
  <c r="Z102" i="8"/>
  <c r="V103" i="2"/>
  <c r="R103" i="2"/>
  <c r="S103" i="2"/>
  <c r="T103" i="2"/>
  <c r="U103" i="2"/>
  <c r="W103" i="2"/>
  <c r="X103" i="2"/>
  <c r="Y103" i="2"/>
  <c r="Q103" i="2"/>
  <c r="L5" i="10"/>
  <c r="X102" i="9"/>
  <c r="Y102" i="9"/>
  <c r="T102" i="9"/>
  <c r="U102" i="9"/>
  <c r="P102" i="9"/>
  <c r="Q102" i="9"/>
  <c r="R102" i="9"/>
  <c r="S102" i="9"/>
  <c r="V102" i="9"/>
  <c r="W102" i="9"/>
  <c r="O102" i="9"/>
  <c r="N102" i="9"/>
  <c r="W102" i="8"/>
  <c r="V102" i="8"/>
  <c r="S102" i="8"/>
  <c r="R102" i="8"/>
  <c r="N102" i="8"/>
  <c r="O102" i="8"/>
  <c r="Y102" i="8"/>
  <c r="X102" i="8"/>
  <c r="U102" i="8"/>
  <c r="T102" i="8"/>
  <c r="P102" i="8"/>
  <c r="Q102" i="8"/>
  <c r="W102" i="7"/>
  <c r="V102" i="7"/>
  <c r="S102" i="7"/>
  <c r="AA102" i="7" s="1"/>
  <c r="R102" i="7"/>
  <c r="Z102" i="7" s="1"/>
  <c r="O102" i="7"/>
  <c r="N102" i="7"/>
  <c r="Y102" i="7"/>
  <c r="X102" i="7"/>
  <c r="U102" i="7"/>
  <c r="T102" i="7"/>
  <c r="AB102" i="7" s="1"/>
  <c r="P102" i="7"/>
  <c r="Q102" i="7"/>
  <c r="AC102" i="7" s="1"/>
  <c r="Y104" i="11" l="1"/>
  <c r="AA104" i="11"/>
  <c r="W104" i="11"/>
  <c r="X104" i="2"/>
  <c r="Y104" i="2"/>
  <c r="W104" i="2"/>
  <c r="R104" i="2"/>
  <c r="AE102" i="9"/>
  <c r="AB102" i="9"/>
  <c r="AG102" i="9"/>
  <c r="AF102" i="9"/>
  <c r="AA102" i="9"/>
  <c r="AC102" i="9"/>
  <c r="AD102" i="9"/>
  <c r="Z102" i="9"/>
  <c r="Y102" i="6"/>
  <c r="X102" i="6"/>
  <c r="U102" i="6"/>
  <c r="T102" i="6"/>
  <c r="Q102" i="6"/>
  <c r="P102" i="6"/>
  <c r="O102" i="6"/>
  <c r="R102" i="6"/>
  <c r="S102" i="6"/>
  <c r="V102" i="6"/>
  <c r="W102" i="6"/>
  <c r="N102" i="6"/>
  <c r="L103" i="5"/>
  <c r="K103" i="5"/>
  <c r="N104" i="4"/>
  <c r="H91" i="3"/>
  <c r="E95" i="23"/>
  <c r="D95" i="23"/>
  <c r="C95" i="23"/>
  <c r="E94" i="23"/>
  <c r="D94" i="23"/>
  <c r="C94" i="23"/>
  <c r="E93" i="23"/>
  <c r="D93" i="23"/>
  <c r="C93" i="23"/>
  <c r="E92" i="23"/>
  <c r="D92" i="23"/>
  <c r="C92" i="23"/>
  <c r="E91" i="23"/>
  <c r="D91" i="23"/>
  <c r="C91" i="23"/>
  <c r="E90" i="23"/>
  <c r="D90" i="23"/>
  <c r="C90" i="23"/>
  <c r="E89" i="23"/>
  <c r="D89" i="23"/>
  <c r="C89" i="23"/>
  <c r="E88" i="23"/>
  <c r="D88" i="23"/>
  <c r="C88" i="23"/>
  <c r="E87" i="23"/>
  <c r="D87" i="23"/>
  <c r="C87" i="23"/>
  <c r="E86" i="23"/>
  <c r="D86" i="23"/>
  <c r="C86" i="23"/>
  <c r="E85" i="23"/>
  <c r="D85" i="23"/>
  <c r="C85" i="23"/>
  <c r="E84" i="23"/>
  <c r="D84" i="23"/>
  <c r="C84" i="23"/>
  <c r="E83" i="23"/>
  <c r="D83" i="23"/>
  <c r="C83" i="23"/>
  <c r="E82" i="23"/>
  <c r="D82" i="23"/>
  <c r="C82" i="23"/>
  <c r="E81" i="23"/>
  <c r="D81" i="23"/>
  <c r="C81" i="23"/>
  <c r="E80" i="23"/>
  <c r="D80" i="23"/>
  <c r="C80" i="23"/>
  <c r="E79" i="23"/>
  <c r="D79" i="23"/>
  <c r="C79" i="23"/>
  <c r="E78" i="23"/>
  <c r="D78" i="23"/>
  <c r="C78" i="23"/>
  <c r="E77" i="23"/>
  <c r="D77" i="23"/>
  <c r="C77" i="23"/>
  <c r="E76" i="23"/>
  <c r="D76" i="23"/>
  <c r="C76" i="23"/>
  <c r="E75" i="23"/>
  <c r="D75" i="23"/>
  <c r="C75" i="23"/>
  <c r="E74" i="23"/>
  <c r="D74" i="23"/>
  <c r="C74" i="23"/>
  <c r="E73" i="23"/>
  <c r="D73" i="23"/>
  <c r="C73" i="23"/>
  <c r="E72" i="23"/>
  <c r="D72" i="23"/>
  <c r="C72" i="23"/>
  <c r="E71" i="23"/>
  <c r="D71" i="23"/>
  <c r="C71" i="23"/>
  <c r="E70" i="23"/>
  <c r="D70" i="23"/>
  <c r="C70" i="23"/>
  <c r="E69" i="23"/>
  <c r="D69" i="23"/>
  <c r="C69" i="23"/>
  <c r="E68" i="23"/>
  <c r="D68" i="23"/>
  <c r="C68" i="23"/>
  <c r="E67" i="23"/>
  <c r="D67" i="23"/>
  <c r="C67" i="23"/>
  <c r="E66" i="23"/>
  <c r="D66" i="23"/>
  <c r="C66" i="23"/>
  <c r="E65" i="23"/>
  <c r="D65" i="23"/>
  <c r="C65" i="23"/>
  <c r="E64" i="23"/>
  <c r="D64" i="23"/>
  <c r="C64" i="23"/>
  <c r="E63" i="23"/>
  <c r="D63" i="23"/>
  <c r="C63" i="23"/>
  <c r="E62" i="23"/>
  <c r="D62" i="23"/>
  <c r="C62" i="23"/>
  <c r="E61" i="23"/>
  <c r="D61" i="23"/>
  <c r="C61" i="23"/>
  <c r="E60" i="23"/>
  <c r="D60" i="23"/>
  <c r="C60" i="23"/>
  <c r="E59" i="23"/>
  <c r="D59" i="23"/>
  <c r="C59" i="23"/>
  <c r="E58" i="23"/>
  <c r="D58" i="23"/>
  <c r="C58" i="23"/>
  <c r="E57" i="23"/>
  <c r="D57" i="23"/>
  <c r="C57" i="23"/>
  <c r="E56" i="23"/>
  <c r="D56" i="23"/>
  <c r="C56" i="23"/>
  <c r="E55" i="23"/>
  <c r="D55" i="23"/>
  <c r="C55" i="23"/>
  <c r="E54" i="23"/>
  <c r="D54" i="23"/>
  <c r="C54" i="23"/>
  <c r="E53" i="23"/>
  <c r="D53" i="23"/>
  <c r="C53" i="23"/>
  <c r="E52" i="23"/>
  <c r="D52" i="23"/>
  <c r="C52" i="23"/>
  <c r="E51" i="23"/>
  <c r="D51" i="23"/>
  <c r="C51" i="23"/>
  <c r="E50" i="23"/>
  <c r="D50" i="23"/>
  <c r="C50" i="23"/>
  <c r="E49" i="23"/>
  <c r="D49" i="23"/>
  <c r="C49" i="23"/>
  <c r="E48" i="23"/>
  <c r="D48" i="23"/>
  <c r="C48" i="23"/>
  <c r="E47" i="23"/>
  <c r="D47" i="23"/>
  <c r="C47" i="23"/>
  <c r="E46" i="23"/>
  <c r="D46" i="23"/>
  <c r="C46" i="23"/>
  <c r="E45" i="23"/>
  <c r="D45" i="23"/>
  <c r="C45" i="23"/>
  <c r="E44" i="23"/>
  <c r="D44" i="23"/>
  <c r="C44" i="23"/>
  <c r="E43" i="23"/>
  <c r="D43" i="23"/>
  <c r="C43" i="23"/>
  <c r="E42" i="23"/>
  <c r="D42" i="23"/>
  <c r="C42" i="23"/>
  <c r="E41" i="23"/>
  <c r="D41" i="23"/>
  <c r="C41" i="23"/>
  <c r="E40" i="23"/>
  <c r="D40" i="23"/>
  <c r="C40" i="23"/>
  <c r="E39" i="23"/>
  <c r="D39" i="23"/>
  <c r="C39" i="23"/>
  <c r="E38" i="23"/>
  <c r="D38" i="23"/>
  <c r="C38" i="23"/>
  <c r="E37" i="23"/>
  <c r="D37" i="23"/>
  <c r="C37" i="23"/>
  <c r="E36" i="23"/>
  <c r="D36" i="23"/>
  <c r="C36" i="23"/>
  <c r="E35" i="23"/>
  <c r="D35" i="23"/>
  <c r="C35" i="23"/>
  <c r="E34" i="23"/>
  <c r="D34" i="23"/>
  <c r="C34" i="23"/>
  <c r="E33" i="23"/>
  <c r="D33" i="23"/>
  <c r="C33" i="23"/>
  <c r="E32" i="23"/>
  <c r="D32" i="23"/>
  <c r="C32" i="23"/>
  <c r="E31" i="23"/>
  <c r="D31" i="23"/>
  <c r="C31" i="23"/>
  <c r="E30" i="23"/>
  <c r="D30" i="23"/>
  <c r="C30" i="23"/>
  <c r="E29" i="23"/>
  <c r="D29" i="23"/>
  <c r="C29" i="23"/>
  <c r="E28" i="23"/>
  <c r="D28" i="23"/>
  <c r="C28" i="23"/>
  <c r="E27" i="23"/>
  <c r="D27" i="23"/>
  <c r="C27" i="23"/>
  <c r="E26" i="23"/>
  <c r="D26" i="23"/>
  <c r="C26" i="23"/>
  <c r="E25" i="23"/>
  <c r="D25" i="23"/>
  <c r="C25" i="23"/>
  <c r="E24" i="23"/>
  <c r="D24" i="23"/>
  <c r="C24" i="23"/>
  <c r="E23" i="23"/>
  <c r="D23" i="23"/>
  <c r="C23" i="23"/>
  <c r="E22" i="23"/>
  <c r="D22" i="23"/>
  <c r="C22" i="23"/>
  <c r="E21" i="23"/>
  <c r="C21" i="23"/>
  <c r="E20" i="23"/>
  <c r="D20" i="23"/>
  <c r="C20" i="23"/>
  <c r="E19" i="23"/>
  <c r="D19" i="23"/>
  <c r="C19" i="23"/>
  <c r="E18" i="23"/>
  <c r="D18" i="23"/>
  <c r="C18" i="23"/>
  <c r="E17" i="23"/>
  <c r="D17" i="23"/>
  <c r="C17" i="23"/>
  <c r="E16" i="23"/>
  <c r="D16" i="23"/>
  <c r="C16" i="23"/>
  <c r="E15" i="23"/>
  <c r="D15" i="23"/>
  <c r="C15" i="23"/>
  <c r="E14" i="23"/>
  <c r="D14" i="23"/>
  <c r="C14" i="23"/>
  <c r="E13" i="23"/>
  <c r="D13" i="23"/>
  <c r="C13" i="23"/>
  <c r="E12" i="23"/>
  <c r="D12" i="23"/>
  <c r="C12" i="23"/>
  <c r="E11" i="23"/>
  <c r="D11" i="23"/>
  <c r="C11" i="23"/>
  <c r="E10" i="23"/>
  <c r="D10" i="23"/>
  <c r="C10" i="23"/>
  <c r="E9" i="23"/>
  <c r="D9" i="23"/>
  <c r="C9" i="23"/>
  <c r="E8" i="23"/>
  <c r="D8" i="23"/>
  <c r="C8" i="23"/>
  <c r="E7" i="23"/>
  <c r="D7" i="23"/>
  <c r="C7" i="23"/>
  <c r="A1" i="23"/>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AF92" i="22"/>
  <c r="AE92" i="22"/>
  <c r="AD92" i="22"/>
  <c r="AC92" i="22"/>
  <c r="AB92" i="22"/>
  <c r="AA92" i="22"/>
  <c r="Z92" i="22"/>
  <c r="Y92" i="22"/>
  <c r="X92" i="22"/>
  <c r="W92" i="22"/>
  <c r="V92" i="22"/>
  <c r="U92" i="22"/>
  <c r="T92" i="22"/>
  <c r="S92" i="22"/>
  <c r="R92" i="22"/>
  <c r="Q92" i="22"/>
  <c r="P92" i="22"/>
  <c r="O92" i="22"/>
  <c r="N92" i="22"/>
  <c r="M92" i="22"/>
  <c r="L92" i="22"/>
  <c r="K92" i="22"/>
  <c r="J92" i="22"/>
  <c r="I92" i="22"/>
  <c r="H92" i="22"/>
  <c r="G92" i="22"/>
  <c r="F92" i="22"/>
  <c r="E92" i="22"/>
  <c r="D92" i="22"/>
  <c r="C92" i="22"/>
  <c r="AF91" i="22"/>
  <c r="AE91" i="22"/>
  <c r="AD91" i="22"/>
  <c r="AC91" i="22"/>
  <c r="AB91" i="22"/>
  <c r="AA91" i="22"/>
  <c r="Z91" i="22"/>
  <c r="Y91" i="22"/>
  <c r="X91" i="22"/>
  <c r="W91" i="22"/>
  <c r="V91" i="22"/>
  <c r="U91" i="22"/>
  <c r="T91" i="22"/>
  <c r="S91" i="22"/>
  <c r="R91" i="22"/>
  <c r="Q91" i="22"/>
  <c r="P91" i="22"/>
  <c r="O91" i="22"/>
  <c r="N91" i="22"/>
  <c r="M91" i="22"/>
  <c r="L91" i="22"/>
  <c r="K91" i="22"/>
  <c r="J91" i="22"/>
  <c r="I91" i="22"/>
  <c r="H91" i="22"/>
  <c r="G91" i="22"/>
  <c r="F91" i="22"/>
  <c r="E91" i="22"/>
  <c r="D91" i="22"/>
  <c r="C91" i="22"/>
  <c r="AF90" i="22"/>
  <c r="AE90" i="22"/>
  <c r="AD90" i="22"/>
  <c r="AC90" i="22"/>
  <c r="AB90" i="22"/>
  <c r="AA90" i="22"/>
  <c r="Z90" i="22"/>
  <c r="Y90" i="22"/>
  <c r="X90" i="22"/>
  <c r="W90" i="22"/>
  <c r="V90" i="22"/>
  <c r="U90" i="22"/>
  <c r="T90" i="22"/>
  <c r="S90" i="22"/>
  <c r="R90" i="22"/>
  <c r="Q90" i="22"/>
  <c r="P90" i="22"/>
  <c r="O90" i="22"/>
  <c r="N90" i="22"/>
  <c r="M90" i="22"/>
  <c r="L90" i="22"/>
  <c r="K90" i="22"/>
  <c r="J90" i="22"/>
  <c r="I90" i="22"/>
  <c r="H90" i="22"/>
  <c r="G90" i="22"/>
  <c r="F90" i="22"/>
  <c r="E90" i="22"/>
  <c r="D90" i="22"/>
  <c r="C90" i="22"/>
  <c r="AF89" i="22"/>
  <c r="AE89" i="22"/>
  <c r="AD89" i="22"/>
  <c r="AC89" i="22"/>
  <c r="AB89" i="22"/>
  <c r="AA89" i="22"/>
  <c r="Z89" i="22"/>
  <c r="Y89" i="22"/>
  <c r="X89" i="22"/>
  <c r="W89" i="22"/>
  <c r="V89" i="22"/>
  <c r="U89" i="22"/>
  <c r="T89" i="22"/>
  <c r="S89" i="22"/>
  <c r="R89" i="22"/>
  <c r="Q89" i="22"/>
  <c r="P89" i="22"/>
  <c r="O89" i="22"/>
  <c r="N89" i="22"/>
  <c r="M89" i="22"/>
  <c r="L89" i="22"/>
  <c r="K89" i="22"/>
  <c r="J89" i="22"/>
  <c r="I89" i="22"/>
  <c r="H89" i="22"/>
  <c r="G89" i="22"/>
  <c r="F89" i="22"/>
  <c r="E89" i="22"/>
  <c r="D89" i="22"/>
  <c r="C89" i="22"/>
  <c r="AF88" i="22"/>
  <c r="AE88" i="22"/>
  <c r="AD88" i="22"/>
  <c r="AC88" i="22"/>
  <c r="AB88" i="22"/>
  <c r="AA88" i="22"/>
  <c r="Z88" i="22"/>
  <c r="Y88" i="22"/>
  <c r="X88" i="22"/>
  <c r="W88" i="22"/>
  <c r="V88" i="22"/>
  <c r="U88" i="22"/>
  <c r="T88" i="22"/>
  <c r="S88" i="22"/>
  <c r="R88" i="22"/>
  <c r="Q88" i="22"/>
  <c r="P88" i="22"/>
  <c r="O88" i="22"/>
  <c r="N88" i="22"/>
  <c r="M88" i="22"/>
  <c r="L88" i="22"/>
  <c r="K88" i="22"/>
  <c r="J88" i="22"/>
  <c r="I88" i="22"/>
  <c r="H88" i="22"/>
  <c r="G88" i="22"/>
  <c r="F88" i="22"/>
  <c r="E88" i="22"/>
  <c r="D88" i="22"/>
  <c r="C88" i="22"/>
  <c r="AF87" i="22"/>
  <c r="AE87" i="22"/>
  <c r="AD87" i="22"/>
  <c r="AC87" i="22"/>
  <c r="AB87" i="22"/>
  <c r="AA87" i="22"/>
  <c r="Z87" i="22"/>
  <c r="Y87" i="22"/>
  <c r="X87" i="22"/>
  <c r="W87" i="22"/>
  <c r="V87" i="22"/>
  <c r="U87" i="22"/>
  <c r="T87" i="22"/>
  <c r="S87" i="22"/>
  <c r="R87" i="22"/>
  <c r="Q87" i="22"/>
  <c r="P87" i="22"/>
  <c r="O87" i="22"/>
  <c r="N87" i="22"/>
  <c r="M87" i="22"/>
  <c r="L87" i="22"/>
  <c r="K87" i="22"/>
  <c r="J87" i="22"/>
  <c r="I87" i="22"/>
  <c r="H87" i="22"/>
  <c r="G87" i="22"/>
  <c r="F87" i="22"/>
  <c r="E87" i="22"/>
  <c r="D87" i="22"/>
  <c r="C87" i="22"/>
  <c r="AF86" i="22"/>
  <c r="AE86" i="22"/>
  <c r="AD86" i="22"/>
  <c r="AC86" i="22"/>
  <c r="AB86" i="22"/>
  <c r="AA86" i="22"/>
  <c r="Z86" i="22"/>
  <c r="Y86" i="22"/>
  <c r="X86" i="22"/>
  <c r="W86" i="22"/>
  <c r="V86" i="22"/>
  <c r="U86" i="22"/>
  <c r="T86" i="22"/>
  <c r="S86" i="22"/>
  <c r="R86" i="22"/>
  <c r="Q86" i="22"/>
  <c r="P86" i="22"/>
  <c r="O86" i="22"/>
  <c r="N86" i="22"/>
  <c r="M86" i="22"/>
  <c r="L86" i="22"/>
  <c r="K86" i="22"/>
  <c r="J86" i="22"/>
  <c r="I86" i="22"/>
  <c r="H86" i="22"/>
  <c r="G86" i="22"/>
  <c r="F86" i="22"/>
  <c r="E86" i="22"/>
  <c r="D86" i="22"/>
  <c r="C86" i="22"/>
  <c r="AF85" i="22"/>
  <c r="AE85" i="22"/>
  <c r="AD85" i="22"/>
  <c r="AC85" i="22"/>
  <c r="AB85" i="22"/>
  <c r="AA85" i="22"/>
  <c r="Z85" i="22"/>
  <c r="Y85" i="22"/>
  <c r="X85" i="22"/>
  <c r="W85" i="22"/>
  <c r="V85" i="22"/>
  <c r="U85" i="22"/>
  <c r="T85" i="22"/>
  <c r="S85" i="22"/>
  <c r="R85" i="22"/>
  <c r="Q85" i="22"/>
  <c r="P85" i="22"/>
  <c r="O85" i="22"/>
  <c r="N85" i="22"/>
  <c r="M85" i="22"/>
  <c r="L85" i="22"/>
  <c r="K85" i="22"/>
  <c r="J85" i="22"/>
  <c r="I85" i="22"/>
  <c r="H85" i="22"/>
  <c r="G85" i="22"/>
  <c r="F85" i="22"/>
  <c r="E85" i="22"/>
  <c r="D85" i="22"/>
  <c r="C85" i="22"/>
  <c r="AF84" i="22"/>
  <c r="AE84" i="22"/>
  <c r="AD84" i="22"/>
  <c r="AC84" i="22"/>
  <c r="AB84" i="22"/>
  <c r="AA84" i="22"/>
  <c r="Z84" i="22"/>
  <c r="Y84" i="22"/>
  <c r="X84" i="22"/>
  <c r="W84" i="22"/>
  <c r="V84" i="22"/>
  <c r="U84" i="22"/>
  <c r="T84" i="22"/>
  <c r="S84" i="22"/>
  <c r="R84" i="22"/>
  <c r="Q84" i="22"/>
  <c r="P84" i="22"/>
  <c r="O84" i="22"/>
  <c r="N84" i="22"/>
  <c r="M84" i="22"/>
  <c r="L84" i="22"/>
  <c r="K84" i="22"/>
  <c r="J84" i="22"/>
  <c r="I84" i="22"/>
  <c r="H84" i="22"/>
  <c r="G84" i="22"/>
  <c r="F84" i="22"/>
  <c r="E84" i="22"/>
  <c r="D84" i="22"/>
  <c r="C84" i="22"/>
  <c r="AF83" i="22"/>
  <c r="AE83" i="22"/>
  <c r="AD83" i="22"/>
  <c r="AC83" i="22"/>
  <c r="AB83" i="22"/>
  <c r="AA83" i="22"/>
  <c r="Z83" i="22"/>
  <c r="Y83" i="22"/>
  <c r="X83" i="22"/>
  <c r="W83" i="22"/>
  <c r="V83" i="22"/>
  <c r="U83" i="22"/>
  <c r="T83" i="22"/>
  <c r="S83" i="22"/>
  <c r="R83" i="22"/>
  <c r="Q83" i="22"/>
  <c r="P83" i="22"/>
  <c r="O83" i="22"/>
  <c r="N83" i="22"/>
  <c r="M83" i="22"/>
  <c r="L83" i="22"/>
  <c r="K83" i="22"/>
  <c r="J83" i="22"/>
  <c r="I83" i="22"/>
  <c r="H83" i="22"/>
  <c r="G83" i="22"/>
  <c r="F83" i="22"/>
  <c r="E83" i="22"/>
  <c r="D83" i="22"/>
  <c r="C83" i="22"/>
  <c r="AF82" i="22"/>
  <c r="AE82" i="22"/>
  <c r="AD82" i="22"/>
  <c r="AC82" i="22"/>
  <c r="AB82" i="22"/>
  <c r="AA82" i="22"/>
  <c r="Z82" i="22"/>
  <c r="Y82" i="22"/>
  <c r="X82" i="22"/>
  <c r="W82" i="22"/>
  <c r="V82" i="22"/>
  <c r="U82" i="22"/>
  <c r="T82" i="22"/>
  <c r="S82" i="22"/>
  <c r="R82" i="22"/>
  <c r="Q82" i="22"/>
  <c r="P82" i="22"/>
  <c r="O82" i="22"/>
  <c r="N82" i="22"/>
  <c r="M82" i="22"/>
  <c r="L82" i="22"/>
  <c r="K82" i="22"/>
  <c r="J82" i="22"/>
  <c r="I82" i="22"/>
  <c r="H82" i="22"/>
  <c r="G82" i="22"/>
  <c r="F82" i="22"/>
  <c r="E82" i="22"/>
  <c r="D82" i="22"/>
  <c r="C82" i="22"/>
  <c r="AF81" i="22"/>
  <c r="AE81" i="22"/>
  <c r="AD81" i="22"/>
  <c r="AC81" i="22"/>
  <c r="AB81" i="22"/>
  <c r="AA81" i="22"/>
  <c r="Z81" i="22"/>
  <c r="Y81" i="22"/>
  <c r="X81" i="22"/>
  <c r="W81" i="22"/>
  <c r="V81" i="22"/>
  <c r="U81" i="22"/>
  <c r="T81" i="22"/>
  <c r="S81" i="22"/>
  <c r="R81" i="22"/>
  <c r="Q81" i="22"/>
  <c r="P81" i="22"/>
  <c r="O81" i="22"/>
  <c r="N81" i="22"/>
  <c r="M81" i="22"/>
  <c r="L81" i="22"/>
  <c r="K81" i="22"/>
  <c r="J81" i="22"/>
  <c r="I81" i="22"/>
  <c r="H81" i="22"/>
  <c r="G81" i="22"/>
  <c r="F81" i="22"/>
  <c r="E81" i="22"/>
  <c r="D81" i="22"/>
  <c r="C81" i="22"/>
  <c r="AF80" i="22"/>
  <c r="AE80" i="22"/>
  <c r="AD80" i="22"/>
  <c r="AC80" i="22"/>
  <c r="AB80" i="22"/>
  <c r="AA80" i="22"/>
  <c r="Z80" i="22"/>
  <c r="Y80" i="22"/>
  <c r="X80" i="22"/>
  <c r="W80" i="22"/>
  <c r="V80" i="22"/>
  <c r="U80" i="22"/>
  <c r="T80" i="22"/>
  <c r="S80" i="22"/>
  <c r="R80" i="22"/>
  <c r="Q80" i="22"/>
  <c r="P80" i="22"/>
  <c r="O80" i="22"/>
  <c r="N80" i="22"/>
  <c r="M80" i="22"/>
  <c r="L80" i="22"/>
  <c r="K80" i="22"/>
  <c r="J80" i="22"/>
  <c r="I80" i="22"/>
  <c r="H80" i="22"/>
  <c r="G80" i="22"/>
  <c r="F80" i="22"/>
  <c r="E80" i="22"/>
  <c r="D80" i="22"/>
  <c r="C80" i="22"/>
  <c r="AF79" i="22"/>
  <c r="AE79" i="22"/>
  <c r="AD79" i="22"/>
  <c r="AC79" i="22"/>
  <c r="AB79" i="22"/>
  <c r="AA79" i="22"/>
  <c r="Z79" i="22"/>
  <c r="Y79" i="22"/>
  <c r="X79" i="22"/>
  <c r="W79" i="22"/>
  <c r="V79" i="22"/>
  <c r="U79" i="22"/>
  <c r="T79" i="22"/>
  <c r="S79" i="22"/>
  <c r="R79" i="22"/>
  <c r="Q79" i="22"/>
  <c r="P79" i="22"/>
  <c r="O79" i="22"/>
  <c r="N79" i="22"/>
  <c r="M79" i="22"/>
  <c r="L79" i="22"/>
  <c r="K79" i="22"/>
  <c r="J79" i="22"/>
  <c r="I79" i="22"/>
  <c r="H79" i="22"/>
  <c r="G79" i="22"/>
  <c r="F79" i="22"/>
  <c r="E79" i="22"/>
  <c r="D79" i="22"/>
  <c r="C79" i="22"/>
  <c r="AF78" i="22"/>
  <c r="AE78" i="22"/>
  <c r="AD78" i="22"/>
  <c r="AC78" i="22"/>
  <c r="AB78" i="22"/>
  <c r="AA78" i="22"/>
  <c r="Z78" i="22"/>
  <c r="Y78" i="22"/>
  <c r="X78" i="22"/>
  <c r="W78" i="22"/>
  <c r="V78" i="22"/>
  <c r="U78" i="22"/>
  <c r="T78" i="22"/>
  <c r="S78" i="22"/>
  <c r="R78" i="22"/>
  <c r="Q78" i="22"/>
  <c r="P78" i="22"/>
  <c r="O78" i="22"/>
  <c r="N78" i="22"/>
  <c r="M78" i="22"/>
  <c r="L78" i="22"/>
  <c r="K78" i="22"/>
  <c r="J78" i="22"/>
  <c r="I78" i="22"/>
  <c r="H78" i="22"/>
  <c r="G78" i="22"/>
  <c r="F78" i="22"/>
  <c r="E78" i="22"/>
  <c r="D78" i="22"/>
  <c r="C78" i="22"/>
  <c r="AF77" i="22"/>
  <c r="AE77" i="22"/>
  <c r="AD77" i="22"/>
  <c r="AC77" i="22"/>
  <c r="AB77" i="22"/>
  <c r="AA77" i="22"/>
  <c r="Z77" i="22"/>
  <c r="Y77" i="22"/>
  <c r="X77" i="22"/>
  <c r="W77" i="22"/>
  <c r="V77" i="22"/>
  <c r="U77" i="22"/>
  <c r="T77" i="22"/>
  <c r="S77" i="22"/>
  <c r="R77" i="22"/>
  <c r="Q77" i="22"/>
  <c r="P77" i="22"/>
  <c r="O77" i="22"/>
  <c r="N77" i="22"/>
  <c r="M77" i="22"/>
  <c r="L77" i="22"/>
  <c r="K77" i="22"/>
  <c r="J77" i="22"/>
  <c r="I77" i="22"/>
  <c r="H77" i="22"/>
  <c r="G77" i="22"/>
  <c r="F77" i="22"/>
  <c r="E77" i="22"/>
  <c r="D77" i="22"/>
  <c r="C77" i="22"/>
  <c r="AF76" i="22"/>
  <c r="AE76" i="22"/>
  <c r="AD76" i="22"/>
  <c r="AC76" i="22"/>
  <c r="AB76" i="22"/>
  <c r="AA76" i="22"/>
  <c r="Z76" i="22"/>
  <c r="Y76" i="22"/>
  <c r="X76" i="22"/>
  <c r="W76" i="22"/>
  <c r="V76" i="22"/>
  <c r="U76" i="22"/>
  <c r="T76" i="22"/>
  <c r="S76" i="22"/>
  <c r="R76" i="22"/>
  <c r="Q76" i="22"/>
  <c r="P76" i="22"/>
  <c r="O76" i="22"/>
  <c r="N76" i="22"/>
  <c r="M76" i="22"/>
  <c r="L76" i="22"/>
  <c r="K76" i="22"/>
  <c r="J76" i="22"/>
  <c r="I76" i="22"/>
  <c r="H76" i="22"/>
  <c r="G76" i="22"/>
  <c r="F76" i="22"/>
  <c r="E76" i="22"/>
  <c r="D76" i="22"/>
  <c r="C76" i="22"/>
  <c r="AF75" i="22"/>
  <c r="AE75" i="22"/>
  <c r="AD75" i="22"/>
  <c r="AC75" i="22"/>
  <c r="AB75" i="22"/>
  <c r="AA75" i="22"/>
  <c r="Z75" i="22"/>
  <c r="Y75" i="22"/>
  <c r="X75" i="22"/>
  <c r="W75" i="22"/>
  <c r="V75" i="22"/>
  <c r="U75" i="22"/>
  <c r="T75" i="22"/>
  <c r="S75" i="22"/>
  <c r="R75" i="22"/>
  <c r="Q75" i="22"/>
  <c r="P75" i="22"/>
  <c r="O75" i="22"/>
  <c r="N75" i="22"/>
  <c r="M75" i="22"/>
  <c r="L75" i="22"/>
  <c r="K75" i="22"/>
  <c r="J75" i="22"/>
  <c r="I75" i="22"/>
  <c r="H75" i="22"/>
  <c r="G75" i="22"/>
  <c r="F75" i="22"/>
  <c r="E75" i="22"/>
  <c r="D75" i="22"/>
  <c r="C75" i="22"/>
  <c r="AF74" i="22"/>
  <c r="AE74" i="22"/>
  <c r="AD74" i="22"/>
  <c r="AC74" i="22"/>
  <c r="AB74" i="22"/>
  <c r="AA74" i="22"/>
  <c r="Z74" i="22"/>
  <c r="Y74" i="22"/>
  <c r="X74" i="22"/>
  <c r="W74" i="22"/>
  <c r="V74" i="22"/>
  <c r="U74" i="22"/>
  <c r="T74" i="22"/>
  <c r="S74" i="22"/>
  <c r="R74" i="22"/>
  <c r="Q74" i="22"/>
  <c r="P74" i="22"/>
  <c r="O74" i="22"/>
  <c r="N74" i="22"/>
  <c r="M74" i="22"/>
  <c r="L74" i="22"/>
  <c r="K74" i="22"/>
  <c r="J74" i="22"/>
  <c r="I74" i="22"/>
  <c r="H74" i="22"/>
  <c r="G74" i="22"/>
  <c r="F74" i="22"/>
  <c r="E74" i="22"/>
  <c r="D74" i="22"/>
  <c r="C74" i="22"/>
  <c r="AF73" i="22"/>
  <c r="AE73" i="22"/>
  <c r="AD73" i="22"/>
  <c r="AC73" i="22"/>
  <c r="AB73" i="22"/>
  <c r="AA73" i="22"/>
  <c r="Z73" i="22"/>
  <c r="Y73" i="22"/>
  <c r="X73" i="22"/>
  <c r="W73" i="22"/>
  <c r="V73" i="22"/>
  <c r="U73" i="22"/>
  <c r="T73" i="22"/>
  <c r="S73" i="22"/>
  <c r="R73" i="22"/>
  <c r="Q73" i="22"/>
  <c r="P73" i="22"/>
  <c r="O73" i="22"/>
  <c r="N73" i="22"/>
  <c r="M73" i="22"/>
  <c r="L73" i="22"/>
  <c r="K73" i="22"/>
  <c r="J73" i="22"/>
  <c r="I73" i="22"/>
  <c r="H73" i="22"/>
  <c r="G73" i="22"/>
  <c r="F73" i="22"/>
  <c r="E73" i="22"/>
  <c r="D73" i="22"/>
  <c r="C73" i="22"/>
  <c r="AF72" i="22"/>
  <c r="AE72" i="22"/>
  <c r="AD72" i="22"/>
  <c r="AC72" i="22"/>
  <c r="AB72" i="22"/>
  <c r="AA72" i="22"/>
  <c r="Z72" i="22"/>
  <c r="Y72" i="22"/>
  <c r="X72" i="22"/>
  <c r="W72" i="22"/>
  <c r="V72" i="22"/>
  <c r="U72" i="22"/>
  <c r="T72" i="22"/>
  <c r="S72" i="22"/>
  <c r="R72" i="22"/>
  <c r="Q72" i="22"/>
  <c r="P72" i="22"/>
  <c r="O72" i="22"/>
  <c r="N72" i="22"/>
  <c r="M72" i="22"/>
  <c r="L72" i="22"/>
  <c r="K72" i="22"/>
  <c r="J72" i="22"/>
  <c r="I72" i="22"/>
  <c r="H72" i="22"/>
  <c r="G72" i="22"/>
  <c r="F72" i="22"/>
  <c r="E72" i="22"/>
  <c r="D72" i="22"/>
  <c r="C72" i="22"/>
  <c r="AF71" i="22"/>
  <c r="AE71" i="22"/>
  <c r="AD71" i="22"/>
  <c r="AC71" i="22"/>
  <c r="AB71" i="22"/>
  <c r="AA71" i="22"/>
  <c r="Z71" i="22"/>
  <c r="Y71" i="22"/>
  <c r="X71" i="22"/>
  <c r="W71" i="22"/>
  <c r="V71" i="22"/>
  <c r="U71" i="22"/>
  <c r="T71" i="22"/>
  <c r="S71" i="22"/>
  <c r="R71" i="22"/>
  <c r="Q71" i="22"/>
  <c r="P71" i="22"/>
  <c r="O71" i="22"/>
  <c r="N71" i="22"/>
  <c r="M71" i="22"/>
  <c r="L71" i="22"/>
  <c r="K71" i="22"/>
  <c r="J71" i="22"/>
  <c r="I71" i="22"/>
  <c r="H71" i="22"/>
  <c r="G71" i="22"/>
  <c r="F71" i="22"/>
  <c r="E71" i="22"/>
  <c r="D71" i="22"/>
  <c r="C71" i="22"/>
  <c r="AF70" i="22"/>
  <c r="AE70" i="22"/>
  <c r="AD70" i="22"/>
  <c r="AC70" i="22"/>
  <c r="AB70" i="22"/>
  <c r="AA70" i="22"/>
  <c r="Z70" i="22"/>
  <c r="Y70" i="22"/>
  <c r="X70" i="22"/>
  <c r="W70" i="22"/>
  <c r="V70" i="22"/>
  <c r="U70" i="22"/>
  <c r="T70" i="22"/>
  <c r="S70" i="22"/>
  <c r="R70" i="22"/>
  <c r="Q70" i="22"/>
  <c r="P70" i="22"/>
  <c r="O70" i="22"/>
  <c r="N70" i="22"/>
  <c r="M70" i="22"/>
  <c r="L70" i="22"/>
  <c r="K70" i="22"/>
  <c r="J70" i="22"/>
  <c r="I70" i="22"/>
  <c r="H70" i="22"/>
  <c r="G70" i="22"/>
  <c r="F70" i="22"/>
  <c r="E70" i="22"/>
  <c r="D70" i="22"/>
  <c r="C70" i="22"/>
  <c r="AF69" i="22"/>
  <c r="AE69" i="22"/>
  <c r="AD69" i="22"/>
  <c r="AC69" i="22"/>
  <c r="AB69" i="22"/>
  <c r="AA69" i="22"/>
  <c r="Z69" i="22"/>
  <c r="Y69" i="22"/>
  <c r="X69" i="22"/>
  <c r="W69" i="22"/>
  <c r="V69" i="22"/>
  <c r="U69" i="22"/>
  <c r="T69" i="22"/>
  <c r="S69" i="22"/>
  <c r="R69" i="22"/>
  <c r="Q69" i="22"/>
  <c r="P69" i="22"/>
  <c r="O69" i="22"/>
  <c r="N69" i="22"/>
  <c r="M69" i="22"/>
  <c r="L69" i="22"/>
  <c r="K69" i="22"/>
  <c r="J69" i="22"/>
  <c r="I69" i="22"/>
  <c r="H69" i="22"/>
  <c r="G69" i="22"/>
  <c r="F69" i="22"/>
  <c r="E69" i="22"/>
  <c r="D69" i="22"/>
  <c r="C69" i="22"/>
  <c r="AF68" i="22"/>
  <c r="AE68" i="22"/>
  <c r="AD68" i="22"/>
  <c r="AC68" i="22"/>
  <c r="AB68" i="22"/>
  <c r="AA68" i="22"/>
  <c r="Z68" i="22"/>
  <c r="Y68" i="22"/>
  <c r="X68" i="22"/>
  <c r="W68" i="22"/>
  <c r="V68" i="22"/>
  <c r="U68" i="22"/>
  <c r="T68" i="22"/>
  <c r="S68" i="22"/>
  <c r="R68" i="22"/>
  <c r="Q68" i="22"/>
  <c r="P68" i="22"/>
  <c r="O68" i="22"/>
  <c r="N68" i="22"/>
  <c r="M68" i="22"/>
  <c r="L68" i="22"/>
  <c r="K68" i="22"/>
  <c r="J68" i="22"/>
  <c r="I68" i="22"/>
  <c r="H68" i="22"/>
  <c r="G68" i="22"/>
  <c r="F68" i="22"/>
  <c r="E68" i="22"/>
  <c r="D68" i="22"/>
  <c r="C68" i="22"/>
  <c r="AF67" i="22"/>
  <c r="AE67" i="22"/>
  <c r="AD67" i="22"/>
  <c r="AC67" i="22"/>
  <c r="AB67" i="22"/>
  <c r="AA67" i="22"/>
  <c r="Z67" i="22"/>
  <c r="Y67" i="22"/>
  <c r="X67" i="22"/>
  <c r="W67" i="22"/>
  <c r="V67" i="22"/>
  <c r="U67" i="22"/>
  <c r="T67" i="22"/>
  <c r="S67" i="22"/>
  <c r="R67" i="22"/>
  <c r="Q67" i="22"/>
  <c r="P67" i="22"/>
  <c r="O67" i="22"/>
  <c r="N67" i="22"/>
  <c r="M67" i="22"/>
  <c r="L67" i="22"/>
  <c r="K67" i="22"/>
  <c r="J67" i="22"/>
  <c r="I67" i="22"/>
  <c r="H67" i="22"/>
  <c r="G67" i="22"/>
  <c r="F67" i="22"/>
  <c r="E67" i="22"/>
  <c r="D67" i="22"/>
  <c r="C67" i="22"/>
  <c r="AF66" i="22"/>
  <c r="AE66" i="22"/>
  <c r="AD66" i="22"/>
  <c r="AC66" i="22"/>
  <c r="AB66" i="22"/>
  <c r="AA66" i="22"/>
  <c r="Z66" i="22"/>
  <c r="Y66" i="22"/>
  <c r="X66" i="22"/>
  <c r="W66" i="22"/>
  <c r="V66" i="22"/>
  <c r="U66" i="22"/>
  <c r="T66" i="22"/>
  <c r="S66" i="22"/>
  <c r="R66" i="22"/>
  <c r="Q66" i="22"/>
  <c r="P66" i="22"/>
  <c r="O66" i="22"/>
  <c r="N66" i="22"/>
  <c r="M66" i="22"/>
  <c r="L66" i="22"/>
  <c r="K66" i="22"/>
  <c r="J66" i="22"/>
  <c r="I66" i="22"/>
  <c r="H66" i="22"/>
  <c r="G66" i="22"/>
  <c r="F66" i="22"/>
  <c r="E66" i="22"/>
  <c r="D66" i="22"/>
  <c r="C66" i="22"/>
  <c r="AF65" i="22"/>
  <c r="AE65" i="22"/>
  <c r="AD65" i="22"/>
  <c r="AC65" i="22"/>
  <c r="AB65" i="22"/>
  <c r="AA65" i="22"/>
  <c r="Z65" i="22"/>
  <c r="Y65" i="22"/>
  <c r="X65" i="22"/>
  <c r="W65" i="22"/>
  <c r="V65" i="22"/>
  <c r="U65" i="22"/>
  <c r="T65" i="22"/>
  <c r="S65" i="22"/>
  <c r="R65" i="22"/>
  <c r="Q65" i="22"/>
  <c r="P65" i="22"/>
  <c r="O65" i="22"/>
  <c r="N65" i="22"/>
  <c r="M65" i="22"/>
  <c r="L65" i="22"/>
  <c r="K65" i="22"/>
  <c r="J65" i="22"/>
  <c r="I65" i="22"/>
  <c r="H65" i="22"/>
  <c r="G65" i="22"/>
  <c r="F65" i="22"/>
  <c r="E65" i="22"/>
  <c r="D65" i="22"/>
  <c r="C65" i="22"/>
  <c r="AF64" i="22"/>
  <c r="AE64" i="22"/>
  <c r="AD64" i="22"/>
  <c r="AC64" i="22"/>
  <c r="AB64" i="22"/>
  <c r="AA64" i="22"/>
  <c r="Z64" i="22"/>
  <c r="Y64" i="22"/>
  <c r="X64" i="22"/>
  <c r="W64" i="22"/>
  <c r="V64" i="22"/>
  <c r="U64" i="22"/>
  <c r="T64" i="22"/>
  <c r="S64" i="22"/>
  <c r="R64" i="22"/>
  <c r="Q64" i="22"/>
  <c r="P64" i="22"/>
  <c r="O64" i="22"/>
  <c r="N64" i="22"/>
  <c r="M64" i="22"/>
  <c r="L64" i="22"/>
  <c r="K64" i="22"/>
  <c r="J64" i="22"/>
  <c r="I64" i="22"/>
  <c r="H64" i="22"/>
  <c r="G64" i="22"/>
  <c r="F64" i="22"/>
  <c r="E64" i="22"/>
  <c r="D64" i="22"/>
  <c r="C64" i="22"/>
  <c r="AF63" i="22"/>
  <c r="AE63" i="22"/>
  <c r="AD63" i="22"/>
  <c r="AC63" i="22"/>
  <c r="AB63" i="22"/>
  <c r="AA63" i="22"/>
  <c r="Z63" i="22"/>
  <c r="Y63" i="22"/>
  <c r="X63" i="22"/>
  <c r="W63" i="22"/>
  <c r="V63" i="22"/>
  <c r="U63" i="22"/>
  <c r="T63" i="22"/>
  <c r="S63" i="22"/>
  <c r="R63" i="22"/>
  <c r="Q63" i="22"/>
  <c r="P63" i="22"/>
  <c r="O63" i="22"/>
  <c r="N63" i="22"/>
  <c r="M63" i="22"/>
  <c r="L63" i="22"/>
  <c r="K63" i="22"/>
  <c r="J63" i="22"/>
  <c r="I63" i="22"/>
  <c r="H63" i="22"/>
  <c r="G63" i="22"/>
  <c r="F63" i="22"/>
  <c r="E63" i="22"/>
  <c r="D63" i="22"/>
  <c r="C63" i="22"/>
  <c r="AF62" i="22"/>
  <c r="AE62" i="22"/>
  <c r="AD62" i="22"/>
  <c r="AC62" i="22"/>
  <c r="AB62" i="22"/>
  <c r="AA62" i="22"/>
  <c r="Z62" i="22"/>
  <c r="Y62" i="22"/>
  <c r="X62" i="22"/>
  <c r="W62" i="22"/>
  <c r="V62" i="22"/>
  <c r="U62" i="22"/>
  <c r="T62" i="22"/>
  <c r="S62" i="22"/>
  <c r="R62" i="22"/>
  <c r="Q62" i="22"/>
  <c r="P62" i="22"/>
  <c r="O62" i="22"/>
  <c r="N62" i="22"/>
  <c r="M62" i="22"/>
  <c r="L62" i="22"/>
  <c r="K62" i="22"/>
  <c r="J62" i="22"/>
  <c r="I62" i="22"/>
  <c r="H62" i="22"/>
  <c r="G62" i="22"/>
  <c r="F62" i="22"/>
  <c r="E62" i="22"/>
  <c r="D62" i="22"/>
  <c r="C62" i="22"/>
  <c r="AF61" i="22"/>
  <c r="AE61" i="22"/>
  <c r="AD61" i="22"/>
  <c r="AC61" i="22"/>
  <c r="AB61" i="22"/>
  <c r="AA61" i="22"/>
  <c r="Z61" i="22"/>
  <c r="Y61" i="22"/>
  <c r="X61" i="22"/>
  <c r="W61" i="22"/>
  <c r="V61" i="22"/>
  <c r="U61" i="22"/>
  <c r="T61" i="22"/>
  <c r="S61" i="22"/>
  <c r="R61" i="22"/>
  <c r="Q61" i="22"/>
  <c r="P61" i="22"/>
  <c r="O61" i="22"/>
  <c r="N61" i="22"/>
  <c r="M61" i="22"/>
  <c r="L61" i="22"/>
  <c r="K61" i="22"/>
  <c r="J61" i="22"/>
  <c r="I61" i="22"/>
  <c r="H61" i="22"/>
  <c r="G61" i="22"/>
  <c r="F61" i="22"/>
  <c r="E61" i="22"/>
  <c r="D61" i="22"/>
  <c r="C61" i="22"/>
  <c r="AF60" i="22"/>
  <c r="AE60" i="22"/>
  <c r="AD60" i="22"/>
  <c r="AC60" i="22"/>
  <c r="AB60" i="22"/>
  <c r="AA60" i="22"/>
  <c r="Z60" i="22"/>
  <c r="Y60" i="22"/>
  <c r="X60" i="22"/>
  <c r="W60" i="22"/>
  <c r="V60" i="22"/>
  <c r="U60" i="22"/>
  <c r="T60" i="22"/>
  <c r="S60" i="22"/>
  <c r="R60" i="22"/>
  <c r="Q60" i="22"/>
  <c r="P60" i="22"/>
  <c r="O60" i="22"/>
  <c r="N60" i="22"/>
  <c r="M60" i="22"/>
  <c r="L60" i="22"/>
  <c r="K60" i="22"/>
  <c r="J60" i="22"/>
  <c r="I60" i="22"/>
  <c r="H60" i="22"/>
  <c r="G60" i="22"/>
  <c r="F60" i="22"/>
  <c r="E60" i="22"/>
  <c r="D60" i="22"/>
  <c r="C60" i="22"/>
  <c r="AF59" i="22"/>
  <c r="AE59" i="22"/>
  <c r="AD59" i="22"/>
  <c r="AC59" i="22"/>
  <c r="AB59" i="22"/>
  <c r="AA59" i="22"/>
  <c r="Z59" i="22"/>
  <c r="Y59" i="22"/>
  <c r="X59" i="22"/>
  <c r="W59" i="22"/>
  <c r="V59" i="22"/>
  <c r="U59" i="22"/>
  <c r="T59" i="22"/>
  <c r="S59" i="22"/>
  <c r="R59" i="22"/>
  <c r="Q59" i="22"/>
  <c r="P59" i="22"/>
  <c r="O59" i="22"/>
  <c r="N59" i="22"/>
  <c r="M59" i="22"/>
  <c r="L59" i="22"/>
  <c r="K59" i="22"/>
  <c r="J59" i="22"/>
  <c r="I59" i="22"/>
  <c r="H59" i="22"/>
  <c r="G59" i="22"/>
  <c r="F59" i="22"/>
  <c r="E59" i="22"/>
  <c r="D59" i="22"/>
  <c r="C59" i="22"/>
  <c r="AF58" i="22"/>
  <c r="AE58" i="22"/>
  <c r="AD58" i="22"/>
  <c r="AC58" i="22"/>
  <c r="AB58" i="22"/>
  <c r="AA58" i="22"/>
  <c r="Z58" i="22"/>
  <c r="Y58" i="22"/>
  <c r="X58" i="22"/>
  <c r="W58" i="22"/>
  <c r="V58" i="22"/>
  <c r="U58" i="22"/>
  <c r="T58" i="22"/>
  <c r="S58" i="22"/>
  <c r="R58" i="22"/>
  <c r="Q58" i="22"/>
  <c r="P58" i="22"/>
  <c r="O58" i="22"/>
  <c r="N58" i="22"/>
  <c r="M58" i="22"/>
  <c r="L58" i="22"/>
  <c r="K58" i="22"/>
  <c r="J58" i="22"/>
  <c r="I58" i="22"/>
  <c r="H58" i="22"/>
  <c r="G58" i="22"/>
  <c r="F58" i="22"/>
  <c r="E58" i="22"/>
  <c r="D58" i="22"/>
  <c r="C58" i="22"/>
  <c r="AF57" i="22"/>
  <c r="AE57" i="22"/>
  <c r="AD57" i="22"/>
  <c r="AC57" i="22"/>
  <c r="AB57" i="22"/>
  <c r="AA57" i="22"/>
  <c r="Z57" i="22"/>
  <c r="Y57" i="22"/>
  <c r="X57" i="22"/>
  <c r="W57" i="22"/>
  <c r="V57" i="22"/>
  <c r="U57" i="22"/>
  <c r="T57" i="22"/>
  <c r="S57" i="22"/>
  <c r="R57" i="22"/>
  <c r="Q57" i="22"/>
  <c r="P57" i="22"/>
  <c r="O57" i="22"/>
  <c r="N57" i="22"/>
  <c r="M57" i="22"/>
  <c r="L57" i="22"/>
  <c r="K57" i="22"/>
  <c r="J57" i="22"/>
  <c r="I57" i="22"/>
  <c r="H57" i="22"/>
  <c r="G57" i="22"/>
  <c r="F57" i="22"/>
  <c r="E57" i="22"/>
  <c r="D57" i="22"/>
  <c r="C57" i="22"/>
  <c r="AF56" i="22"/>
  <c r="AE56" i="22"/>
  <c r="AD56" i="22"/>
  <c r="AC56" i="22"/>
  <c r="AB56" i="22"/>
  <c r="AA56" i="22"/>
  <c r="Z56" i="22"/>
  <c r="Y56" i="22"/>
  <c r="X56" i="22"/>
  <c r="W56" i="22"/>
  <c r="V56" i="22"/>
  <c r="U56" i="22"/>
  <c r="T56" i="22"/>
  <c r="S56" i="22"/>
  <c r="R56" i="22"/>
  <c r="Q56" i="22"/>
  <c r="P56" i="22"/>
  <c r="O56" i="22"/>
  <c r="N56" i="22"/>
  <c r="M56" i="22"/>
  <c r="L56" i="22"/>
  <c r="K56" i="22"/>
  <c r="J56" i="22"/>
  <c r="I56" i="22"/>
  <c r="H56" i="22"/>
  <c r="G56" i="22"/>
  <c r="F56" i="22"/>
  <c r="E56" i="22"/>
  <c r="D56" i="22"/>
  <c r="C56" i="22"/>
  <c r="AF55" i="22"/>
  <c r="AE55" i="22"/>
  <c r="AD55" i="22"/>
  <c r="AC55" i="22"/>
  <c r="AB55" i="22"/>
  <c r="AA55" i="22"/>
  <c r="Z55" i="22"/>
  <c r="Y55" i="22"/>
  <c r="X55" i="22"/>
  <c r="W55" i="22"/>
  <c r="V55" i="22"/>
  <c r="U55" i="22"/>
  <c r="T55" i="22"/>
  <c r="S55" i="22"/>
  <c r="R55" i="22"/>
  <c r="Q55" i="22"/>
  <c r="P55" i="22"/>
  <c r="O55" i="22"/>
  <c r="N55" i="22"/>
  <c r="M55" i="22"/>
  <c r="L55" i="22"/>
  <c r="K55" i="22"/>
  <c r="J55" i="22"/>
  <c r="I55" i="22"/>
  <c r="H55" i="22"/>
  <c r="G55" i="22"/>
  <c r="F55" i="22"/>
  <c r="E55" i="22"/>
  <c r="D55" i="22"/>
  <c r="C55" i="22"/>
  <c r="AF54" i="22"/>
  <c r="AE54" i="22"/>
  <c r="AD54" i="22"/>
  <c r="AC54" i="22"/>
  <c r="AB54" i="22"/>
  <c r="AA54" i="22"/>
  <c r="Z54" i="22"/>
  <c r="Y54" i="22"/>
  <c r="X54" i="22"/>
  <c r="W54" i="22"/>
  <c r="V54" i="22"/>
  <c r="U54" i="22"/>
  <c r="T54" i="22"/>
  <c r="S54" i="22"/>
  <c r="R54" i="22"/>
  <c r="Q54" i="22"/>
  <c r="P54" i="22"/>
  <c r="O54" i="22"/>
  <c r="N54" i="22"/>
  <c r="M54" i="22"/>
  <c r="L54" i="22"/>
  <c r="K54" i="22"/>
  <c r="J54" i="22"/>
  <c r="I54" i="22"/>
  <c r="H54" i="22"/>
  <c r="G54" i="22"/>
  <c r="F54" i="22"/>
  <c r="E54" i="22"/>
  <c r="D54" i="22"/>
  <c r="C54" i="22"/>
  <c r="AF53" i="22"/>
  <c r="AE53" i="22"/>
  <c r="AD53" i="22"/>
  <c r="AC53" i="22"/>
  <c r="AB53" i="22"/>
  <c r="AA53" i="22"/>
  <c r="Z53" i="22"/>
  <c r="Y53" i="22"/>
  <c r="X53" i="22"/>
  <c r="W53" i="22"/>
  <c r="V53" i="22"/>
  <c r="U53" i="22"/>
  <c r="T53" i="22"/>
  <c r="S53" i="22"/>
  <c r="R53" i="22"/>
  <c r="Q53" i="22"/>
  <c r="P53" i="22"/>
  <c r="O53" i="22"/>
  <c r="N53" i="22"/>
  <c r="M53" i="22"/>
  <c r="L53" i="22"/>
  <c r="K53" i="22"/>
  <c r="J53" i="22"/>
  <c r="I53" i="22"/>
  <c r="H53" i="22"/>
  <c r="G53" i="22"/>
  <c r="F53" i="22"/>
  <c r="E53" i="22"/>
  <c r="D53" i="22"/>
  <c r="C53" i="22"/>
  <c r="AF52" i="22"/>
  <c r="AE52" i="22"/>
  <c r="AD52" i="22"/>
  <c r="AC52" i="22"/>
  <c r="AB52" i="22"/>
  <c r="AA52" i="22"/>
  <c r="Z52" i="22"/>
  <c r="Y52" i="22"/>
  <c r="X52" i="22"/>
  <c r="W52" i="22"/>
  <c r="V52" i="22"/>
  <c r="U52" i="22"/>
  <c r="T52" i="22"/>
  <c r="S52" i="22"/>
  <c r="R52" i="22"/>
  <c r="Q52" i="22"/>
  <c r="P52" i="22"/>
  <c r="O52" i="22"/>
  <c r="N52" i="22"/>
  <c r="M52" i="22"/>
  <c r="L52" i="22"/>
  <c r="K52" i="22"/>
  <c r="J52" i="22"/>
  <c r="I52" i="22"/>
  <c r="H52" i="22"/>
  <c r="G52" i="22"/>
  <c r="F52" i="22"/>
  <c r="E52" i="22"/>
  <c r="D52" i="22"/>
  <c r="C52" i="22"/>
  <c r="AF51" i="22"/>
  <c r="AE51" i="22"/>
  <c r="AD51" i="22"/>
  <c r="AC51" i="22"/>
  <c r="AB51" i="22"/>
  <c r="AA51" i="22"/>
  <c r="Z51" i="22"/>
  <c r="Y51" i="22"/>
  <c r="X51" i="22"/>
  <c r="W51" i="22"/>
  <c r="V51" i="22"/>
  <c r="U51" i="22"/>
  <c r="T51" i="22"/>
  <c r="S51" i="22"/>
  <c r="R51" i="22"/>
  <c r="Q51" i="22"/>
  <c r="P51" i="22"/>
  <c r="O51" i="22"/>
  <c r="N51" i="22"/>
  <c r="M51" i="22"/>
  <c r="L51" i="22"/>
  <c r="K51" i="22"/>
  <c r="J51" i="22"/>
  <c r="I51" i="22"/>
  <c r="H51" i="22"/>
  <c r="G51" i="22"/>
  <c r="F51" i="22"/>
  <c r="E51" i="22"/>
  <c r="D51" i="22"/>
  <c r="C51"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H9" i="22"/>
  <c r="G9" i="22"/>
  <c r="AF8" i="22"/>
  <c r="AE8" i="22"/>
  <c r="AD8" i="22"/>
  <c r="AC8" i="22"/>
  <c r="AB8" i="22"/>
  <c r="AA8" i="22"/>
  <c r="Z8" i="22"/>
  <c r="Y8" i="22"/>
  <c r="X8" i="22"/>
  <c r="W8" i="22"/>
  <c r="V8" i="22"/>
  <c r="U8" i="22"/>
  <c r="T8" i="22"/>
  <c r="S8" i="22"/>
  <c r="R8" i="22"/>
  <c r="Q8" i="22"/>
  <c r="P8" i="22"/>
  <c r="O8" i="22"/>
  <c r="N8" i="22"/>
  <c r="M8" i="22"/>
  <c r="I5" i="22"/>
  <c r="A1" i="22"/>
  <c r="E97" i="21"/>
  <c r="D97" i="21"/>
  <c r="C97" i="21"/>
  <c r="E96" i="21"/>
  <c r="D96" i="21"/>
  <c r="C96" i="21"/>
  <c r="E95" i="21"/>
  <c r="D95" i="21"/>
  <c r="C95" i="21"/>
  <c r="E94" i="21"/>
  <c r="D94" i="21"/>
  <c r="C94" i="21"/>
  <c r="E93" i="21"/>
  <c r="D93" i="21"/>
  <c r="C93" i="21"/>
  <c r="E92" i="21"/>
  <c r="D92" i="21"/>
  <c r="C92" i="21"/>
  <c r="E91" i="21"/>
  <c r="D91" i="21"/>
  <c r="C91" i="21"/>
  <c r="E90" i="21"/>
  <c r="D90" i="21"/>
  <c r="C90" i="21"/>
  <c r="E89" i="21"/>
  <c r="D89" i="21"/>
  <c r="C89" i="21"/>
  <c r="E88" i="21"/>
  <c r="D88" i="21"/>
  <c r="C88" i="21"/>
  <c r="E87" i="21"/>
  <c r="D87" i="21"/>
  <c r="C87" i="21"/>
  <c r="E86" i="21"/>
  <c r="D86" i="21"/>
  <c r="C86" i="21"/>
  <c r="E85" i="21"/>
  <c r="D85" i="21"/>
  <c r="C85" i="21"/>
  <c r="E84" i="21"/>
  <c r="D84" i="21"/>
  <c r="C84" i="21"/>
  <c r="E83" i="21"/>
  <c r="D83" i="21"/>
  <c r="C83" i="21"/>
  <c r="E82" i="21"/>
  <c r="D82" i="21"/>
  <c r="C82" i="21"/>
  <c r="E81" i="21"/>
  <c r="D81" i="21"/>
  <c r="C81" i="21"/>
  <c r="E80" i="21"/>
  <c r="D80" i="21"/>
  <c r="C80" i="21"/>
  <c r="E79" i="21"/>
  <c r="D79" i="21"/>
  <c r="C79" i="21"/>
  <c r="E78" i="21"/>
  <c r="D78" i="21"/>
  <c r="C78" i="21"/>
  <c r="E77" i="21"/>
  <c r="D77" i="21"/>
  <c r="C77" i="21"/>
  <c r="E76" i="21"/>
  <c r="D76" i="21"/>
  <c r="C76" i="21"/>
  <c r="E75" i="21"/>
  <c r="D75" i="21"/>
  <c r="C75" i="21"/>
  <c r="E74" i="21"/>
  <c r="D74" i="21"/>
  <c r="C74" i="21"/>
  <c r="E73" i="21"/>
  <c r="D73" i="21"/>
  <c r="C73" i="21"/>
  <c r="E72" i="21"/>
  <c r="D72" i="21"/>
  <c r="C72" i="21"/>
  <c r="E71" i="21"/>
  <c r="D71" i="21"/>
  <c r="C71" i="21"/>
  <c r="E70" i="21"/>
  <c r="D70" i="21"/>
  <c r="C70" i="21"/>
  <c r="E69" i="21"/>
  <c r="D69" i="21"/>
  <c r="C69" i="21"/>
  <c r="E68" i="21"/>
  <c r="D68" i="21"/>
  <c r="C68" i="21"/>
  <c r="E67" i="21"/>
  <c r="D67" i="21"/>
  <c r="C67" i="21"/>
  <c r="E66" i="21"/>
  <c r="D66" i="21"/>
  <c r="C66" i="21"/>
  <c r="E65" i="21"/>
  <c r="D65" i="21"/>
  <c r="C65" i="21"/>
  <c r="E64" i="21"/>
  <c r="D64" i="21"/>
  <c r="C64" i="21"/>
  <c r="E63" i="21"/>
  <c r="D63" i="21"/>
  <c r="C63" i="21"/>
  <c r="E62" i="21"/>
  <c r="D62" i="21"/>
  <c r="C62" i="21"/>
  <c r="E61" i="21"/>
  <c r="D61" i="21"/>
  <c r="C61" i="21"/>
  <c r="E60" i="21"/>
  <c r="D60" i="21"/>
  <c r="C60" i="21"/>
  <c r="E59" i="21"/>
  <c r="D59" i="21"/>
  <c r="C59" i="21"/>
  <c r="E58" i="21"/>
  <c r="D58" i="21"/>
  <c r="C58" i="21"/>
  <c r="E57" i="21"/>
  <c r="D57" i="21"/>
  <c r="C57" i="21"/>
  <c r="E56" i="21"/>
  <c r="D56" i="21"/>
  <c r="C56" i="21"/>
  <c r="E55" i="21"/>
  <c r="D55" i="21"/>
  <c r="C55" i="21"/>
  <c r="E54" i="21"/>
  <c r="D54" i="21"/>
  <c r="C54" i="21"/>
  <c r="E53" i="21"/>
  <c r="D53" i="21"/>
  <c r="C53" i="21"/>
  <c r="E52" i="21"/>
  <c r="D52" i="21"/>
  <c r="C52" i="21"/>
  <c r="E51" i="21"/>
  <c r="D51" i="21"/>
  <c r="C51" i="21"/>
  <c r="E50" i="21"/>
  <c r="D50" i="21"/>
  <c r="C50" i="21"/>
  <c r="E49" i="21"/>
  <c r="D49" i="21"/>
  <c r="C49" i="21"/>
  <c r="E48" i="21"/>
  <c r="D48" i="21"/>
  <c r="C48" i="21"/>
  <c r="E47" i="21"/>
  <c r="D47" i="21"/>
  <c r="C47" i="21"/>
  <c r="E46" i="21"/>
  <c r="D46" i="21"/>
  <c r="C46" i="21"/>
  <c r="E45" i="21"/>
  <c r="D45" i="21"/>
  <c r="C45" i="21"/>
  <c r="E44" i="21"/>
  <c r="D44" i="21"/>
  <c r="C44" i="21"/>
  <c r="E43" i="21"/>
  <c r="D43" i="21"/>
  <c r="C43" i="21"/>
  <c r="E42" i="21"/>
  <c r="D42" i="21"/>
  <c r="C42" i="21"/>
  <c r="E41" i="21"/>
  <c r="D41" i="21"/>
  <c r="C41" i="21"/>
  <c r="E40" i="21"/>
  <c r="D40" i="21"/>
  <c r="C40" i="21"/>
  <c r="E39" i="21"/>
  <c r="D39" i="21"/>
  <c r="C39" i="21"/>
  <c r="E38" i="21"/>
  <c r="D38" i="21"/>
  <c r="C38" i="21"/>
  <c r="E37" i="21"/>
  <c r="D37" i="21"/>
  <c r="C37" i="21"/>
  <c r="E36" i="21"/>
  <c r="D36" i="21"/>
  <c r="C36" i="21"/>
  <c r="E35" i="21"/>
  <c r="D35" i="21"/>
  <c r="C35" i="21"/>
  <c r="E34" i="21"/>
  <c r="D34" i="21"/>
  <c r="C34" i="21"/>
  <c r="E33" i="21"/>
  <c r="D33" i="21"/>
  <c r="C33" i="21"/>
  <c r="E32" i="21"/>
  <c r="D32" i="21"/>
  <c r="C32" i="21"/>
  <c r="E31" i="21"/>
  <c r="D31" i="21"/>
  <c r="C31" i="21"/>
  <c r="E30" i="21"/>
  <c r="D30" i="21"/>
  <c r="C30" i="21"/>
  <c r="E29" i="21"/>
  <c r="D29" i="21"/>
  <c r="C29" i="21"/>
  <c r="E28" i="21"/>
  <c r="D28" i="21"/>
  <c r="C28" i="21"/>
  <c r="E27" i="21"/>
  <c r="D27" i="21"/>
  <c r="C27" i="21"/>
  <c r="E26" i="21"/>
  <c r="D26" i="21"/>
  <c r="C26" i="21"/>
  <c r="E25" i="21"/>
  <c r="D25" i="21"/>
  <c r="C25" i="21"/>
  <c r="E24" i="21"/>
  <c r="D24" i="21"/>
  <c r="C24" i="21"/>
  <c r="E23" i="21"/>
  <c r="D23" i="21"/>
  <c r="C23" i="21"/>
  <c r="E22" i="21"/>
  <c r="D22" i="21"/>
  <c r="C22" i="21"/>
  <c r="E21" i="21"/>
  <c r="D21" i="21"/>
  <c r="C21" i="21"/>
  <c r="E20" i="21"/>
  <c r="D20" i="21"/>
  <c r="C20" i="21"/>
  <c r="E19" i="21"/>
  <c r="D19" i="21"/>
  <c r="C19" i="21"/>
  <c r="E18" i="21"/>
  <c r="D18" i="21"/>
  <c r="C18" i="21"/>
  <c r="E17" i="21"/>
  <c r="D17" i="21"/>
  <c r="C17" i="21"/>
  <c r="E16" i="21"/>
  <c r="D16" i="21"/>
  <c r="C16" i="21"/>
  <c r="E15" i="21"/>
  <c r="D15" i="21"/>
  <c r="C15" i="21"/>
  <c r="E14" i="21"/>
  <c r="D14" i="21"/>
  <c r="C14" i="21"/>
  <c r="E13" i="21"/>
  <c r="D13" i="21"/>
  <c r="C13" i="21"/>
  <c r="E12" i="21"/>
  <c r="D12" i="21"/>
  <c r="C12" i="21"/>
  <c r="E11" i="21"/>
  <c r="D11" i="21"/>
  <c r="C11" i="21"/>
  <c r="E10" i="21"/>
  <c r="D10" i="21"/>
  <c r="C10" i="21"/>
  <c r="E9" i="21"/>
  <c r="D9" i="21"/>
  <c r="C9" i="21"/>
  <c r="A1" i="21"/>
  <c r="N99" i="20"/>
  <c r="M99" i="20"/>
  <c r="L99" i="20"/>
  <c r="K99" i="20"/>
  <c r="J99" i="20"/>
  <c r="I99" i="20"/>
  <c r="H99" i="20"/>
  <c r="G99" i="20"/>
  <c r="F99" i="20"/>
  <c r="E99" i="20"/>
  <c r="D99" i="20"/>
  <c r="C99" i="20"/>
  <c r="N98" i="20"/>
  <c r="M98" i="20"/>
  <c r="L98" i="20"/>
  <c r="K98" i="20"/>
  <c r="J98" i="20"/>
  <c r="I98" i="20"/>
  <c r="H98" i="20"/>
  <c r="G98" i="20"/>
  <c r="F98" i="20"/>
  <c r="E98" i="20"/>
  <c r="D98" i="20"/>
  <c r="C98" i="20"/>
  <c r="N97" i="20"/>
  <c r="M97" i="20"/>
  <c r="L97" i="20"/>
  <c r="K97" i="20"/>
  <c r="J97" i="20"/>
  <c r="I97" i="20"/>
  <c r="H97" i="20"/>
  <c r="G97" i="20"/>
  <c r="F97" i="20"/>
  <c r="E97" i="20"/>
  <c r="D97" i="20"/>
  <c r="C97" i="20"/>
  <c r="N96" i="20"/>
  <c r="M96" i="20"/>
  <c r="L96" i="20"/>
  <c r="K96" i="20"/>
  <c r="J96" i="20"/>
  <c r="I96" i="20"/>
  <c r="H96" i="20"/>
  <c r="G96" i="20"/>
  <c r="F96" i="20"/>
  <c r="E96" i="20"/>
  <c r="D96" i="20"/>
  <c r="C96" i="20"/>
  <c r="N95" i="20"/>
  <c r="M95" i="20"/>
  <c r="L95" i="20"/>
  <c r="K95" i="20"/>
  <c r="J95" i="20"/>
  <c r="I95" i="20"/>
  <c r="H95" i="20"/>
  <c r="G95" i="20"/>
  <c r="F95" i="20"/>
  <c r="E95" i="20"/>
  <c r="D95" i="20"/>
  <c r="C95" i="20"/>
  <c r="N94" i="20"/>
  <c r="M94" i="20"/>
  <c r="L94" i="20"/>
  <c r="K94" i="20"/>
  <c r="J94" i="20"/>
  <c r="I94" i="20"/>
  <c r="H94" i="20"/>
  <c r="G94" i="20"/>
  <c r="F94" i="20"/>
  <c r="E94" i="20"/>
  <c r="D94" i="20"/>
  <c r="C94" i="20"/>
  <c r="N93" i="20"/>
  <c r="M93" i="20"/>
  <c r="L93" i="20"/>
  <c r="K93" i="20"/>
  <c r="J93" i="20"/>
  <c r="I93" i="20"/>
  <c r="H93" i="20"/>
  <c r="G93" i="20"/>
  <c r="F93" i="20"/>
  <c r="E93" i="20"/>
  <c r="D93" i="20"/>
  <c r="C93" i="20"/>
  <c r="N92" i="20"/>
  <c r="M92" i="20"/>
  <c r="L92" i="20"/>
  <c r="K92" i="20"/>
  <c r="J92" i="20"/>
  <c r="I92" i="20"/>
  <c r="H92" i="20"/>
  <c r="G92" i="20"/>
  <c r="F92" i="20"/>
  <c r="E92" i="20"/>
  <c r="D92" i="20"/>
  <c r="C92" i="20"/>
  <c r="N91" i="20"/>
  <c r="M91" i="20"/>
  <c r="L91" i="20"/>
  <c r="K91" i="20"/>
  <c r="J91" i="20"/>
  <c r="I91" i="20"/>
  <c r="H91" i="20"/>
  <c r="G91" i="20"/>
  <c r="F91" i="20"/>
  <c r="E91" i="20"/>
  <c r="D91" i="20"/>
  <c r="C91" i="20"/>
  <c r="N90" i="20"/>
  <c r="M90" i="20"/>
  <c r="L90" i="20"/>
  <c r="K90" i="20"/>
  <c r="J90" i="20"/>
  <c r="I90" i="20"/>
  <c r="H90" i="20"/>
  <c r="G90" i="20"/>
  <c r="F90" i="20"/>
  <c r="E90" i="20"/>
  <c r="D90" i="20"/>
  <c r="C90" i="20"/>
  <c r="N89" i="20"/>
  <c r="M89" i="20"/>
  <c r="L89" i="20"/>
  <c r="K89" i="20"/>
  <c r="J89" i="20"/>
  <c r="I89" i="20"/>
  <c r="H89" i="20"/>
  <c r="G89" i="20"/>
  <c r="F89" i="20"/>
  <c r="E89" i="20"/>
  <c r="D89" i="20"/>
  <c r="C89" i="20"/>
  <c r="N88" i="20"/>
  <c r="M88" i="20"/>
  <c r="L88" i="20"/>
  <c r="K88" i="20"/>
  <c r="J88" i="20"/>
  <c r="I88" i="20"/>
  <c r="H88" i="20"/>
  <c r="G88" i="20"/>
  <c r="F88" i="20"/>
  <c r="E88" i="20"/>
  <c r="D88" i="20"/>
  <c r="C88" i="20"/>
  <c r="N87" i="20"/>
  <c r="M87" i="20"/>
  <c r="L87" i="20"/>
  <c r="K87" i="20"/>
  <c r="J87" i="20"/>
  <c r="I87" i="20"/>
  <c r="H87" i="20"/>
  <c r="G87" i="20"/>
  <c r="F87" i="20"/>
  <c r="E87" i="20"/>
  <c r="D87" i="20"/>
  <c r="C87" i="20"/>
  <c r="N86" i="20"/>
  <c r="M86" i="20"/>
  <c r="L86" i="20"/>
  <c r="K86" i="20"/>
  <c r="J86" i="20"/>
  <c r="I86" i="20"/>
  <c r="H86" i="20"/>
  <c r="G86" i="20"/>
  <c r="F86" i="20"/>
  <c r="E86" i="20"/>
  <c r="D86" i="20"/>
  <c r="C86" i="20"/>
  <c r="N85" i="20"/>
  <c r="M85" i="20"/>
  <c r="L85" i="20"/>
  <c r="K85" i="20"/>
  <c r="J85" i="20"/>
  <c r="I85" i="20"/>
  <c r="H85" i="20"/>
  <c r="G85" i="20"/>
  <c r="F85" i="20"/>
  <c r="E85" i="20"/>
  <c r="D85" i="20"/>
  <c r="C85" i="20"/>
  <c r="N84" i="20"/>
  <c r="M84" i="20"/>
  <c r="L84" i="20"/>
  <c r="K84" i="20"/>
  <c r="J84" i="20"/>
  <c r="I84" i="20"/>
  <c r="H84" i="20"/>
  <c r="G84" i="20"/>
  <c r="F84" i="20"/>
  <c r="E84" i="20"/>
  <c r="D84" i="20"/>
  <c r="C84" i="20"/>
  <c r="N83" i="20"/>
  <c r="M83" i="20"/>
  <c r="L83" i="20"/>
  <c r="K83" i="20"/>
  <c r="J83" i="20"/>
  <c r="I83" i="20"/>
  <c r="H83" i="20"/>
  <c r="G83" i="20"/>
  <c r="F83" i="20"/>
  <c r="E83" i="20"/>
  <c r="D83" i="20"/>
  <c r="C83" i="20"/>
  <c r="N82" i="20"/>
  <c r="M82" i="20"/>
  <c r="L82" i="20"/>
  <c r="K82" i="20"/>
  <c r="J82" i="20"/>
  <c r="I82" i="20"/>
  <c r="H82" i="20"/>
  <c r="G82" i="20"/>
  <c r="F82" i="20"/>
  <c r="E82" i="20"/>
  <c r="D82" i="20"/>
  <c r="C82" i="20"/>
  <c r="N81" i="20"/>
  <c r="M81" i="20"/>
  <c r="L81" i="20"/>
  <c r="K81" i="20"/>
  <c r="J81" i="20"/>
  <c r="I81" i="20"/>
  <c r="H81" i="20"/>
  <c r="G81" i="20"/>
  <c r="F81" i="20"/>
  <c r="E81" i="20"/>
  <c r="D81" i="20"/>
  <c r="C81" i="20"/>
  <c r="N80" i="20"/>
  <c r="M80" i="20"/>
  <c r="L80" i="20"/>
  <c r="K80" i="20"/>
  <c r="J80" i="20"/>
  <c r="I80" i="20"/>
  <c r="H80" i="20"/>
  <c r="G80" i="20"/>
  <c r="F80" i="20"/>
  <c r="E80" i="20"/>
  <c r="D80" i="20"/>
  <c r="C80" i="20"/>
  <c r="N79" i="20"/>
  <c r="M79" i="20"/>
  <c r="L79" i="20"/>
  <c r="K79" i="20"/>
  <c r="J79" i="20"/>
  <c r="I79" i="20"/>
  <c r="H79" i="20"/>
  <c r="G79" i="20"/>
  <c r="F79" i="20"/>
  <c r="E79" i="20"/>
  <c r="D79" i="20"/>
  <c r="C79" i="20"/>
  <c r="N78" i="20"/>
  <c r="M78" i="20"/>
  <c r="L78" i="20"/>
  <c r="K78" i="20"/>
  <c r="J78" i="20"/>
  <c r="I78" i="20"/>
  <c r="H78" i="20"/>
  <c r="G78" i="20"/>
  <c r="F78" i="20"/>
  <c r="E78" i="20"/>
  <c r="D78" i="20"/>
  <c r="C78" i="20"/>
  <c r="N77" i="20"/>
  <c r="M77" i="20"/>
  <c r="L77" i="20"/>
  <c r="K77" i="20"/>
  <c r="J77" i="20"/>
  <c r="I77" i="20"/>
  <c r="H77" i="20"/>
  <c r="G77" i="20"/>
  <c r="F77" i="20"/>
  <c r="E77" i="20"/>
  <c r="D77" i="20"/>
  <c r="C77" i="20"/>
  <c r="N76" i="20"/>
  <c r="M76" i="20"/>
  <c r="L76" i="20"/>
  <c r="K76" i="20"/>
  <c r="J76" i="20"/>
  <c r="I76" i="20"/>
  <c r="H76" i="20"/>
  <c r="G76" i="20"/>
  <c r="F76" i="20"/>
  <c r="E76" i="20"/>
  <c r="D76" i="20"/>
  <c r="C76" i="20"/>
  <c r="N75" i="20"/>
  <c r="M75" i="20"/>
  <c r="L75" i="20"/>
  <c r="K75" i="20"/>
  <c r="J75" i="20"/>
  <c r="I75" i="20"/>
  <c r="H75" i="20"/>
  <c r="G75" i="20"/>
  <c r="F75" i="20"/>
  <c r="E75" i="20"/>
  <c r="D75" i="20"/>
  <c r="C75" i="20"/>
  <c r="N74" i="20"/>
  <c r="M74" i="20"/>
  <c r="L74" i="20"/>
  <c r="K74" i="20"/>
  <c r="J74" i="20"/>
  <c r="I74" i="20"/>
  <c r="H74" i="20"/>
  <c r="G74" i="20"/>
  <c r="F74" i="20"/>
  <c r="E74" i="20"/>
  <c r="D74" i="20"/>
  <c r="C74" i="20"/>
  <c r="N73" i="20"/>
  <c r="M73" i="20"/>
  <c r="L73" i="20"/>
  <c r="K73" i="20"/>
  <c r="J73" i="20"/>
  <c r="I73" i="20"/>
  <c r="H73" i="20"/>
  <c r="G73" i="20"/>
  <c r="F73" i="20"/>
  <c r="E73" i="20"/>
  <c r="D73" i="20"/>
  <c r="C73" i="20"/>
  <c r="N72" i="20"/>
  <c r="M72" i="20"/>
  <c r="L72" i="20"/>
  <c r="K72" i="20"/>
  <c r="J72" i="20"/>
  <c r="I72" i="20"/>
  <c r="H72" i="20"/>
  <c r="G72" i="20"/>
  <c r="F72" i="20"/>
  <c r="E72" i="20"/>
  <c r="D72" i="20"/>
  <c r="C72" i="20"/>
  <c r="N71" i="20"/>
  <c r="M71" i="20"/>
  <c r="L71" i="20"/>
  <c r="K71" i="20"/>
  <c r="J71" i="20"/>
  <c r="I71" i="20"/>
  <c r="H71" i="20"/>
  <c r="G71" i="20"/>
  <c r="F71" i="20"/>
  <c r="E71" i="20"/>
  <c r="D71" i="20"/>
  <c r="C71" i="20"/>
  <c r="N70" i="20"/>
  <c r="M70" i="20"/>
  <c r="L70" i="20"/>
  <c r="K70" i="20"/>
  <c r="J70" i="20"/>
  <c r="I70" i="20"/>
  <c r="H70" i="20"/>
  <c r="G70" i="20"/>
  <c r="F70" i="20"/>
  <c r="E70" i="20"/>
  <c r="D70" i="20"/>
  <c r="C70" i="20"/>
  <c r="N69" i="20"/>
  <c r="M69" i="20"/>
  <c r="L69" i="20"/>
  <c r="K69" i="20"/>
  <c r="J69" i="20"/>
  <c r="I69" i="20"/>
  <c r="H69" i="20"/>
  <c r="G69" i="20"/>
  <c r="F69" i="20"/>
  <c r="E69" i="20"/>
  <c r="D69" i="20"/>
  <c r="C69" i="20"/>
  <c r="N68" i="20"/>
  <c r="M68" i="20"/>
  <c r="L68" i="20"/>
  <c r="K68" i="20"/>
  <c r="J68" i="20"/>
  <c r="I68" i="20"/>
  <c r="H68" i="20"/>
  <c r="G68" i="20"/>
  <c r="F68" i="20"/>
  <c r="E68" i="20"/>
  <c r="D68" i="20"/>
  <c r="C68" i="20"/>
  <c r="N67" i="20"/>
  <c r="M67" i="20"/>
  <c r="L67" i="20"/>
  <c r="K67" i="20"/>
  <c r="J67" i="20"/>
  <c r="I67" i="20"/>
  <c r="H67" i="20"/>
  <c r="G67" i="20"/>
  <c r="F67" i="20"/>
  <c r="E67" i="20"/>
  <c r="D67" i="20"/>
  <c r="C67" i="20"/>
  <c r="N66" i="20"/>
  <c r="M66" i="20"/>
  <c r="L66" i="20"/>
  <c r="K66" i="20"/>
  <c r="J66" i="20"/>
  <c r="I66" i="20"/>
  <c r="H66" i="20"/>
  <c r="G66" i="20"/>
  <c r="F66" i="20"/>
  <c r="E66" i="20"/>
  <c r="D66" i="20"/>
  <c r="C66" i="20"/>
  <c r="N65" i="20"/>
  <c r="M65" i="20"/>
  <c r="L65" i="20"/>
  <c r="K65" i="20"/>
  <c r="J65" i="20"/>
  <c r="I65" i="20"/>
  <c r="H65" i="20"/>
  <c r="G65" i="20"/>
  <c r="F65" i="20"/>
  <c r="E65" i="20"/>
  <c r="D65" i="20"/>
  <c r="C65" i="20"/>
  <c r="N64" i="20"/>
  <c r="M64" i="20"/>
  <c r="L64" i="20"/>
  <c r="K64" i="20"/>
  <c r="J64" i="20"/>
  <c r="I64" i="20"/>
  <c r="H64" i="20"/>
  <c r="G64" i="20"/>
  <c r="F64" i="20"/>
  <c r="E64" i="20"/>
  <c r="D64" i="20"/>
  <c r="C64" i="20"/>
  <c r="N63" i="20"/>
  <c r="M63" i="20"/>
  <c r="L63" i="20"/>
  <c r="K63" i="20"/>
  <c r="J63" i="20"/>
  <c r="I63" i="20"/>
  <c r="H63" i="20"/>
  <c r="G63" i="20"/>
  <c r="F63" i="20"/>
  <c r="E63" i="20"/>
  <c r="D63" i="20"/>
  <c r="C63" i="20"/>
  <c r="N62" i="20"/>
  <c r="M62" i="20"/>
  <c r="L62" i="20"/>
  <c r="K62" i="20"/>
  <c r="J62" i="20"/>
  <c r="I62" i="20"/>
  <c r="H62" i="20"/>
  <c r="G62" i="20"/>
  <c r="F62" i="20"/>
  <c r="E62" i="20"/>
  <c r="D62" i="20"/>
  <c r="C62" i="20"/>
  <c r="N61" i="20"/>
  <c r="M61" i="20"/>
  <c r="L61" i="20"/>
  <c r="K61" i="20"/>
  <c r="J61" i="20"/>
  <c r="I61" i="20"/>
  <c r="H61" i="20"/>
  <c r="G61" i="20"/>
  <c r="F61" i="20"/>
  <c r="E61" i="20"/>
  <c r="D61" i="20"/>
  <c r="C61" i="20"/>
  <c r="N60" i="20"/>
  <c r="M60" i="20"/>
  <c r="L60" i="20"/>
  <c r="K60" i="20"/>
  <c r="J60" i="20"/>
  <c r="I60" i="20"/>
  <c r="H60" i="20"/>
  <c r="G60" i="20"/>
  <c r="F60" i="20"/>
  <c r="E60" i="20"/>
  <c r="D60" i="20"/>
  <c r="C60" i="20"/>
  <c r="N59" i="20"/>
  <c r="M59" i="20"/>
  <c r="L59" i="20"/>
  <c r="K59" i="20"/>
  <c r="J59" i="20"/>
  <c r="I59" i="20"/>
  <c r="H59" i="20"/>
  <c r="G59" i="20"/>
  <c r="F59" i="20"/>
  <c r="E59" i="20"/>
  <c r="D59" i="20"/>
  <c r="C59" i="20"/>
  <c r="N58" i="20"/>
  <c r="M58" i="20"/>
  <c r="L58" i="20"/>
  <c r="K58" i="20"/>
  <c r="J58" i="20"/>
  <c r="I58" i="20"/>
  <c r="H58" i="20"/>
  <c r="G58" i="20"/>
  <c r="F58" i="20"/>
  <c r="E58" i="20"/>
  <c r="D58" i="20"/>
  <c r="C58" i="20"/>
  <c r="N57" i="20"/>
  <c r="M57" i="20"/>
  <c r="L57" i="20"/>
  <c r="K57" i="20"/>
  <c r="J57" i="20"/>
  <c r="I57" i="20"/>
  <c r="H57" i="20"/>
  <c r="G57" i="20"/>
  <c r="F57" i="20"/>
  <c r="E57" i="20"/>
  <c r="D57" i="20"/>
  <c r="C57" i="20"/>
  <c r="N56" i="20"/>
  <c r="M56" i="20"/>
  <c r="L56" i="20"/>
  <c r="K56" i="20"/>
  <c r="J56" i="20"/>
  <c r="I56" i="20"/>
  <c r="H56" i="20"/>
  <c r="G56" i="20"/>
  <c r="F56" i="20"/>
  <c r="E56" i="20"/>
  <c r="D56" i="20"/>
  <c r="C56" i="20"/>
  <c r="N55" i="20"/>
  <c r="M55" i="20"/>
  <c r="L55" i="20"/>
  <c r="K55" i="20"/>
  <c r="J55" i="20"/>
  <c r="I55" i="20"/>
  <c r="H55" i="20"/>
  <c r="G55" i="20"/>
  <c r="F55" i="20"/>
  <c r="E55" i="20"/>
  <c r="D55" i="20"/>
  <c r="C55" i="20"/>
  <c r="N54" i="20"/>
  <c r="M54" i="20"/>
  <c r="L54" i="20"/>
  <c r="K54" i="20"/>
  <c r="J54" i="20"/>
  <c r="I54" i="20"/>
  <c r="H54" i="20"/>
  <c r="G54" i="20"/>
  <c r="F54" i="20"/>
  <c r="E54" i="20"/>
  <c r="D54" i="20"/>
  <c r="C54" i="20"/>
  <c r="N53" i="20"/>
  <c r="M53" i="20"/>
  <c r="L53" i="20"/>
  <c r="K53" i="20"/>
  <c r="J53" i="20"/>
  <c r="I53" i="20"/>
  <c r="H53" i="20"/>
  <c r="G53" i="20"/>
  <c r="F53" i="20"/>
  <c r="E53" i="20"/>
  <c r="D53" i="20"/>
  <c r="C53" i="20"/>
  <c r="N52" i="20"/>
  <c r="M52" i="20"/>
  <c r="L52" i="20"/>
  <c r="K52" i="20"/>
  <c r="J52" i="20"/>
  <c r="I52" i="20"/>
  <c r="H52" i="20"/>
  <c r="G52" i="20"/>
  <c r="F52" i="20"/>
  <c r="E52" i="20"/>
  <c r="D52" i="20"/>
  <c r="C52" i="20"/>
  <c r="N51" i="20"/>
  <c r="M51" i="20"/>
  <c r="L51" i="20"/>
  <c r="K51" i="20"/>
  <c r="J51" i="20"/>
  <c r="I51" i="20"/>
  <c r="H51" i="20"/>
  <c r="G51" i="20"/>
  <c r="F51" i="20"/>
  <c r="E51" i="20"/>
  <c r="D51" i="20"/>
  <c r="C51" i="20"/>
  <c r="N50" i="20"/>
  <c r="M50" i="20"/>
  <c r="L50" i="20"/>
  <c r="K50" i="20"/>
  <c r="J50" i="20"/>
  <c r="I50" i="20"/>
  <c r="H50" i="20"/>
  <c r="G50" i="20"/>
  <c r="F50" i="20"/>
  <c r="E50" i="20"/>
  <c r="D50" i="20"/>
  <c r="C50" i="20"/>
  <c r="N49" i="20"/>
  <c r="M49" i="20"/>
  <c r="L49" i="20"/>
  <c r="K49" i="20"/>
  <c r="J49" i="20"/>
  <c r="I49" i="20"/>
  <c r="H49" i="20"/>
  <c r="G49" i="20"/>
  <c r="F49" i="20"/>
  <c r="E49" i="20"/>
  <c r="D49" i="20"/>
  <c r="C49" i="20"/>
  <c r="N48" i="20"/>
  <c r="M48" i="20"/>
  <c r="L48" i="20"/>
  <c r="K48" i="20"/>
  <c r="J48" i="20"/>
  <c r="I48" i="20"/>
  <c r="H48" i="20"/>
  <c r="G48" i="20"/>
  <c r="F48" i="20"/>
  <c r="E48" i="20"/>
  <c r="D48" i="20"/>
  <c r="C48" i="20"/>
  <c r="N47" i="20"/>
  <c r="M47" i="20"/>
  <c r="L47" i="20"/>
  <c r="K47" i="20"/>
  <c r="J47" i="20"/>
  <c r="I47" i="20"/>
  <c r="H47" i="20"/>
  <c r="G47" i="20"/>
  <c r="F47" i="20"/>
  <c r="E47" i="20"/>
  <c r="D47" i="20"/>
  <c r="C47" i="20"/>
  <c r="N46" i="20"/>
  <c r="M46" i="20"/>
  <c r="L46" i="20"/>
  <c r="K46" i="20"/>
  <c r="J46" i="20"/>
  <c r="I46" i="20"/>
  <c r="H46" i="20"/>
  <c r="G46" i="20"/>
  <c r="F46" i="20"/>
  <c r="E46" i="20"/>
  <c r="D46" i="20"/>
  <c r="C46" i="20"/>
  <c r="N45" i="20"/>
  <c r="M45" i="20"/>
  <c r="L45" i="20"/>
  <c r="K45" i="20"/>
  <c r="J45" i="20"/>
  <c r="I45" i="20"/>
  <c r="H45" i="20"/>
  <c r="G45" i="20"/>
  <c r="F45" i="20"/>
  <c r="E45" i="20"/>
  <c r="D45" i="20"/>
  <c r="C45" i="20"/>
  <c r="N44" i="20"/>
  <c r="M44" i="20"/>
  <c r="L44" i="20"/>
  <c r="K44" i="20"/>
  <c r="J44" i="20"/>
  <c r="I44" i="20"/>
  <c r="H44" i="20"/>
  <c r="G44" i="20"/>
  <c r="F44" i="20"/>
  <c r="E44" i="20"/>
  <c r="D44" i="20"/>
  <c r="C44" i="20"/>
  <c r="N43" i="20"/>
  <c r="M43" i="20"/>
  <c r="L43" i="20"/>
  <c r="K43" i="20"/>
  <c r="J43" i="20"/>
  <c r="I43" i="20"/>
  <c r="H43" i="20"/>
  <c r="G43" i="20"/>
  <c r="F43" i="20"/>
  <c r="E43" i="20"/>
  <c r="D43" i="20"/>
  <c r="C43" i="20"/>
  <c r="N42" i="20"/>
  <c r="M42" i="20"/>
  <c r="L42" i="20"/>
  <c r="K42" i="20"/>
  <c r="J42" i="20"/>
  <c r="I42" i="20"/>
  <c r="H42" i="20"/>
  <c r="G42" i="20"/>
  <c r="F42" i="20"/>
  <c r="E42" i="20"/>
  <c r="D42" i="20"/>
  <c r="C42" i="20"/>
  <c r="N41" i="20"/>
  <c r="M41" i="20"/>
  <c r="L41" i="20"/>
  <c r="K41" i="20"/>
  <c r="J41" i="20"/>
  <c r="I41" i="20"/>
  <c r="H41" i="20"/>
  <c r="G41" i="20"/>
  <c r="F41" i="20"/>
  <c r="E41" i="20"/>
  <c r="D41" i="20"/>
  <c r="C41" i="20"/>
  <c r="N40" i="20"/>
  <c r="M40" i="20"/>
  <c r="L40" i="20"/>
  <c r="K40" i="20"/>
  <c r="J40" i="20"/>
  <c r="I40" i="20"/>
  <c r="H40" i="20"/>
  <c r="G40" i="20"/>
  <c r="F40" i="20"/>
  <c r="E40" i="20"/>
  <c r="D40" i="20"/>
  <c r="C40" i="20"/>
  <c r="N39" i="20"/>
  <c r="M39" i="20"/>
  <c r="L39" i="20"/>
  <c r="K39" i="20"/>
  <c r="J39" i="20"/>
  <c r="I39" i="20"/>
  <c r="H39" i="20"/>
  <c r="G39" i="20"/>
  <c r="F39" i="20"/>
  <c r="E39" i="20"/>
  <c r="D39" i="20"/>
  <c r="C39" i="20"/>
  <c r="N38" i="20"/>
  <c r="M38" i="20"/>
  <c r="L38" i="20"/>
  <c r="K38" i="20"/>
  <c r="J38" i="20"/>
  <c r="I38" i="20"/>
  <c r="H38" i="20"/>
  <c r="G38" i="20"/>
  <c r="F38" i="20"/>
  <c r="E38" i="20"/>
  <c r="D38" i="20"/>
  <c r="C38" i="20"/>
  <c r="N37" i="20"/>
  <c r="M37" i="20"/>
  <c r="L37" i="20"/>
  <c r="K37" i="20"/>
  <c r="J37" i="20"/>
  <c r="I37" i="20"/>
  <c r="H37" i="20"/>
  <c r="G37" i="20"/>
  <c r="F37" i="20"/>
  <c r="E37" i="20"/>
  <c r="D37" i="20"/>
  <c r="C37" i="20"/>
  <c r="N36" i="20"/>
  <c r="M36" i="20"/>
  <c r="L36" i="20"/>
  <c r="K36" i="20"/>
  <c r="J36" i="20"/>
  <c r="I36" i="20"/>
  <c r="H36" i="20"/>
  <c r="G36" i="20"/>
  <c r="F36" i="20"/>
  <c r="E36" i="20"/>
  <c r="D36" i="20"/>
  <c r="C36" i="20"/>
  <c r="N35" i="20"/>
  <c r="M35" i="20"/>
  <c r="L35" i="20"/>
  <c r="K35" i="20"/>
  <c r="J35" i="20"/>
  <c r="I35" i="20"/>
  <c r="H35" i="20"/>
  <c r="G35" i="20"/>
  <c r="F35" i="20"/>
  <c r="E35" i="20"/>
  <c r="D35" i="20"/>
  <c r="C35" i="20"/>
  <c r="N34" i="20"/>
  <c r="M34" i="20"/>
  <c r="L34" i="20"/>
  <c r="K34" i="20"/>
  <c r="J34" i="20"/>
  <c r="I34" i="20"/>
  <c r="H34" i="20"/>
  <c r="G34" i="20"/>
  <c r="F34" i="20"/>
  <c r="E34" i="20"/>
  <c r="D34" i="20"/>
  <c r="C34" i="20"/>
  <c r="N33" i="20"/>
  <c r="M33" i="20"/>
  <c r="L33" i="20"/>
  <c r="K33" i="20"/>
  <c r="J33" i="20"/>
  <c r="I33" i="20"/>
  <c r="H33" i="20"/>
  <c r="G33" i="20"/>
  <c r="F33" i="20"/>
  <c r="E33" i="20"/>
  <c r="D33" i="20"/>
  <c r="C33" i="20"/>
  <c r="N32" i="20"/>
  <c r="M32" i="20"/>
  <c r="L32" i="20"/>
  <c r="K32" i="20"/>
  <c r="J32" i="20"/>
  <c r="I32" i="20"/>
  <c r="H32" i="20"/>
  <c r="G32" i="20"/>
  <c r="F32" i="20"/>
  <c r="E32" i="20"/>
  <c r="D32" i="20"/>
  <c r="C32" i="20"/>
  <c r="N31" i="20"/>
  <c r="M31" i="20"/>
  <c r="L31" i="20"/>
  <c r="K31" i="20"/>
  <c r="J31" i="20"/>
  <c r="I31" i="20"/>
  <c r="H31" i="20"/>
  <c r="G31" i="20"/>
  <c r="F31" i="20"/>
  <c r="E31" i="20"/>
  <c r="D31" i="20"/>
  <c r="C31" i="20"/>
  <c r="N30" i="20"/>
  <c r="M30" i="20"/>
  <c r="L30" i="20"/>
  <c r="K30" i="20"/>
  <c r="J30" i="20"/>
  <c r="I30" i="20"/>
  <c r="H30" i="20"/>
  <c r="G30" i="20"/>
  <c r="F30" i="20"/>
  <c r="E30" i="20"/>
  <c r="D30" i="20"/>
  <c r="C30" i="20"/>
  <c r="N29" i="20"/>
  <c r="M29" i="20"/>
  <c r="L29" i="20"/>
  <c r="K29" i="20"/>
  <c r="J29" i="20"/>
  <c r="I29" i="20"/>
  <c r="H29" i="20"/>
  <c r="G29" i="20"/>
  <c r="F29" i="20"/>
  <c r="E29" i="20"/>
  <c r="D29" i="20"/>
  <c r="C29" i="20"/>
  <c r="N28" i="20"/>
  <c r="M28" i="20"/>
  <c r="L28" i="20"/>
  <c r="K28" i="20"/>
  <c r="J28" i="20"/>
  <c r="I28" i="20"/>
  <c r="H28" i="20"/>
  <c r="G28" i="20"/>
  <c r="F28" i="20"/>
  <c r="E28" i="20"/>
  <c r="D28" i="20"/>
  <c r="C28" i="20"/>
  <c r="N27" i="20"/>
  <c r="M27" i="20"/>
  <c r="L27" i="20"/>
  <c r="K27" i="20"/>
  <c r="J27" i="20"/>
  <c r="I27" i="20"/>
  <c r="H27" i="20"/>
  <c r="G27" i="20"/>
  <c r="F27" i="20"/>
  <c r="E27" i="20"/>
  <c r="D27" i="20"/>
  <c r="C27" i="20"/>
  <c r="N26" i="20"/>
  <c r="M26" i="20"/>
  <c r="L26" i="20"/>
  <c r="K26" i="20"/>
  <c r="J26" i="20"/>
  <c r="I26" i="20"/>
  <c r="H26" i="20"/>
  <c r="G26" i="20"/>
  <c r="F26" i="20"/>
  <c r="E26" i="20"/>
  <c r="D26" i="20"/>
  <c r="C26" i="20"/>
  <c r="N25" i="20"/>
  <c r="M25" i="20"/>
  <c r="L25" i="20"/>
  <c r="K25" i="20"/>
  <c r="J25" i="20"/>
  <c r="I25" i="20"/>
  <c r="H25" i="20"/>
  <c r="G25" i="20"/>
  <c r="F25" i="20"/>
  <c r="E25" i="20"/>
  <c r="D25" i="20"/>
  <c r="C25" i="20"/>
  <c r="N24" i="20"/>
  <c r="M24" i="20"/>
  <c r="L24" i="20"/>
  <c r="K24" i="20"/>
  <c r="J24" i="20"/>
  <c r="I24" i="20"/>
  <c r="H24" i="20"/>
  <c r="G24" i="20"/>
  <c r="F24" i="20"/>
  <c r="E24" i="20"/>
  <c r="D24" i="20"/>
  <c r="C24" i="20"/>
  <c r="N23" i="20"/>
  <c r="M23" i="20"/>
  <c r="L23" i="20"/>
  <c r="K23" i="20"/>
  <c r="J23" i="20"/>
  <c r="I23" i="20"/>
  <c r="H23" i="20"/>
  <c r="G23" i="20"/>
  <c r="F23" i="20"/>
  <c r="E23" i="20"/>
  <c r="D23" i="20"/>
  <c r="C23" i="20"/>
  <c r="N22" i="20"/>
  <c r="M22" i="20"/>
  <c r="L22" i="20"/>
  <c r="K22" i="20"/>
  <c r="J22" i="20"/>
  <c r="I22" i="20"/>
  <c r="H22" i="20"/>
  <c r="G22" i="20"/>
  <c r="F22" i="20"/>
  <c r="E22" i="20"/>
  <c r="D22" i="20"/>
  <c r="C22" i="20"/>
  <c r="N21" i="20"/>
  <c r="M21" i="20"/>
  <c r="L21" i="20"/>
  <c r="K21" i="20"/>
  <c r="J21" i="20"/>
  <c r="I21" i="20"/>
  <c r="H21" i="20"/>
  <c r="G21" i="20"/>
  <c r="F21" i="20"/>
  <c r="E21" i="20"/>
  <c r="D21" i="20"/>
  <c r="C21" i="20"/>
  <c r="N20" i="20"/>
  <c r="M20" i="20"/>
  <c r="L20" i="20"/>
  <c r="K20" i="20"/>
  <c r="J20" i="20"/>
  <c r="I20" i="20"/>
  <c r="H20" i="20"/>
  <c r="G20" i="20"/>
  <c r="F20" i="20"/>
  <c r="E20" i="20"/>
  <c r="D20" i="20"/>
  <c r="C20" i="20"/>
  <c r="N19" i="20"/>
  <c r="M19" i="20"/>
  <c r="L19" i="20"/>
  <c r="K19" i="20"/>
  <c r="J19" i="20"/>
  <c r="I19" i="20"/>
  <c r="H19" i="20"/>
  <c r="G19" i="20"/>
  <c r="F19" i="20"/>
  <c r="E19" i="20"/>
  <c r="D19" i="20"/>
  <c r="C19" i="20"/>
  <c r="N18" i="20"/>
  <c r="M18" i="20"/>
  <c r="L18" i="20"/>
  <c r="K18" i="20"/>
  <c r="J18" i="20"/>
  <c r="I18" i="20"/>
  <c r="H18" i="20"/>
  <c r="G18" i="20"/>
  <c r="F18" i="20"/>
  <c r="E18" i="20"/>
  <c r="D18" i="20"/>
  <c r="C18" i="20"/>
  <c r="N17" i="20"/>
  <c r="M17" i="20"/>
  <c r="L17" i="20"/>
  <c r="K17" i="20"/>
  <c r="J17" i="20"/>
  <c r="I17" i="20"/>
  <c r="H17" i="20"/>
  <c r="G17" i="20"/>
  <c r="F17" i="20"/>
  <c r="E17" i="20"/>
  <c r="D17" i="20"/>
  <c r="C17" i="20"/>
  <c r="N16" i="20"/>
  <c r="M16" i="20"/>
  <c r="L16" i="20"/>
  <c r="K16" i="20"/>
  <c r="J16" i="20"/>
  <c r="I16" i="20"/>
  <c r="H16" i="20"/>
  <c r="G16" i="20"/>
  <c r="F16" i="20"/>
  <c r="E16" i="20"/>
  <c r="D16" i="20"/>
  <c r="C16" i="20"/>
  <c r="N15" i="20"/>
  <c r="M15" i="20"/>
  <c r="L15" i="20"/>
  <c r="K15" i="20"/>
  <c r="J15" i="20"/>
  <c r="I15" i="20"/>
  <c r="H15" i="20"/>
  <c r="G15" i="20"/>
  <c r="F15" i="20"/>
  <c r="E15" i="20"/>
  <c r="D15" i="20"/>
  <c r="C15" i="20"/>
  <c r="N14" i="20"/>
  <c r="M14" i="20"/>
  <c r="L14" i="20"/>
  <c r="K14" i="20"/>
  <c r="J14" i="20"/>
  <c r="I14" i="20"/>
  <c r="H14" i="20"/>
  <c r="G14" i="20"/>
  <c r="F14" i="20"/>
  <c r="E14" i="20"/>
  <c r="D14" i="20"/>
  <c r="C14" i="20"/>
  <c r="N13" i="20"/>
  <c r="M13" i="20"/>
  <c r="L13" i="20"/>
  <c r="K13" i="20"/>
  <c r="J13" i="20"/>
  <c r="I13" i="20"/>
  <c r="H13" i="20"/>
  <c r="G13" i="20"/>
  <c r="F13" i="20"/>
  <c r="E13" i="20"/>
  <c r="D13" i="20"/>
  <c r="C13" i="20"/>
  <c r="N12" i="20"/>
  <c r="M12" i="20"/>
  <c r="L12" i="20"/>
  <c r="K12" i="20"/>
  <c r="J12" i="20"/>
  <c r="I12" i="20"/>
  <c r="H12" i="20"/>
  <c r="G12" i="20"/>
  <c r="F12" i="20"/>
  <c r="E12" i="20"/>
  <c r="D12" i="20"/>
  <c r="C12" i="20"/>
  <c r="N11" i="20"/>
  <c r="M11" i="20"/>
  <c r="L11" i="20"/>
  <c r="K11" i="20"/>
  <c r="J11" i="20"/>
  <c r="I11" i="20"/>
  <c r="H11" i="20"/>
  <c r="G11" i="20"/>
  <c r="F11" i="20"/>
  <c r="E11" i="20"/>
  <c r="D11" i="20"/>
  <c r="C11" i="20"/>
  <c r="H9" i="20"/>
  <c r="G9" i="20"/>
  <c r="M6" i="20"/>
  <c r="I5" i="20"/>
  <c r="C4" i="20"/>
  <c r="A1" i="20"/>
  <c r="N99" i="19"/>
  <c r="M99" i="19"/>
  <c r="L99" i="19"/>
  <c r="K99" i="19"/>
  <c r="J99" i="19"/>
  <c r="I99" i="19"/>
  <c r="H99" i="19"/>
  <c r="G99" i="19"/>
  <c r="F99" i="19"/>
  <c r="E99" i="19"/>
  <c r="D99" i="19"/>
  <c r="C99" i="19"/>
  <c r="N98" i="19"/>
  <c r="M98" i="19"/>
  <c r="L98" i="19"/>
  <c r="K98" i="19"/>
  <c r="J98" i="19"/>
  <c r="I98" i="19"/>
  <c r="H98" i="19"/>
  <c r="G98" i="19"/>
  <c r="F98" i="19"/>
  <c r="E98" i="19"/>
  <c r="D98" i="19"/>
  <c r="C98" i="19"/>
  <c r="N97" i="19"/>
  <c r="M97" i="19"/>
  <c r="L97" i="19"/>
  <c r="K97" i="19"/>
  <c r="J97" i="19"/>
  <c r="I97" i="19"/>
  <c r="H97" i="19"/>
  <c r="G97" i="19"/>
  <c r="F97" i="19"/>
  <c r="E97" i="19"/>
  <c r="D97" i="19"/>
  <c r="C97" i="19"/>
  <c r="N96" i="19"/>
  <c r="M96" i="19"/>
  <c r="L96" i="19"/>
  <c r="K96" i="19"/>
  <c r="J96" i="19"/>
  <c r="I96" i="19"/>
  <c r="H96" i="19"/>
  <c r="G96" i="19"/>
  <c r="F96" i="19"/>
  <c r="E96" i="19"/>
  <c r="D96" i="19"/>
  <c r="C96" i="19"/>
  <c r="N95" i="19"/>
  <c r="M95" i="19"/>
  <c r="L95" i="19"/>
  <c r="K95" i="19"/>
  <c r="J95" i="19"/>
  <c r="I95" i="19"/>
  <c r="H95" i="19"/>
  <c r="G95" i="19"/>
  <c r="F95" i="19"/>
  <c r="E95" i="19"/>
  <c r="D95" i="19"/>
  <c r="C95" i="19"/>
  <c r="N94" i="19"/>
  <c r="M94" i="19"/>
  <c r="L94" i="19"/>
  <c r="K94" i="19"/>
  <c r="J94" i="19"/>
  <c r="I94" i="19"/>
  <c r="H94" i="19"/>
  <c r="G94" i="19"/>
  <c r="F94" i="19"/>
  <c r="E94" i="19"/>
  <c r="D94" i="19"/>
  <c r="C94" i="19"/>
  <c r="N93" i="19"/>
  <c r="M93" i="19"/>
  <c r="L93" i="19"/>
  <c r="K93" i="19"/>
  <c r="J93" i="19"/>
  <c r="I93" i="19"/>
  <c r="H93" i="19"/>
  <c r="G93" i="19"/>
  <c r="F93" i="19"/>
  <c r="E93" i="19"/>
  <c r="D93" i="19"/>
  <c r="C93" i="19"/>
  <c r="N92" i="19"/>
  <c r="M92" i="19"/>
  <c r="L92" i="19"/>
  <c r="K92" i="19"/>
  <c r="J92" i="19"/>
  <c r="I92" i="19"/>
  <c r="H92" i="19"/>
  <c r="G92" i="19"/>
  <c r="F92" i="19"/>
  <c r="E92" i="19"/>
  <c r="D92" i="19"/>
  <c r="C92" i="19"/>
  <c r="N91" i="19"/>
  <c r="M91" i="19"/>
  <c r="L91" i="19"/>
  <c r="K91" i="19"/>
  <c r="J91" i="19"/>
  <c r="I91" i="19"/>
  <c r="H91" i="19"/>
  <c r="G91" i="19"/>
  <c r="F91" i="19"/>
  <c r="E91" i="19"/>
  <c r="D91" i="19"/>
  <c r="C91" i="19"/>
  <c r="N90" i="19"/>
  <c r="M90" i="19"/>
  <c r="L90" i="19"/>
  <c r="K90" i="19"/>
  <c r="J90" i="19"/>
  <c r="I90" i="19"/>
  <c r="H90" i="19"/>
  <c r="G90" i="19"/>
  <c r="F90" i="19"/>
  <c r="E90" i="19"/>
  <c r="D90" i="19"/>
  <c r="C90" i="19"/>
  <c r="N89" i="19"/>
  <c r="M89" i="19"/>
  <c r="L89" i="19"/>
  <c r="K89" i="19"/>
  <c r="J89" i="19"/>
  <c r="I89" i="19"/>
  <c r="H89" i="19"/>
  <c r="G89" i="19"/>
  <c r="F89" i="19"/>
  <c r="E89" i="19"/>
  <c r="D89" i="19"/>
  <c r="C89" i="19"/>
  <c r="N88" i="19"/>
  <c r="M88" i="19"/>
  <c r="L88" i="19"/>
  <c r="K88" i="19"/>
  <c r="J88" i="19"/>
  <c r="I88" i="19"/>
  <c r="H88" i="19"/>
  <c r="G88" i="19"/>
  <c r="F88" i="19"/>
  <c r="E88" i="19"/>
  <c r="D88" i="19"/>
  <c r="C88" i="19"/>
  <c r="N87" i="19"/>
  <c r="M87" i="19"/>
  <c r="L87" i="19"/>
  <c r="K87" i="19"/>
  <c r="J87" i="19"/>
  <c r="I87" i="19"/>
  <c r="H87" i="19"/>
  <c r="G87" i="19"/>
  <c r="F87" i="19"/>
  <c r="E87" i="19"/>
  <c r="D87" i="19"/>
  <c r="C87" i="19"/>
  <c r="N86" i="19"/>
  <c r="M86" i="19"/>
  <c r="L86" i="19"/>
  <c r="K86" i="19"/>
  <c r="J86" i="19"/>
  <c r="I86" i="19"/>
  <c r="H86" i="19"/>
  <c r="G86" i="19"/>
  <c r="F86" i="19"/>
  <c r="E86" i="19"/>
  <c r="D86" i="19"/>
  <c r="C86" i="19"/>
  <c r="N85" i="19"/>
  <c r="M85" i="19"/>
  <c r="L85" i="19"/>
  <c r="K85" i="19"/>
  <c r="J85" i="19"/>
  <c r="I85" i="19"/>
  <c r="H85" i="19"/>
  <c r="G85" i="19"/>
  <c r="F85" i="19"/>
  <c r="E85" i="19"/>
  <c r="D85" i="19"/>
  <c r="C85" i="19"/>
  <c r="N84" i="19"/>
  <c r="M84" i="19"/>
  <c r="L84" i="19"/>
  <c r="K84" i="19"/>
  <c r="J84" i="19"/>
  <c r="I84" i="19"/>
  <c r="H84" i="19"/>
  <c r="G84" i="19"/>
  <c r="F84" i="19"/>
  <c r="E84" i="19"/>
  <c r="D84" i="19"/>
  <c r="C84" i="19"/>
  <c r="N83" i="19"/>
  <c r="M83" i="19"/>
  <c r="L83" i="19"/>
  <c r="K83" i="19"/>
  <c r="J83" i="19"/>
  <c r="I83" i="19"/>
  <c r="H83" i="19"/>
  <c r="G83" i="19"/>
  <c r="F83" i="19"/>
  <c r="E83" i="19"/>
  <c r="D83" i="19"/>
  <c r="C83" i="19"/>
  <c r="N82" i="19"/>
  <c r="M82" i="19"/>
  <c r="L82" i="19"/>
  <c r="K82" i="19"/>
  <c r="J82" i="19"/>
  <c r="I82" i="19"/>
  <c r="H82" i="19"/>
  <c r="G82" i="19"/>
  <c r="F82" i="19"/>
  <c r="E82" i="19"/>
  <c r="D82" i="19"/>
  <c r="C82" i="19"/>
  <c r="N81" i="19"/>
  <c r="M81" i="19"/>
  <c r="L81" i="19"/>
  <c r="K81" i="19"/>
  <c r="J81" i="19"/>
  <c r="I81" i="19"/>
  <c r="H81" i="19"/>
  <c r="G81" i="19"/>
  <c r="F81" i="19"/>
  <c r="E81" i="19"/>
  <c r="D81" i="19"/>
  <c r="C81" i="19"/>
  <c r="N80" i="19"/>
  <c r="M80" i="19"/>
  <c r="L80" i="19"/>
  <c r="K80" i="19"/>
  <c r="J80" i="19"/>
  <c r="I80" i="19"/>
  <c r="H80" i="19"/>
  <c r="G80" i="19"/>
  <c r="F80" i="19"/>
  <c r="E80" i="19"/>
  <c r="D80" i="19"/>
  <c r="C80" i="19"/>
  <c r="N79" i="19"/>
  <c r="M79" i="19"/>
  <c r="L79" i="19"/>
  <c r="K79" i="19"/>
  <c r="J79" i="19"/>
  <c r="I79" i="19"/>
  <c r="H79" i="19"/>
  <c r="G79" i="19"/>
  <c r="F79" i="19"/>
  <c r="E79" i="19"/>
  <c r="D79" i="19"/>
  <c r="C79" i="19"/>
  <c r="N78" i="19"/>
  <c r="M78" i="19"/>
  <c r="L78" i="19"/>
  <c r="K78" i="19"/>
  <c r="J78" i="19"/>
  <c r="I78" i="19"/>
  <c r="H78" i="19"/>
  <c r="G78" i="19"/>
  <c r="F78" i="19"/>
  <c r="E78" i="19"/>
  <c r="D78" i="19"/>
  <c r="C78" i="19"/>
  <c r="N77" i="19"/>
  <c r="M77" i="19"/>
  <c r="L77" i="19"/>
  <c r="K77" i="19"/>
  <c r="J77" i="19"/>
  <c r="I77" i="19"/>
  <c r="H77" i="19"/>
  <c r="G77" i="19"/>
  <c r="F77" i="19"/>
  <c r="E77" i="19"/>
  <c r="D77" i="19"/>
  <c r="C77" i="19"/>
  <c r="N76" i="19"/>
  <c r="M76" i="19"/>
  <c r="L76" i="19"/>
  <c r="K76" i="19"/>
  <c r="J76" i="19"/>
  <c r="I76" i="19"/>
  <c r="H76" i="19"/>
  <c r="G76" i="19"/>
  <c r="F76" i="19"/>
  <c r="E76" i="19"/>
  <c r="D76" i="19"/>
  <c r="C76" i="19"/>
  <c r="N75" i="19"/>
  <c r="M75" i="19"/>
  <c r="L75" i="19"/>
  <c r="K75" i="19"/>
  <c r="J75" i="19"/>
  <c r="I75" i="19"/>
  <c r="H75" i="19"/>
  <c r="G75" i="19"/>
  <c r="F75" i="19"/>
  <c r="E75" i="19"/>
  <c r="D75" i="19"/>
  <c r="C75" i="19"/>
  <c r="N74" i="19"/>
  <c r="M74" i="19"/>
  <c r="L74" i="19"/>
  <c r="K74" i="19"/>
  <c r="J74" i="19"/>
  <c r="I74" i="19"/>
  <c r="H74" i="19"/>
  <c r="G74" i="19"/>
  <c r="F74" i="19"/>
  <c r="E74" i="19"/>
  <c r="D74" i="19"/>
  <c r="C74" i="19"/>
  <c r="N73" i="19"/>
  <c r="M73" i="19"/>
  <c r="L73" i="19"/>
  <c r="K73" i="19"/>
  <c r="J73" i="19"/>
  <c r="I73" i="19"/>
  <c r="H73" i="19"/>
  <c r="G73" i="19"/>
  <c r="F73" i="19"/>
  <c r="E73" i="19"/>
  <c r="D73" i="19"/>
  <c r="C73" i="19"/>
  <c r="N72" i="19"/>
  <c r="M72" i="19"/>
  <c r="L72" i="19"/>
  <c r="K72" i="19"/>
  <c r="J72" i="19"/>
  <c r="I72" i="19"/>
  <c r="H72" i="19"/>
  <c r="G72" i="19"/>
  <c r="F72" i="19"/>
  <c r="E72" i="19"/>
  <c r="D72" i="19"/>
  <c r="C72" i="19"/>
  <c r="N71" i="19"/>
  <c r="M71" i="19"/>
  <c r="L71" i="19"/>
  <c r="K71" i="19"/>
  <c r="J71" i="19"/>
  <c r="I71" i="19"/>
  <c r="H71" i="19"/>
  <c r="G71" i="19"/>
  <c r="F71" i="19"/>
  <c r="E71" i="19"/>
  <c r="D71" i="19"/>
  <c r="C71" i="19"/>
  <c r="N70" i="19"/>
  <c r="M70" i="19"/>
  <c r="L70" i="19"/>
  <c r="K70" i="19"/>
  <c r="J70" i="19"/>
  <c r="I70" i="19"/>
  <c r="H70" i="19"/>
  <c r="G70" i="19"/>
  <c r="F70" i="19"/>
  <c r="E70" i="19"/>
  <c r="D70" i="19"/>
  <c r="C70" i="19"/>
  <c r="N69" i="19"/>
  <c r="M69" i="19"/>
  <c r="L69" i="19"/>
  <c r="K69" i="19"/>
  <c r="J69" i="19"/>
  <c r="I69" i="19"/>
  <c r="H69" i="19"/>
  <c r="G69" i="19"/>
  <c r="F69" i="19"/>
  <c r="E69" i="19"/>
  <c r="D69" i="19"/>
  <c r="C69" i="19"/>
  <c r="N68" i="19"/>
  <c r="M68" i="19"/>
  <c r="L68" i="19"/>
  <c r="K68" i="19"/>
  <c r="J68" i="19"/>
  <c r="I68" i="19"/>
  <c r="H68" i="19"/>
  <c r="G68" i="19"/>
  <c r="F68" i="19"/>
  <c r="E68" i="19"/>
  <c r="D68" i="19"/>
  <c r="C68" i="19"/>
  <c r="N67" i="19"/>
  <c r="M67" i="19"/>
  <c r="L67" i="19"/>
  <c r="K67" i="19"/>
  <c r="J67" i="19"/>
  <c r="I67" i="19"/>
  <c r="H67" i="19"/>
  <c r="G67" i="19"/>
  <c r="F67" i="19"/>
  <c r="E67" i="19"/>
  <c r="D67" i="19"/>
  <c r="C67" i="19"/>
  <c r="N66" i="19"/>
  <c r="M66" i="19"/>
  <c r="L66" i="19"/>
  <c r="K66" i="19"/>
  <c r="J66" i="19"/>
  <c r="I66" i="19"/>
  <c r="H66" i="19"/>
  <c r="G66" i="19"/>
  <c r="F66" i="19"/>
  <c r="E66" i="19"/>
  <c r="D66" i="19"/>
  <c r="C66" i="19"/>
  <c r="N65" i="19"/>
  <c r="M65" i="19"/>
  <c r="L65" i="19"/>
  <c r="K65" i="19"/>
  <c r="J65" i="19"/>
  <c r="I65" i="19"/>
  <c r="H65" i="19"/>
  <c r="G65" i="19"/>
  <c r="F65" i="19"/>
  <c r="E65" i="19"/>
  <c r="D65" i="19"/>
  <c r="C65" i="19"/>
  <c r="N64" i="19"/>
  <c r="M64" i="19"/>
  <c r="L64" i="19"/>
  <c r="K64" i="19"/>
  <c r="J64" i="19"/>
  <c r="I64" i="19"/>
  <c r="H64" i="19"/>
  <c r="G64" i="19"/>
  <c r="F64" i="19"/>
  <c r="E64" i="19"/>
  <c r="D64" i="19"/>
  <c r="C64" i="19"/>
  <c r="N63" i="19"/>
  <c r="M63" i="19"/>
  <c r="L63" i="19"/>
  <c r="K63" i="19"/>
  <c r="J63" i="19"/>
  <c r="I63" i="19"/>
  <c r="H63" i="19"/>
  <c r="G63" i="19"/>
  <c r="F63" i="19"/>
  <c r="E63" i="19"/>
  <c r="D63" i="19"/>
  <c r="C63" i="19"/>
  <c r="N62" i="19"/>
  <c r="M62" i="19"/>
  <c r="L62" i="19"/>
  <c r="K62" i="19"/>
  <c r="J62" i="19"/>
  <c r="I62" i="19"/>
  <c r="H62" i="19"/>
  <c r="G62" i="19"/>
  <c r="F62" i="19"/>
  <c r="E62" i="19"/>
  <c r="D62" i="19"/>
  <c r="C62" i="19"/>
  <c r="N61" i="19"/>
  <c r="M61" i="19"/>
  <c r="L61" i="19"/>
  <c r="K61" i="19"/>
  <c r="J61" i="19"/>
  <c r="I61" i="19"/>
  <c r="H61" i="19"/>
  <c r="G61" i="19"/>
  <c r="F61" i="19"/>
  <c r="E61" i="19"/>
  <c r="D61" i="19"/>
  <c r="C61" i="19"/>
  <c r="N60" i="19"/>
  <c r="M60" i="19"/>
  <c r="L60" i="19"/>
  <c r="K60" i="19"/>
  <c r="J60" i="19"/>
  <c r="I60" i="19"/>
  <c r="H60" i="19"/>
  <c r="G60" i="19"/>
  <c r="F60" i="19"/>
  <c r="E60" i="19"/>
  <c r="D60" i="19"/>
  <c r="C60" i="19"/>
  <c r="N59" i="19"/>
  <c r="M59" i="19"/>
  <c r="L59" i="19"/>
  <c r="K59" i="19"/>
  <c r="J59" i="19"/>
  <c r="I59" i="19"/>
  <c r="H59" i="19"/>
  <c r="G59" i="19"/>
  <c r="F59" i="19"/>
  <c r="E59" i="19"/>
  <c r="D59" i="19"/>
  <c r="C59" i="19"/>
  <c r="N58" i="19"/>
  <c r="M58" i="19"/>
  <c r="L58" i="19"/>
  <c r="K58" i="19"/>
  <c r="J58" i="19"/>
  <c r="I58" i="19"/>
  <c r="H58" i="19"/>
  <c r="G58" i="19"/>
  <c r="F58" i="19"/>
  <c r="E58" i="19"/>
  <c r="D58" i="19"/>
  <c r="C58" i="19"/>
  <c r="N57" i="19"/>
  <c r="M57" i="19"/>
  <c r="L57" i="19"/>
  <c r="K57" i="19"/>
  <c r="J57" i="19"/>
  <c r="I57" i="19"/>
  <c r="H57" i="19"/>
  <c r="G57" i="19"/>
  <c r="F57" i="19"/>
  <c r="E57" i="19"/>
  <c r="D57" i="19"/>
  <c r="C57" i="19"/>
  <c r="N56" i="19"/>
  <c r="M56" i="19"/>
  <c r="L56" i="19"/>
  <c r="K56" i="19"/>
  <c r="J56" i="19"/>
  <c r="I56" i="19"/>
  <c r="H56" i="19"/>
  <c r="G56" i="19"/>
  <c r="F56" i="19"/>
  <c r="E56" i="19"/>
  <c r="D56" i="19"/>
  <c r="C56" i="19"/>
  <c r="N55" i="19"/>
  <c r="M55" i="19"/>
  <c r="L55" i="19"/>
  <c r="K55" i="19"/>
  <c r="J55" i="19"/>
  <c r="I55" i="19"/>
  <c r="H55" i="19"/>
  <c r="G55" i="19"/>
  <c r="F55" i="19"/>
  <c r="E55" i="19"/>
  <c r="D55" i="19"/>
  <c r="C55" i="19"/>
  <c r="N54" i="19"/>
  <c r="M54" i="19"/>
  <c r="L54" i="19"/>
  <c r="K54" i="19"/>
  <c r="J54" i="19"/>
  <c r="I54" i="19"/>
  <c r="H54" i="19"/>
  <c r="G54" i="19"/>
  <c r="F54" i="19"/>
  <c r="E54" i="19"/>
  <c r="D54" i="19"/>
  <c r="C54" i="19"/>
  <c r="N53" i="19"/>
  <c r="M53" i="19"/>
  <c r="L53" i="19"/>
  <c r="K53" i="19"/>
  <c r="J53" i="19"/>
  <c r="I53" i="19"/>
  <c r="H53" i="19"/>
  <c r="G53" i="19"/>
  <c r="F53" i="19"/>
  <c r="E53" i="19"/>
  <c r="D53" i="19"/>
  <c r="C53" i="19"/>
  <c r="N52" i="19"/>
  <c r="M52" i="19"/>
  <c r="L52" i="19"/>
  <c r="K52" i="19"/>
  <c r="J52" i="19"/>
  <c r="I52" i="19"/>
  <c r="H52" i="19"/>
  <c r="G52" i="19"/>
  <c r="F52" i="19"/>
  <c r="E52" i="19"/>
  <c r="D52" i="19"/>
  <c r="C52" i="19"/>
  <c r="N51" i="19"/>
  <c r="M51" i="19"/>
  <c r="L51" i="19"/>
  <c r="K51" i="19"/>
  <c r="J51" i="19"/>
  <c r="I51" i="19"/>
  <c r="H51" i="19"/>
  <c r="G51" i="19"/>
  <c r="F51" i="19"/>
  <c r="E51" i="19"/>
  <c r="D51" i="19"/>
  <c r="C51" i="19"/>
  <c r="N50" i="19"/>
  <c r="M50" i="19"/>
  <c r="L50" i="19"/>
  <c r="K50" i="19"/>
  <c r="J50" i="19"/>
  <c r="I50" i="19"/>
  <c r="H50" i="19"/>
  <c r="G50" i="19"/>
  <c r="F50" i="19"/>
  <c r="E50" i="19"/>
  <c r="D50" i="19"/>
  <c r="C50" i="19"/>
  <c r="N49" i="19"/>
  <c r="M49" i="19"/>
  <c r="L49" i="19"/>
  <c r="K49" i="19"/>
  <c r="J49" i="19"/>
  <c r="I49" i="19"/>
  <c r="H49" i="19"/>
  <c r="G49" i="19"/>
  <c r="F49" i="19"/>
  <c r="E49" i="19"/>
  <c r="D49" i="19"/>
  <c r="C49" i="19"/>
  <c r="N48" i="19"/>
  <c r="M48" i="19"/>
  <c r="L48" i="19"/>
  <c r="K48" i="19"/>
  <c r="J48" i="19"/>
  <c r="I48" i="19"/>
  <c r="H48" i="19"/>
  <c r="G48" i="19"/>
  <c r="F48" i="19"/>
  <c r="E48" i="19"/>
  <c r="D48" i="19"/>
  <c r="C48" i="19"/>
  <c r="N47" i="19"/>
  <c r="M47" i="19"/>
  <c r="L47" i="19"/>
  <c r="K47" i="19"/>
  <c r="J47" i="19"/>
  <c r="I47" i="19"/>
  <c r="H47" i="19"/>
  <c r="G47" i="19"/>
  <c r="F47" i="19"/>
  <c r="E47" i="19"/>
  <c r="D47" i="19"/>
  <c r="C47" i="19"/>
  <c r="N46" i="19"/>
  <c r="M46" i="19"/>
  <c r="L46" i="19"/>
  <c r="K46" i="19"/>
  <c r="J46" i="19"/>
  <c r="I46" i="19"/>
  <c r="H46" i="19"/>
  <c r="G46" i="19"/>
  <c r="F46" i="19"/>
  <c r="E46" i="19"/>
  <c r="D46" i="19"/>
  <c r="C46" i="19"/>
  <c r="N45" i="19"/>
  <c r="M45" i="19"/>
  <c r="L45" i="19"/>
  <c r="K45" i="19"/>
  <c r="J45" i="19"/>
  <c r="I45" i="19"/>
  <c r="H45" i="19"/>
  <c r="G45" i="19"/>
  <c r="F45" i="19"/>
  <c r="E45" i="19"/>
  <c r="D45" i="19"/>
  <c r="C45" i="19"/>
  <c r="N44" i="19"/>
  <c r="M44" i="19"/>
  <c r="L44" i="19"/>
  <c r="K44" i="19"/>
  <c r="J44" i="19"/>
  <c r="I44" i="19"/>
  <c r="H44" i="19"/>
  <c r="G44" i="19"/>
  <c r="F44" i="19"/>
  <c r="E44" i="19"/>
  <c r="D44" i="19"/>
  <c r="C44" i="19"/>
  <c r="N43" i="19"/>
  <c r="M43" i="19"/>
  <c r="L43" i="19"/>
  <c r="K43" i="19"/>
  <c r="J43" i="19"/>
  <c r="I43" i="19"/>
  <c r="H43" i="19"/>
  <c r="G43" i="19"/>
  <c r="F43" i="19"/>
  <c r="E43" i="19"/>
  <c r="D43" i="19"/>
  <c r="C43" i="19"/>
  <c r="N42" i="19"/>
  <c r="M42" i="19"/>
  <c r="L42" i="19"/>
  <c r="K42" i="19"/>
  <c r="J42" i="19"/>
  <c r="I42" i="19"/>
  <c r="H42" i="19"/>
  <c r="G42" i="19"/>
  <c r="F42" i="19"/>
  <c r="E42" i="19"/>
  <c r="D42" i="19"/>
  <c r="C42" i="19"/>
  <c r="N41" i="19"/>
  <c r="M41" i="19"/>
  <c r="L41" i="19"/>
  <c r="K41" i="19"/>
  <c r="J41" i="19"/>
  <c r="I41" i="19"/>
  <c r="H41" i="19"/>
  <c r="G41" i="19"/>
  <c r="F41" i="19"/>
  <c r="E41" i="19"/>
  <c r="D41" i="19"/>
  <c r="C41" i="19"/>
  <c r="N40" i="19"/>
  <c r="M40" i="19"/>
  <c r="L40" i="19"/>
  <c r="K40" i="19"/>
  <c r="J40" i="19"/>
  <c r="I40" i="19"/>
  <c r="H40" i="19"/>
  <c r="G40" i="19"/>
  <c r="F40" i="19"/>
  <c r="E40" i="19"/>
  <c r="D40" i="19"/>
  <c r="C40" i="19"/>
  <c r="N39" i="19"/>
  <c r="M39" i="19"/>
  <c r="L39" i="19"/>
  <c r="K39" i="19"/>
  <c r="J39" i="19"/>
  <c r="I39" i="19"/>
  <c r="H39" i="19"/>
  <c r="G39" i="19"/>
  <c r="F39" i="19"/>
  <c r="E39" i="19"/>
  <c r="D39" i="19"/>
  <c r="C39" i="19"/>
  <c r="N38" i="19"/>
  <c r="M38" i="19"/>
  <c r="L38" i="19"/>
  <c r="K38" i="19"/>
  <c r="J38" i="19"/>
  <c r="I38" i="19"/>
  <c r="H38" i="19"/>
  <c r="G38" i="19"/>
  <c r="F38" i="19"/>
  <c r="E38" i="19"/>
  <c r="D38" i="19"/>
  <c r="C38" i="19"/>
  <c r="N37" i="19"/>
  <c r="M37" i="19"/>
  <c r="L37" i="19"/>
  <c r="K37" i="19"/>
  <c r="J37" i="19"/>
  <c r="I37" i="19"/>
  <c r="H37" i="19"/>
  <c r="G37" i="19"/>
  <c r="F37" i="19"/>
  <c r="E37" i="19"/>
  <c r="D37" i="19"/>
  <c r="C37" i="19"/>
  <c r="N36" i="19"/>
  <c r="M36" i="19"/>
  <c r="L36" i="19"/>
  <c r="K36" i="19"/>
  <c r="J36" i="19"/>
  <c r="I36" i="19"/>
  <c r="H36" i="19"/>
  <c r="G36" i="19"/>
  <c r="F36" i="19"/>
  <c r="E36" i="19"/>
  <c r="D36" i="19"/>
  <c r="C36" i="19"/>
  <c r="N35" i="19"/>
  <c r="M35" i="19"/>
  <c r="L35" i="19"/>
  <c r="K35" i="19"/>
  <c r="J35" i="19"/>
  <c r="I35" i="19"/>
  <c r="H35" i="19"/>
  <c r="G35" i="19"/>
  <c r="F35" i="19"/>
  <c r="E35" i="19"/>
  <c r="D35" i="19"/>
  <c r="C35" i="19"/>
  <c r="N34" i="19"/>
  <c r="M34" i="19"/>
  <c r="L34" i="19"/>
  <c r="K34" i="19"/>
  <c r="J34" i="19"/>
  <c r="I34" i="19"/>
  <c r="H34" i="19"/>
  <c r="G34" i="19"/>
  <c r="F34" i="19"/>
  <c r="E34" i="19"/>
  <c r="D34" i="19"/>
  <c r="C34" i="19"/>
  <c r="N33" i="19"/>
  <c r="M33" i="19"/>
  <c r="L33" i="19"/>
  <c r="K33" i="19"/>
  <c r="J33" i="19"/>
  <c r="I33" i="19"/>
  <c r="H33" i="19"/>
  <c r="G33" i="19"/>
  <c r="F33" i="19"/>
  <c r="E33" i="19"/>
  <c r="D33" i="19"/>
  <c r="C33" i="19"/>
  <c r="N32" i="19"/>
  <c r="M32" i="19"/>
  <c r="L32" i="19"/>
  <c r="K32" i="19"/>
  <c r="J32" i="19"/>
  <c r="I32" i="19"/>
  <c r="H32" i="19"/>
  <c r="G32" i="19"/>
  <c r="F32" i="19"/>
  <c r="E32" i="19"/>
  <c r="D32" i="19"/>
  <c r="C32" i="19"/>
  <c r="N31" i="19"/>
  <c r="M31" i="19"/>
  <c r="L31" i="19"/>
  <c r="K31" i="19"/>
  <c r="J31" i="19"/>
  <c r="I31" i="19"/>
  <c r="H31" i="19"/>
  <c r="G31" i="19"/>
  <c r="F31" i="19"/>
  <c r="E31" i="19"/>
  <c r="D31" i="19"/>
  <c r="C31" i="19"/>
  <c r="N30" i="19"/>
  <c r="M30" i="19"/>
  <c r="L30" i="19"/>
  <c r="K30" i="19"/>
  <c r="J30" i="19"/>
  <c r="I30" i="19"/>
  <c r="H30" i="19"/>
  <c r="G30" i="19"/>
  <c r="F30" i="19"/>
  <c r="E30" i="19"/>
  <c r="D30" i="19"/>
  <c r="C30" i="19"/>
  <c r="N29" i="19"/>
  <c r="M29" i="19"/>
  <c r="L29" i="19"/>
  <c r="K29" i="19"/>
  <c r="J29" i="19"/>
  <c r="I29" i="19"/>
  <c r="H29" i="19"/>
  <c r="G29" i="19"/>
  <c r="F29" i="19"/>
  <c r="E29" i="19"/>
  <c r="D29" i="19"/>
  <c r="C29" i="19"/>
  <c r="N28" i="19"/>
  <c r="M28" i="19"/>
  <c r="L28" i="19"/>
  <c r="K28" i="19"/>
  <c r="J28" i="19"/>
  <c r="I28" i="19"/>
  <c r="H28" i="19"/>
  <c r="G28" i="19"/>
  <c r="F28" i="19"/>
  <c r="E28" i="19"/>
  <c r="D28" i="19"/>
  <c r="C28" i="19"/>
  <c r="N27" i="19"/>
  <c r="M27" i="19"/>
  <c r="L27" i="19"/>
  <c r="K27" i="19"/>
  <c r="J27" i="19"/>
  <c r="I27" i="19"/>
  <c r="H27" i="19"/>
  <c r="G27" i="19"/>
  <c r="F27" i="19"/>
  <c r="E27" i="19"/>
  <c r="D27" i="19"/>
  <c r="C27" i="19"/>
  <c r="N26" i="19"/>
  <c r="M26" i="19"/>
  <c r="L26" i="19"/>
  <c r="K26" i="19"/>
  <c r="J26" i="19"/>
  <c r="I26" i="19"/>
  <c r="H26" i="19"/>
  <c r="G26" i="19"/>
  <c r="F26" i="19"/>
  <c r="E26" i="19"/>
  <c r="D26" i="19"/>
  <c r="C26" i="19"/>
  <c r="N25" i="19"/>
  <c r="M25" i="19"/>
  <c r="L25" i="19"/>
  <c r="K25" i="19"/>
  <c r="J25" i="19"/>
  <c r="I25" i="19"/>
  <c r="H25" i="19"/>
  <c r="G25" i="19"/>
  <c r="F25" i="19"/>
  <c r="E25" i="19"/>
  <c r="D25" i="19"/>
  <c r="C25" i="19"/>
  <c r="N24" i="19"/>
  <c r="M24" i="19"/>
  <c r="L24" i="19"/>
  <c r="K24" i="19"/>
  <c r="J24" i="19"/>
  <c r="I24" i="19"/>
  <c r="H24" i="19"/>
  <c r="G24" i="19"/>
  <c r="F24" i="19"/>
  <c r="E24" i="19"/>
  <c r="D24" i="19"/>
  <c r="C24" i="19"/>
  <c r="N23" i="19"/>
  <c r="M23" i="19"/>
  <c r="L23" i="19"/>
  <c r="K23" i="19"/>
  <c r="J23" i="19"/>
  <c r="I23" i="19"/>
  <c r="H23" i="19"/>
  <c r="G23" i="19"/>
  <c r="F23" i="19"/>
  <c r="E23" i="19"/>
  <c r="D23" i="19"/>
  <c r="C23" i="19"/>
  <c r="N22" i="19"/>
  <c r="M22" i="19"/>
  <c r="L22" i="19"/>
  <c r="K22" i="19"/>
  <c r="J22" i="19"/>
  <c r="I22" i="19"/>
  <c r="H22" i="19"/>
  <c r="G22" i="19"/>
  <c r="F22" i="19"/>
  <c r="E22" i="19"/>
  <c r="D22" i="19"/>
  <c r="C22" i="19"/>
  <c r="N21" i="19"/>
  <c r="M21" i="19"/>
  <c r="L21" i="19"/>
  <c r="K21" i="19"/>
  <c r="J21" i="19"/>
  <c r="I21" i="19"/>
  <c r="H21" i="19"/>
  <c r="G21" i="19"/>
  <c r="F21" i="19"/>
  <c r="E21" i="19"/>
  <c r="D21" i="19"/>
  <c r="C21" i="19"/>
  <c r="N20" i="19"/>
  <c r="M20" i="19"/>
  <c r="L20" i="19"/>
  <c r="K20" i="19"/>
  <c r="J20" i="19"/>
  <c r="I20" i="19"/>
  <c r="H20" i="19"/>
  <c r="G20" i="19"/>
  <c r="F20" i="19"/>
  <c r="E20" i="19"/>
  <c r="D20" i="19"/>
  <c r="C20" i="19"/>
  <c r="N19" i="19"/>
  <c r="M19" i="19"/>
  <c r="L19" i="19"/>
  <c r="K19" i="19"/>
  <c r="J19" i="19"/>
  <c r="I19" i="19"/>
  <c r="H19" i="19"/>
  <c r="G19" i="19"/>
  <c r="F19" i="19"/>
  <c r="E19" i="19"/>
  <c r="D19" i="19"/>
  <c r="C19" i="19"/>
  <c r="N18" i="19"/>
  <c r="M18" i="19"/>
  <c r="L18" i="19"/>
  <c r="K18" i="19"/>
  <c r="J18" i="19"/>
  <c r="I18" i="19"/>
  <c r="H18" i="19"/>
  <c r="G18" i="19"/>
  <c r="F18" i="19"/>
  <c r="E18" i="19"/>
  <c r="D18" i="19"/>
  <c r="C18" i="19"/>
  <c r="N17" i="19"/>
  <c r="M17" i="19"/>
  <c r="L17" i="19"/>
  <c r="K17" i="19"/>
  <c r="J17" i="19"/>
  <c r="I17" i="19"/>
  <c r="H17" i="19"/>
  <c r="G17" i="19"/>
  <c r="F17" i="19"/>
  <c r="E17" i="19"/>
  <c r="D17" i="19"/>
  <c r="C17" i="19"/>
  <c r="N16" i="19"/>
  <c r="M16" i="19"/>
  <c r="L16" i="19"/>
  <c r="K16" i="19"/>
  <c r="J16" i="19"/>
  <c r="I16" i="19"/>
  <c r="H16" i="19"/>
  <c r="G16" i="19"/>
  <c r="F16" i="19"/>
  <c r="E16" i="19"/>
  <c r="D16" i="19"/>
  <c r="C16" i="19"/>
  <c r="N15" i="19"/>
  <c r="M15" i="19"/>
  <c r="L15" i="19"/>
  <c r="K15" i="19"/>
  <c r="J15" i="19"/>
  <c r="I15" i="19"/>
  <c r="H15" i="19"/>
  <c r="G15" i="19"/>
  <c r="F15" i="19"/>
  <c r="E15" i="19"/>
  <c r="D15" i="19"/>
  <c r="C15" i="19"/>
  <c r="N14" i="19"/>
  <c r="M14" i="19"/>
  <c r="L14" i="19"/>
  <c r="K14" i="19"/>
  <c r="J14" i="19"/>
  <c r="I14" i="19"/>
  <c r="H14" i="19"/>
  <c r="G14" i="19"/>
  <c r="F14" i="19"/>
  <c r="E14" i="19"/>
  <c r="D14" i="19"/>
  <c r="C14" i="19"/>
  <c r="N13" i="19"/>
  <c r="M13" i="19"/>
  <c r="L13" i="19"/>
  <c r="K13" i="19"/>
  <c r="J13" i="19"/>
  <c r="I13" i="19"/>
  <c r="H13" i="19"/>
  <c r="G13" i="19"/>
  <c r="F13" i="19"/>
  <c r="E13" i="19"/>
  <c r="D13" i="19"/>
  <c r="C13" i="19"/>
  <c r="N12" i="19"/>
  <c r="M12" i="19"/>
  <c r="L12" i="19"/>
  <c r="K12" i="19"/>
  <c r="J12" i="19"/>
  <c r="I12" i="19"/>
  <c r="H12" i="19"/>
  <c r="G12" i="19"/>
  <c r="F12" i="19"/>
  <c r="E12" i="19"/>
  <c r="D12" i="19"/>
  <c r="C12" i="19"/>
  <c r="N11" i="19"/>
  <c r="M11" i="19"/>
  <c r="L11" i="19"/>
  <c r="K11" i="19"/>
  <c r="J11" i="19"/>
  <c r="I11" i="19"/>
  <c r="H11" i="19"/>
  <c r="G11" i="19"/>
  <c r="F11" i="19"/>
  <c r="E11" i="19"/>
  <c r="D11" i="19"/>
  <c r="C11" i="19"/>
  <c r="H9" i="19"/>
  <c r="G9" i="19"/>
  <c r="M6" i="19"/>
  <c r="I5" i="19"/>
  <c r="C4" i="19"/>
  <c r="A1" i="19"/>
  <c r="J97" i="18"/>
  <c r="I97" i="18"/>
  <c r="H97" i="18"/>
  <c r="G97" i="18"/>
  <c r="F97" i="18"/>
  <c r="E97" i="18"/>
  <c r="D97" i="18"/>
  <c r="C97" i="18"/>
  <c r="J96" i="18"/>
  <c r="I96" i="18"/>
  <c r="H96" i="18"/>
  <c r="G96" i="18"/>
  <c r="F96" i="18"/>
  <c r="E96" i="18"/>
  <c r="D96" i="18"/>
  <c r="C96" i="18"/>
  <c r="J95" i="18"/>
  <c r="I95" i="18"/>
  <c r="H95" i="18"/>
  <c r="G95" i="18"/>
  <c r="F95" i="18"/>
  <c r="E95" i="18"/>
  <c r="D95" i="18"/>
  <c r="C95" i="18"/>
  <c r="J94" i="18"/>
  <c r="I94" i="18"/>
  <c r="H94" i="18"/>
  <c r="G94" i="18"/>
  <c r="F94" i="18"/>
  <c r="E94" i="18"/>
  <c r="D94" i="18"/>
  <c r="C94" i="18"/>
  <c r="J93" i="18"/>
  <c r="I93" i="18"/>
  <c r="H93" i="18"/>
  <c r="G93" i="18"/>
  <c r="F93" i="18"/>
  <c r="E93" i="18"/>
  <c r="D93" i="18"/>
  <c r="C93" i="18"/>
  <c r="J92" i="18"/>
  <c r="I92" i="18"/>
  <c r="H92" i="18"/>
  <c r="G92" i="18"/>
  <c r="F92" i="18"/>
  <c r="E92" i="18"/>
  <c r="D92" i="18"/>
  <c r="C92" i="18"/>
  <c r="J91" i="18"/>
  <c r="I91" i="18"/>
  <c r="H91" i="18"/>
  <c r="G91" i="18"/>
  <c r="F91" i="18"/>
  <c r="E91" i="18"/>
  <c r="D91" i="18"/>
  <c r="C91" i="18"/>
  <c r="J90" i="18"/>
  <c r="I90" i="18"/>
  <c r="H90" i="18"/>
  <c r="G90" i="18"/>
  <c r="F90" i="18"/>
  <c r="E90" i="18"/>
  <c r="D90" i="18"/>
  <c r="C90" i="18"/>
  <c r="J89" i="18"/>
  <c r="I89" i="18"/>
  <c r="H89" i="18"/>
  <c r="G89" i="18"/>
  <c r="F89" i="18"/>
  <c r="E89" i="18"/>
  <c r="D89" i="18"/>
  <c r="C89" i="18"/>
  <c r="J88" i="18"/>
  <c r="I88" i="18"/>
  <c r="H88" i="18"/>
  <c r="G88" i="18"/>
  <c r="F88" i="18"/>
  <c r="E88" i="18"/>
  <c r="D88" i="18"/>
  <c r="C88" i="18"/>
  <c r="J87" i="18"/>
  <c r="I87" i="18"/>
  <c r="H87" i="18"/>
  <c r="G87" i="18"/>
  <c r="F87" i="18"/>
  <c r="E87" i="18"/>
  <c r="D87" i="18"/>
  <c r="C87" i="18"/>
  <c r="J86" i="18"/>
  <c r="I86" i="18"/>
  <c r="H86" i="18"/>
  <c r="G86" i="18"/>
  <c r="F86" i="18"/>
  <c r="E86" i="18"/>
  <c r="D86" i="18"/>
  <c r="C86" i="18"/>
  <c r="J85" i="18"/>
  <c r="I85" i="18"/>
  <c r="H85" i="18"/>
  <c r="G85" i="18"/>
  <c r="F85" i="18"/>
  <c r="E85" i="18"/>
  <c r="D85" i="18"/>
  <c r="C85" i="18"/>
  <c r="J84" i="18"/>
  <c r="I84" i="18"/>
  <c r="H84" i="18"/>
  <c r="G84" i="18"/>
  <c r="F84" i="18"/>
  <c r="E84" i="18"/>
  <c r="D84" i="18"/>
  <c r="C84" i="18"/>
  <c r="J83" i="18"/>
  <c r="I83" i="18"/>
  <c r="H83" i="18"/>
  <c r="G83" i="18"/>
  <c r="F83" i="18"/>
  <c r="E83" i="18"/>
  <c r="D83" i="18"/>
  <c r="C83" i="18"/>
  <c r="J82" i="18"/>
  <c r="I82" i="18"/>
  <c r="H82" i="18"/>
  <c r="G82" i="18"/>
  <c r="F82" i="18"/>
  <c r="E82" i="18"/>
  <c r="D82" i="18"/>
  <c r="C82" i="18"/>
  <c r="J81" i="18"/>
  <c r="I81" i="18"/>
  <c r="H81" i="18"/>
  <c r="G81" i="18"/>
  <c r="F81" i="18"/>
  <c r="E81" i="18"/>
  <c r="D81" i="18"/>
  <c r="C81" i="18"/>
  <c r="J80" i="18"/>
  <c r="I80" i="18"/>
  <c r="H80" i="18"/>
  <c r="G80" i="18"/>
  <c r="F80" i="18"/>
  <c r="E80" i="18"/>
  <c r="D80" i="18"/>
  <c r="C80" i="18"/>
  <c r="J79" i="18"/>
  <c r="I79" i="18"/>
  <c r="H79" i="18"/>
  <c r="G79" i="18"/>
  <c r="F79" i="18"/>
  <c r="E79" i="18"/>
  <c r="D79" i="18"/>
  <c r="C79" i="18"/>
  <c r="J78" i="18"/>
  <c r="I78" i="18"/>
  <c r="H78" i="18"/>
  <c r="G78" i="18"/>
  <c r="F78" i="18"/>
  <c r="E78" i="18"/>
  <c r="D78" i="18"/>
  <c r="C78" i="18"/>
  <c r="J77" i="18"/>
  <c r="I77" i="18"/>
  <c r="H77" i="18"/>
  <c r="G77" i="18"/>
  <c r="F77" i="18"/>
  <c r="E77" i="18"/>
  <c r="D77" i="18"/>
  <c r="C77" i="18"/>
  <c r="J76" i="18"/>
  <c r="I76" i="18"/>
  <c r="H76" i="18"/>
  <c r="G76" i="18"/>
  <c r="F76" i="18"/>
  <c r="E76" i="18"/>
  <c r="D76" i="18"/>
  <c r="C76" i="18"/>
  <c r="J75" i="18"/>
  <c r="I75" i="18"/>
  <c r="H75" i="18"/>
  <c r="G75" i="18"/>
  <c r="F75" i="18"/>
  <c r="E75" i="18"/>
  <c r="D75" i="18"/>
  <c r="C75" i="18"/>
  <c r="J74" i="18"/>
  <c r="I74" i="18"/>
  <c r="H74" i="18"/>
  <c r="G74" i="18"/>
  <c r="F74" i="18"/>
  <c r="E74" i="18"/>
  <c r="D74" i="18"/>
  <c r="C74" i="18"/>
  <c r="J73" i="18"/>
  <c r="I73" i="18"/>
  <c r="H73" i="18"/>
  <c r="G73" i="18"/>
  <c r="F73" i="18"/>
  <c r="E73" i="18"/>
  <c r="D73" i="18"/>
  <c r="C73" i="18"/>
  <c r="J72" i="18"/>
  <c r="I72" i="18"/>
  <c r="H72" i="18"/>
  <c r="G72" i="18"/>
  <c r="F72" i="18"/>
  <c r="E72" i="18"/>
  <c r="D72" i="18"/>
  <c r="C72" i="18"/>
  <c r="J71" i="18"/>
  <c r="I71" i="18"/>
  <c r="H71" i="18"/>
  <c r="G71" i="18"/>
  <c r="F71" i="18"/>
  <c r="E71" i="18"/>
  <c r="D71" i="18"/>
  <c r="C71" i="18"/>
  <c r="J70" i="18"/>
  <c r="I70" i="18"/>
  <c r="H70" i="18"/>
  <c r="G70" i="18"/>
  <c r="F70" i="18"/>
  <c r="E70" i="18"/>
  <c r="D70" i="18"/>
  <c r="C70" i="18"/>
  <c r="J69" i="18"/>
  <c r="I69" i="18"/>
  <c r="H69" i="18"/>
  <c r="G69" i="18"/>
  <c r="F69" i="18"/>
  <c r="E69" i="18"/>
  <c r="D69" i="18"/>
  <c r="C69" i="18"/>
  <c r="J68" i="18"/>
  <c r="I68" i="18"/>
  <c r="H68" i="18"/>
  <c r="G68" i="18"/>
  <c r="F68" i="18"/>
  <c r="E68" i="18"/>
  <c r="D68" i="18"/>
  <c r="C68" i="18"/>
  <c r="J67" i="18"/>
  <c r="I67" i="18"/>
  <c r="H67" i="18"/>
  <c r="G67" i="18"/>
  <c r="F67" i="18"/>
  <c r="E67" i="18"/>
  <c r="D67" i="18"/>
  <c r="C67" i="18"/>
  <c r="J66" i="18"/>
  <c r="I66" i="18"/>
  <c r="H66" i="18"/>
  <c r="G66" i="18"/>
  <c r="F66" i="18"/>
  <c r="E66" i="18"/>
  <c r="D66" i="18"/>
  <c r="C66" i="18"/>
  <c r="J65" i="18"/>
  <c r="I65" i="18"/>
  <c r="H65" i="18"/>
  <c r="G65" i="18"/>
  <c r="F65" i="18"/>
  <c r="E65" i="18"/>
  <c r="D65" i="18"/>
  <c r="C65" i="18"/>
  <c r="J64" i="18"/>
  <c r="I64" i="18"/>
  <c r="H64" i="18"/>
  <c r="G64" i="18"/>
  <c r="F64" i="18"/>
  <c r="E64" i="18"/>
  <c r="D64" i="18"/>
  <c r="C64" i="18"/>
  <c r="J63" i="18"/>
  <c r="I63" i="18"/>
  <c r="H63" i="18"/>
  <c r="G63" i="18"/>
  <c r="F63" i="18"/>
  <c r="E63" i="18"/>
  <c r="D63" i="18"/>
  <c r="C63" i="18"/>
  <c r="J62" i="18"/>
  <c r="I62" i="18"/>
  <c r="H62" i="18"/>
  <c r="G62" i="18"/>
  <c r="F62" i="18"/>
  <c r="E62" i="18"/>
  <c r="D62" i="18"/>
  <c r="C62" i="18"/>
  <c r="J61" i="18"/>
  <c r="I61" i="18"/>
  <c r="H61" i="18"/>
  <c r="G61" i="18"/>
  <c r="F61" i="18"/>
  <c r="E61" i="18"/>
  <c r="D61" i="18"/>
  <c r="C61" i="18"/>
  <c r="J60" i="18"/>
  <c r="I60" i="18"/>
  <c r="H60" i="18"/>
  <c r="G60" i="18"/>
  <c r="F60" i="18"/>
  <c r="E60" i="18"/>
  <c r="D60" i="18"/>
  <c r="C60" i="18"/>
  <c r="J59" i="18"/>
  <c r="I59" i="18"/>
  <c r="H59" i="18"/>
  <c r="G59" i="18"/>
  <c r="F59" i="18"/>
  <c r="E59" i="18"/>
  <c r="D59" i="18"/>
  <c r="C59" i="18"/>
  <c r="J58" i="18"/>
  <c r="I58" i="18"/>
  <c r="H58" i="18"/>
  <c r="G58" i="18"/>
  <c r="F58" i="18"/>
  <c r="E58" i="18"/>
  <c r="D58" i="18"/>
  <c r="C58" i="18"/>
  <c r="J57" i="18"/>
  <c r="I57" i="18"/>
  <c r="H57" i="18"/>
  <c r="G57" i="18"/>
  <c r="F57" i="18"/>
  <c r="E57" i="18"/>
  <c r="D57" i="18"/>
  <c r="C57" i="18"/>
  <c r="J56" i="18"/>
  <c r="I56" i="18"/>
  <c r="H56" i="18"/>
  <c r="G56" i="18"/>
  <c r="F56" i="18"/>
  <c r="E56" i="18"/>
  <c r="D56" i="18"/>
  <c r="C56" i="18"/>
  <c r="J55" i="18"/>
  <c r="I55" i="18"/>
  <c r="H55" i="18"/>
  <c r="G55" i="18"/>
  <c r="F55" i="18"/>
  <c r="E55" i="18"/>
  <c r="D55" i="18"/>
  <c r="C55" i="18"/>
  <c r="J54" i="18"/>
  <c r="I54" i="18"/>
  <c r="H54" i="18"/>
  <c r="G54" i="18"/>
  <c r="F54" i="18"/>
  <c r="E54" i="18"/>
  <c r="D54" i="18"/>
  <c r="C54" i="18"/>
  <c r="J53" i="18"/>
  <c r="I53" i="18"/>
  <c r="H53" i="18"/>
  <c r="G53" i="18"/>
  <c r="F53" i="18"/>
  <c r="E53" i="18"/>
  <c r="D53" i="18"/>
  <c r="C53" i="18"/>
  <c r="J52" i="18"/>
  <c r="I52" i="18"/>
  <c r="H52" i="18"/>
  <c r="G52" i="18"/>
  <c r="F52" i="18"/>
  <c r="E52" i="18"/>
  <c r="D52" i="18"/>
  <c r="C52" i="18"/>
  <c r="J51" i="18"/>
  <c r="I51" i="18"/>
  <c r="H51" i="18"/>
  <c r="G51" i="18"/>
  <c r="F51" i="18"/>
  <c r="E51" i="18"/>
  <c r="D51" i="18"/>
  <c r="C51" i="18"/>
  <c r="J50" i="18"/>
  <c r="I50" i="18"/>
  <c r="H50" i="18"/>
  <c r="G50" i="18"/>
  <c r="F50" i="18"/>
  <c r="E50" i="18"/>
  <c r="D50" i="18"/>
  <c r="C50" i="18"/>
  <c r="J49" i="18"/>
  <c r="I49" i="18"/>
  <c r="H49" i="18"/>
  <c r="G49" i="18"/>
  <c r="F49" i="18"/>
  <c r="E49" i="18"/>
  <c r="D49" i="18"/>
  <c r="C49" i="18"/>
  <c r="J48" i="18"/>
  <c r="I48" i="18"/>
  <c r="H48" i="18"/>
  <c r="G48" i="18"/>
  <c r="F48" i="18"/>
  <c r="E48" i="18"/>
  <c r="D48" i="18"/>
  <c r="C48" i="18"/>
  <c r="J47" i="18"/>
  <c r="I47" i="18"/>
  <c r="H47" i="18"/>
  <c r="G47" i="18"/>
  <c r="F47" i="18"/>
  <c r="E47" i="18"/>
  <c r="D47" i="18"/>
  <c r="C47" i="18"/>
  <c r="J46" i="18"/>
  <c r="I46" i="18"/>
  <c r="H46" i="18"/>
  <c r="G46" i="18"/>
  <c r="F46" i="18"/>
  <c r="E46" i="18"/>
  <c r="D46" i="18"/>
  <c r="C46" i="18"/>
  <c r="J45" i="18"/>
  <c r="I45" i="18"/>
  <c r="H45" i="18"/>
  <c r="G45" i="18"/>
  <c r="F45" i="18"/>
  <c r="E45" i="18"/>
  <c r="D45" i="18"/>
  <c r="C45" i="18"/>
  <c r="J44" i="18"/>
  <c r="I44" i="18"/>
  <c r="H44" i="18"/>
  <c r="G44" i="18"/>
  <c r="F44" i="18"/>
  <c r="E44" i="18"/>
  <c r="D44" i="18"/>
  <c r="C44" i="18"/>
  <c r="J43" i="18"/>
  <c r="I43" i="18"/>
  <c r="H43" i="18"/>
  <c r="G43" i="18"/>
  <c r="F43" i="18"/>
  <c r="E43" i="18"/>
  <c r="D43" i="18"/>
  <c r="C43" i="18"/>
  <c r="J42" i="18"/>
  <c r="I42" i="18"/>
  <c r="H42" i="18"/>
  <c r="G42" i="18"/>
  <c r="F42" i="18"/>
  <c r="E42" i="18"/>
  <c r="D42" i="18"/>
  <c r="C42" i="18"/>
  <c r="J41" i="18"/>
  <c r="I41" i="18"/>
  <c r="H41" i="18"/>
  <c r="G41" i="18"/>
  <c r="F41" i="18"/>
  <c r="E41" i="18"/>
  <c r="D41" i="18"/>
  <c r="C41" i="18"/>
  <c r="J40" i="18"/>
  <c r="I40" i="18"/>
  <c r="H40" i="18"/>
  <c r="G40" i="18"/>
  <c r="F40" i="18"/>
  <c r="E40" i="18"/>
  <c r="D40" i="18"/>
  <c r="C40" i="18"/>
  <c r="J39" i="18"/>
  <c r="I39" i="18"/>
  <c r="H39" i="18"/>
  <c r="G39" i="18"/>
  <c r="F39" i="18"/>
  <c r="E39" i="18"/>
  <c r="D39" i="18"/>
  <c r="C39" i="18"/>
  <c r="J38" i="18"/>
  <c r="I38" i="18"/>
  <c r="H38" i="18"/>
  <c r="G38" i="18"/>
  <c r="F38" i="18"/>
  <c r="E38" i="18"/>
  <c r="D38" i="18"/>
  <c r="C38" i="18"/>
  <c r="J37" i="18"/>
  <c r="I37" i="18"/>
  <c r="H37" i="18"/>
  <c r="G37" i="18"/>
  <c r="F37" i="18"/>
  <c r="E37" i="18"/>
  <c r="D37" i="18"/>
  <c r="C37" i="18"/>
  <c r="J36" i="18"/>
  <c r="I36" i="18"/>
  <c r="H36" i="18"/>
  <c r="G36" i="18"/>
  <c r="F36" i="18"/>
  <c r="E36" i="18"/>
  <c r="D36" i="18"/>
  <c r="C36" i="18"/>
  <c r="J35" i="18"/>
  <c r="I35" i="18"/>
  <c r="H35" i="18"/>
  <c r="G35" i="18"/>
  <c r="F35" i="18"/>
  <c r="E35" i="18"/>
  <c r="D35" i="18"/>
  <c r="C35" i="18"/>
  <c r="J34" i="18"/>
  <c r="I34" i="18"/>
  <c r="H34" i="18"/>
  <c r="G34" i="18"/>
  <c r="F34" i="18"/>
  <c r="E34" i="18"/>
  <c r="D34" i="18"/>
  <c r="C34" i="18"/>
  <c r="J33" i="18"/>
  <c r="I33" i="18"/>
  <c r="H33" i="18"/>
  <c r="G33" i="18"/>
  <c r="F33" i="18"/>
  <c r="E33" i="18"/>
  <c r="D33" i="18"/>
  <c r="C33" i="18"/>
  <c r="J32" i="18"/>
  <c r="I32" i="18"/>
  <c r="H32" i="18"/>
  <c r="G32" i="18"/>
  <c r="F32" i="18"/>
  <c r="E32" i="18"/>
  <c r="D32" i="18"/>
  <c r="C32" i="18"/>
  <c r="J31" i="18"/>
  <c r="I31" i="18"/>
  <c r="H31" i="18"/>
  <c r="G31" i="18"/>
  <c r="F31" i="18"/>
  <c r="E31" i="18"/>
  <c r="D31" i="18"/>
  <c r="C31" i="18"/>
  <c r="J30" i="18"/>
  <c r="I30" i="18"/>
  <c r="H30" i="18"/>
  <c r="G30" i="18"/>
  <c r="F30" i="18"/>
  <c r="E30" i="18"/>
  <c r="D30" i="18"/>
  <c r="C30" i="18"/>
  <c r="J29" i="18"/>
  <c r="I29" i="18"/>
  <c r="H29" i="18"/>
  <c r="G29" i="18"/>
  <c r="F29" i="18"/>
  <c r="E29" i="18"/>
  <c r="D29" i="18"/>
  <c r="C29" i="18"/>
  <c r="J28" i="18"/>
  <c r="I28" i="18"/>
  <c r="H28" i="18"/>
  <c r="G28" i="18"/>
  <c r="F28" i="18"/>
  <c r="E28" i="18"/>
  <c r="D28" i="18"/>
  <c r="C28" i="18"/>
  <c r="J27" i="18"/>
  <c r="I27" i="18"/>
  <c r="H27" i="18"/>
  <c r="G27" i="18"/>
  <c r="F27" i="18"/>
  <c r="E27" i="18"/>
  <c r="D27" i="18"/>
  <c r="C27" i="18"/>
  <c r="J26" i="18"/>
  <c r="I26" i="18"/>
  <c r="H26" i="18"/>
  <c r="G26" i="18"/>
  <c r="F26" i="18"/>
  <c r="E26" i="18"/>
  <c r="D26" i="18"/>
  <c r="C26" i="18"/>
  <c r="J25" i="18"/>
  <c r="I25" i="18"/>
  <c r="H25" i="18"/>
  <c r="G25" i="18"/>
  <c r="F25" i="18"/>
  <c r="E25" i="18"/>
  <c r="D25" i="18"/>
  <c r="C25" i="18"/>
  <c r="J24" i="18"/>
  <c r="I24" i="18"/>
  <c r="H24" i="18"/>
  <c r="G24" i="18"/>
  <c r="F24" i="18"/>
  <c r="E24" i="18"/>
  <c r="D24" i="18"/>
  <c r="C24" i="18"/>
  <c r="J23" i="18"/>
  <c r="I23" i="18"/>
  <c r="H23" i="18"/>
  <c r="G23" i="18"/>
  <c r="F23" i="18"/>
  <c r="E23" i="18"/>
  <c r="D23" i="18"/>
  <c r="C23" i="18"/>
  <c r="J22" i="18"/>
  <c r="I22" i="18"/>
  <c r="H22" i="18"/>
  <c r="G22" i="18"/>
  <c r="F22" i="18"/>
  <c r="E22" i="18"/>
  <c r="D22" i="18"/>
  <c r="C22" i="18"/>
  <c r="J21" i="18"/>
  <c r="I21" i="18"/>
  <c r="H21" i="18"/>
  <c r="G21" i="18"/>
  <c r="F21" i="18"/>
  <c r="E21" i="18"/>
  <c r="D21" i="18"/>
  <c r="C21" i="18"/>
  <c r="J20" i="18"/>
  <c r="I20" i="18"/>
  <c r="H20" i="18"/>
  <c r="G20" i="18"/>
  <c r="F20" i="18"/>
  <c r="E20" i="18"/>
  <c r="D20" i="18"/>
  <c r="C20" i="18"/>
  <c r="J19" i="18"/>
  <c r="I19" i="18"/>
  <c r="H19" i="18"/>
  <c r="G19" i="18"/>
  <c r="F19" i="18"/>
  <c r="E19" i="18"/>
  <c r="D19" i="18"/>
  <c r="C19" i="18"/>
  <c r="J18" i="18"/>
  <c r="I18" i="18"/>
  <c r="H18" i="18"/>
  <c r="G18" i="18"/>
  <c r="F18" i="18"/>
  <c r="E18" i="18"/>
  <c r="D18" i="18"/>
  <c r="C18" i="18"/>
  <c r="J17" i="18"/>
  <c r="I17" i="18"/>
  <c r="H17" i="18"/>
  <c r="G17" i="18"/>
  <c r="F17" i="18"/>
  <c r="E17" i="18"/>
  <c r="D17" i="18"/>
  <c r="C17" i="18"/>
  <c r="J16" i="18"/>
  <c r="I16" i="18"/>
  <c r="H16" i="18"/>
  <c r="G16" i="18"/>
  <c r="F16" i="18"/>
  <c r="E16" i="18"/>
  <c r="D16" i="18"/>
  <c r="C16" i="18"/>
  <c r="J15" i="18"/>
  <c r="I15" i="18"/>
  <c r="H15" i="18"/>
  <c r="G15" i="18"/>
  <c r="F15" i="18"/>
  <c r="E15" i="18"/>
  <c r="D15" i="18"/>
  <c r="C15" i="18"/>
  <c r="J14" i="18"/>
  <c r="I14" i="18"/>
  <c r="H14" i="18"/>
  <c r="G14" i="18"/>
  <c r="F14" i="18"/>
  <c r="E14" i="18"/>
  <c r="D14" i="18"/>
  <c r="C14" i="18"/>
  <c r="J13" i="18"/>
  <c r="I13" i="18"/>
  <c r="H13" i="18"/>
  <c r="G13" i="18"/>
  <c r="F13" i="18"/>
  <c r="E13" i="18"/>
  <c r="D13" i="18"/>
  <c r="C13" i="18"/>
  <c r="J12" i="18"/>
  <c r="I12" i="18"/>
  <c r="H12" i="18"/>
  <c r="G12" i="18"/>
  <c r="F12" i="18"/>
  <c r="E12" i="18"/>
  <c r="D12" i="18"/>
  <c r="C12" i="18"/>
  <c r="J11" i="18"/>
  <c r="I11" i="18"/>
  <c r="H11" i="18"/>
  <c r="G11" i="18"/>
  <c r="F11" i="18"/>
  <c r="E11" i="18"/>
  <c r="D11" i="18"/>
  <c r="C11" i="18"/>
  <c r="J10" i="18"/>
  <c r="I10" i="18"/>
  <c r="H10" i="18"/>
  <c r="G10" i="18"/>
  <c r="F10" i="18"/>
  <c r="E10" i="18"/>
  <c r="D10" i="18"/>
  <c r="C10" i="18"/>
  <c r="J9" i="18"/>
  <c r="I9" i="18"/>
  <c r="H9" i="18"/>
  <c r="G9" i="18"/>
  <c r="F9" i="18"/>
  <c r="E9" i="18"/>
  <c r="D9" i="18"/>
  <c r="C9" i="18"/>
  <c r="I6" i="18"/>
  <c r="E5" i="18"/>
  <c r="C4" i="18"/>
  <c r="A1" i="18"/>
  <c r="M99" i="17"/>
  <c r="L99" i="17"/>
  <c r="K99" i="17"/>
  <c r="J99" i="17"/>
  <c r="I99" i="17"/>
  <c r="H99" i="17"/>
  <c r="G99" i="17"/>
  <c r="F99" i="17"/>
  <c r="E99" i="17"/>
  <c r="D99" i="17"/>
  <c r="C99" i="17"/>
  <c r="M98" i="17"/>
  <c r="L98" i="17"/>
  <c r="K98" i="17"/>
  <c r="J98" i="17"/>
  <c r="I98" i="17"/>
  <c r="H98" i="17"/>
  <c r="G98" i="17"/>
  <c r="F98" i="17"/>
  <c r="E98" i="17"/>
  <c r="D98" i="17"/>
  <c r="C98" i="17"/>
  <c r="M97" i="17"/>
  <c r="L97" i="17"/>
  <c r="K97" i="17"/>
  <c r="J97" i="17"/>
  <c r="I97" i="17"/>
  <c r="H97" i="17"/>
  <c r="G97" i="17"/>
  <c r="F97" i="17"/>
  <c r="E97" i="17"/>
  <c r="D97" i="17"/>
  <c r="C97" i="17"/>
  <c r="M96" i="17"/>
  <c r="L96" i="17"/>
  <c r="K96" i="17"/>
  <c r="J96" i="17"/>
  <c r="I96" i="17"/>
  <c r="H96" i="17"/>
  <c r="G96" i="17"/>
  <c r="F96" i="17"/>
  <c r="E96" i="17"/>
  <c r="D96" i="17"/>
  <c r="C96" i="17"/>
  <c r="M95" i="17"/>
  <c r="L95" i="17"/>
  <c r="K95" i="17"/>
  <c r="J95" i="17"/>
  <c r="I95" i="17"/>
  <c r="H95" i="17"/>
  <c r="G95" i="17"/>
  <c r="F95" i="17"/>
  <c r="E95" i="17"/>
  <c r="D95" i="17"/>
  <c r="C95" i="17"/>
  <c r="M94" i="17"/>
  <c r="L94" i="17"/>
  <c r="K94" i="17"/>
  <c r="J94" i="17"/>
  <c r="I94" i="17"/>
  <c r="H94" i="17"/>
  <c r="G94" i="17"/>
  <c r="F94" i="17"/>
  <c r="E94" i="17"/>
  <c r="D94" i="17"/>
  <c r="C94" i="17"/>
  <c r="M93" i="17"/>
  <c r="L93" i="17"/>
  <c r="K93" i="17"/>
  <c r="J93" i="17"/>
  <c r="I93" i="17"/>
  <c r="H93" i="17"/>
  <c r="G93" i="17"/>
  <c r="F93" i="17"/>
  <c r="E93" i="17"/>
  <c r="D93" i="17"/>
  <c r="C93" i="17"/>
  <c r="M92" i="17"/>
  <c r="L92" i="17"/>
  <c r="K92" i="17"/>
  <c r="J92" i="17"/>
  <c r="I92" i="17"/>
  <c r="H92" i="17"/>
  <c r="G92" i="17"/>
  <c r="F92" i="17"/>
  <c r="E92" i="17"/>
  <c r="D92" i="17"/>
  <c r="C92" i="17"/>
  <c r="M91" i="17"/>
  <c r="L91" i="17"/>
  <c r="K91" i="17"/>
  <c r="J91" i="17"/>
  <c r="I91" i="17"/>
  <c r="H91" i="17"/>
  <c r="G91" i="17"/>
  <c r="F91" i="17"/>
  <c r="E91" i="17"/>
  <c r="D91" i="17"/>
  <c r="C91" i="17"/>
  <c r="M90" i="17"/>
  <c r="L90" i="17"/>
  <c r="K90" i="17"/>
  <c r="J90" i="17"/>
  <c r="I90" i="17"/>
  <c r="H90" i="17"/>
  <c r="G90" i="17"/>
  <c r="F90" i="17"/>
  <c r="E90" i="17"/>
  <c r="D90" i="17"/>
  <c r="C90" i="17"/>
  <c r="M89" i="17"/>
  <c r="L89" i="17"/>
  <c r="K89" i="17"/>
  <c r="J89" i="17"/>
  <c r="I89" i="17"/>
  <c r="H89" i="17"/>
  <c r="G89" i="17"/>
  <c r="F89" i="17"/>
  <c r="E89" i="17"/>
  <c r="D89" i="17"/>
  <c r="C89" i="17"/>
  <c r="M88" i="17"/>
  <c r="L88" i="17"/>
  <c r="K88" i="17"/>
  <c r="J88" i="17"/>
  <c r="I88" i="17"/>
  <c r="H88" i="17"/>
  <c r="G88" i="17"/>
  <c r="F88" i="17"/>
  <c r="E88" i="17"/>
  <c r="D88" i="17"/>
  <c r="C88" i="17"/>
  <c r="M87" i="17"/>
  <c r="L87" i="17"/>
  <c r="K87" i="17"/>
  <c r="J87" i="17"/>
  <c r="I87" i="17"/>
  <c r="H87" i="17"/>
  <c r="G87" i="17"/>
  <c r="F87" i="17"/>
  <c r="E87" i="17"/>
  <c r="D87" i="17"/>
  <c r="C87" i="17"/>
  <c r="M86" i="17"/>
  <c r="L86" i="17"/>
  <c r="K86" i="17"/>
  <c r="J86" i="17"/>
  <c r="I86" i="17"/>
  <c r="H86" i="17"/>
  <c r="G86" i="17"/>
  <c r="F86" i="17"/>
  <c r="E86" i="17"/>
  <c r="D86" i="17"/>
  <c r="C86" i="17"/>
  <c r="M85" i="17"/>
  <c r="L85" i="17"/>
  <c r="K85" i="17"/>
  <c r="J85" i="17"/>
  <c r="I85" i="17"/>
  <c r="H85" i="17"/>
  <c r="G85" i="17"/>
  <c r="F85" i="17"/>
  <c r="E85" i="17"/>
  <c r="D85" i="17"/>
  <c r="C85" i="17"/>
  <c r="M84" i="17"/>
  <c r="L84" i="17"/>
  <c r="K84" i="17"/>
  <c r="J84" i="17"/>
  <c r="I84" i="17"/>
  <c r="H84" i="17"/>
  <c r="G84" i="17"/>
  <c r="F84" i="17"/>
  <c r="E84" i="17"/>
  <c r="D84" i="17"/>
  <c r="C84" i="17"/>
  <c r="M83" i="17"/>
  <c r="L83" i="17"/>
  <c r="K83" i="17"/>
  <c r="J83" i="17"/>
  <c r="I83" i="17"/>
  <c r="H83" i="17"/>
  <c r="G83" i="17"/>
  <c r="F83" i="17"/>
  <c r="E83" i="17"/>
  <c r="D83" i="17"/>
  <c r="C83" i="17"/>
  <c r="M82" i="17"/>
  <c r="L82" i="17"/>
  <c r="K82" i="17"/>
  <c r="J82" i="17"/>
  <c r="I82" i="17"/>
  <c r="H82" i="17"/>
  <c r="G82" i="17"/>
  <c r="F82" i="17"/>
  <c r="E82" i="17"/>
  <c r="D82" i="17"/>
  <c r="C82" i="17"/>
  <c r="M81" i="17"/>
  <c r="L81" i="17"/>
  <c r="K81" i="17"/>
  <c r="J81" i="17"/>
  <c r="I81" i="17"/>
  <c r="H81" i="17"/>
  <c r="G81" i="17"/>
  <c r="F81" i="17"/>
  <c r="E81" i="17"/>
  <c r="D81" i="17"/>
  <c r="C81" i="17"/>
  <c r="M80" i="17"/>
  <c r="L80" i="17"/>
  <c r="K80" i="17"/>
  <c r="J80" i="17"/>
  <c r="I80" i="17"/>
  <c r="H80" i="17"/>
  <c r="G80" i="17"/>
  <c r="F80" i="17"/>
  <c r="E80" i="17"/>
  <c r="D80" i="17"/>
  <c r="C80" i="17"/>
  <c r="M79" i="17"/>
  <c r="L79" i="17"/>
  <c r="K79" i="17"/>
  <c r="J79" i="17"/>
  <c r="I79" i="17"/>
  <c r="H79" i="17"/>
  <c r="G79" i="17"/>
  <c r="F79" i="17"/>
  <c r="E79" i="17"/>
  <c r="D79" i="17"/>
  <c r="C79" i="17"/>
  <c r="M78" i="17"/>
  <c r="L78" i="17"/>
  <c r="K78" i="17"/>
  <c r="J78" i="17"/>
  <c r="I78" i="17"/>
  <c r="H78" i="17"/>
  <c r="G78" i="17"/>
  <c r="F78" i="17"/>
  <c r="E78" i="17"/>
  <c r="D78" i="17"/>
  <c r="C78" i="17"/>
  <c r="M77" i="17"/>
  <c r="L77" i="17"/>
  <c r="K77" i="17"/>
  <c r="J77" i="17"/>
  <c r="I77" i="17"/>
  <c r="H77" i="17"/>
  <c r="G77" i="17"/>
  <c r="F77" i="17"/>
  <c r="E77" i="17"/>
  <c r="D77" i="17"/>
  <c r="C77" i="17"/>
  <c r="M76" i="17"/>
  <c r="L76" i="17"/>
  <c r="K76" i="17"/>
  <c r="J76" i="17"/>
  <c r="I76" i="17"/>
  <c r="H76" i="17"/>
  <c r="G76" i="17"/>
  <c r="F76" i="17"/>
  <c r="E76" i="17"/>
  <c r="D76" i="17"/>
  <c r="C76" i="17"/>
  <c r="M75" i="17"/>
  <c r="L75" i="17"/>
  <c r="K75" i="17"/>
  <c r="J75" i="17"/>
  <c r="I75" i="17"/>
  <c r="H75" i="17"/>
  <c r="G75" i="17"/>
  <c r="F75" i="17"/>
  <c r="E75" i="17"/>
  <c r="D75" i="17"/>
  <c r="C75" i="17"/>
  <c r="M74" i="17"/>
  <c r="L74" i="17"/>
  <c r="K74" i="17"/>
  <c r="J74" i="17"/>
  <c r="I74" i="17"/>
  <c r="H74" i="17"/>
  <c r="G74" i="17"/>
  <c r="F74" i="17"/>
  <c r="E74" i="17"/>
  <c r="D74" i="17"/>
  <c r="C74" i="17"/>
  <c r="M73" i="17"/>
  <c r="L73" i="17"/>
  <c r="K73" i="17"/>
  <c r="J73" i="17"/>
  <c r="I73" i="17"/>
  <c r="H73" i="17"/>
  <c r="G73" i="17"/>
  <c r="F73" i="17"/>
  <c r="E73" i="17"/>
  <c r="D73" i="17"/>
  <c r="C73" i="17"/>
  <c r="M72" i="17"/>
  <c r="L72" i="17"/>
  <c r="K72" i="17"/>
  <c r="J72" i="17"/>
  <c r="I72" i="17"/>
  <c r="H72" i="17"/>
  <c r="G72" i="17"/>
  <c r="F72" i="17"/>
  <c r="E72" i="17"/>
  <c r="D72" i="17"/>
  <c r="C72" i="17"/>
  <c r="M71" i="17"/>
  <c r="L71" i="17"/>
  <c r="K71" i="17"/>
  <c r="J71" i="17"/>
  <c r="I71" i="17"/>
  <c r="H71" i="17"/>
  <c r="G71" i="17"/>
  <c r="F71" i="17"/>
  <c r="E71" i="17"/>
  <c r="D71" i="17"/>
  <c r="C71" i="17"/>
  <c r="M70" i="17"/>
  <c r="L70" i="17"/>
  <c r="K70" i="17"/>
  <c r="J70" i="17"/>
  <c r="I70" i="17"/>
  <c r="H70" i="17"/>
  <c r="G70" i="17"/>
  <c r="F70" i="17"/>
  <c r="E70" i="17"/>
  <c r="D70" i="17"/>
  <c r="C70" i="17"/>
  <c r="M69" i="17"/>
  <c r="L69" i="17"/>
  <c r="K69" i="17"/>
  <c r="J69" i="17"/>
  <c r="I69" i="17"/>
  <c r="H69" i="17"/>
  <c r="G69" i="17"/>
  <c r="F69" i="17"/>
  <c r="E69" i="17"/>
  <c r="D69" i="17"/>
  <c r="C69" i="17"/>
  <c r="M68" i="17"/>
  <c r="L68" i="17"/>
  <c r="K68" i="17"/>
  <c r="J68" i="17"/>
  <c r="I68" i="17"/>
  <c r="H68" i="17"/>
  <c r="G68" i="17"/>
  <c r="F68" i="17"/>
  <c r="E68" i="17"/>
  <c r="D68" i="17"/>
  <c r="C68" i="17"/>
  <c r="M67" i="17"/>
  <c r="L67" i="17"/>
  <c r="K67" i="17"/>
  <c r="J67" i="17"/>
  <c r="I67" i="17"/>
  <c r="H67" i="17"/>
  <c r="G67" i="17"/>
  <c r="F67" i="17"/>
  <c r="E67" i="17"/>
  <c r="D67" i="17"/>
  <c r="C67" i="17"/>
  <c r="M66" i="17"/>
  <c r="L66" i="17"/>
  <c r="K66" i="17"/>
  <c r="J66" i="17"/>
  <c r="I66" i="17"/>
  <c r="H66" i="17"/>
  <c r="G66" i="17"/>
  <c r="F66" i="17"/>
  <c r="E66" i="17"/>
  <c r="D66" i="17"/>
  <c r="C66" i="17"/>
  <c r="M65" i="17"/>
  <c r="L65" i="17"/>
  <c r="K65" i="17"/>
  <c r="J65" i="17"/>
  <c r="I65" i="17"/>
  <c r="H65" i="17"/>
  <c r="G65" i="17"/>
  <c r="F65" i="17"/>
  <c r="E65" i="17"/>
  <c r="D65" i="17"/>
  <c r="C65" i="17"/>
  <c r="M64" i="17"/>
  <c r="L64" i="17"/>
  <c r="K64" i="17"/>
  <c r="J64" i="17"/>
  <c r="I64" i="17"/>
  <c r="H64" i="17"/>
  <c r="G64" i="17"/>
  <c r="F64" i="17"/>
  <c r="E64" i="17"/>
  <c r="D64" i="17"/>
  <c r="C64" i="17"/>
  <c r="M63" i="17"/>
  <c r="L63" i="17"/>
  <c r="K63" i="17"/>
  <c r="J63" i="17"/>
  <c r="I63" i="17"/>
  <c r="H63" i="17"/>
  <c r="G63" i="17"/>
  <c r="F63" i="17"/>
  <c r="E63" i="17"/>
  <c r="D63" i="17"/>
  <c r="C63" i="17"/>
  <c r="M62" i="17"/>
  <c r="L62" i="17"/>
  <c r="K62" i="17"/>
  <c r="J62" i="17"/>
  <c r="I62" i="17"/>
  <c r="H62" i="17"/>
  <c r="G62" i="17"/>
  <c r="F62" i="17"/>
  <c r="E62" i="17"/>
  <c r="D62" i="17"/>
  <c r="C62" i="17"/>
  <c r="M61" i="17"/>
  <c r="L61" i="17"/>
  <c r="K61" i="17"/>
  <c r="J61" i="17"/>
  <c r="I61" i="17"/>
  <c r="H61" i="17"/>
  <c r="G61" i="17"/>
  <c r="F61" i="17"/>
  <c r="E61" i="17"/>
  <c r="D61" i="17"/>
  <c r="C61" i="17"/>
  <c r="M60" i="17"/>
  <c r="L60" i="17"/>
  <c r="K60" i="17"/>
  <c r="J60" i="17"/>
  <c r="I60" i="17"/>
  <c r="H60" i="17"/>
  <c r="G60" i="17"/>
  <c r="F60" i="17"/>
  <c r="E60" i="17"/>
  <c r="D60" i="17"/>
  <c r="C60" i="17"/>
  <c r="M59" i="17"/>
  <c r="L59" i="17"/>
  <c r="K59" i="17"/>
  <c r="J59" i="17"/>
  <c r="I59" i="17"/>
  <c r="H59" i="17"/>
  <c r="G59" i="17"/>
  <c r="F59" i="17"/>
  <c r="E59" i="17"/>
  <c r="D59" i="17"/>
  <c r="C59" i="17"/>
  <c r="M58" i="17"/>
  <c r="L58" i="17"/>
  <c r="K58" i="17"/>
  <c r="J58" i="17"/>
  <c r="I58" i="17"/>
  <c r="H58" i="17"/>
  <c r="G58" i="17"/>
  <c r="F58" i="17"/>
  <c r="E58" i="17"/>
  <c r="D58" i="17"/>
  <c r="C58" i="17"/>
  <c r="M57" i="17"/>
  <c r="L57" i="17"/>
  <c r="K57" i="17"/>
  <c r="J57" i="17"/>
  <c r="I57" i="17"/>
  <c r="H57" i="17"/>
  <c r="G57" i="17"/>
  <c r="F57" i="17"/>
  <c r="E57" i="17"/>
  <c r="D57" i="17"/>
  <c r="C57" i="17"/>
  <c r="M56" i="17"/>
  <c r="L56" i="17"/>
  <c r="K56" i="17"/>
  <c r="J56" i="17"/>
  <c r="I56" i="17"/>
  <c r="H56" i="17"/>
  <c r="G56" i="17"/>
  <c r="F56" i="17"/>
  <c r="E56" i="17"/>
  <c r="D56" i="17"/>
  <c r="C56" i="17"/>
  <c r="M55" i="17"/>
  <c r="L55" i="17"/>
  <c r="K55" i="17"/>
  <c r="J55" i="17"/>
  <c r="I55" i="17"/>
  <c r="H55" i="17"/>
  <c r="G55" i="17"/>
  <c r="F55" i="17"/>
  <c r="E55" i="17"/>
  <c r="D55" i="17"/>
  <c r="C55" i="17"/>
  <c r="M54" i="17"/>
  <c r="L54" i="17"/>
  <c r="K54" i="17"/>
  <c r="J54" i="17"/>
  <c r="I54" i="17"/>
  <c r="H54" i="17"/>
  <c r="G54" i="17"/>
  <c r="F54" i="17"/>
  <c r="E54" i="17"/>
  <c r="D54" i="17"/>
  <c r="C54" i="17"/>
  <c r="M53" i="17"/>
  <c r="L53" i="17"/>
  <c r="K53" i="17"/>
  <c r="J53" i="17"/>
  <c r="I53" i="17"/>
  <c r="H53" i="17"/>
  <c r="G53" i="17"/>
  <c r="F53" i="17"/>
  <c r="E53" i="17"/>
  <c r="D53" i="17"/>
  <c r="C53" i="17"/>
  <c r="M52" i="17"/>
  <c r="L52" i="17"/>
  <c r="K52" i="17"/>
  <c r="J52" i="17"/>
  <c r="I52" i="17"/>
  <c r="H52" i="17"/>
  <c r="G52" i="17"/>
  <c r="F52" i="17"/>
  <c r="E52" i="17"/>
  <c r="D52" i="17"/>
  <c r="C52" i="17"/>
  <c r="M51" i="17"/>
  <c r="L51" i="17"/>
  <c r="K51" i="17"/>
  <c r="J51" i="17"/>
  <c r="I51" i="17"/>
  <c r="H51" i="17"/>
  <c r="G51" i="17"/>
  <c r="F51" i="17"/>
  <c r="E51" i="17"/>
  <c r="D51" i="17"/>
  <c r="C51" i="17"/>
  <c r="M50" i="17"/>
  <c r="L50" i="17"/>
  <c r="K50" i="17"/>
  <c r="J50" i="17"/>
  <c r="I50" i="17"/>
  <c r="H50" i="17"/>
  <c r="G50" i="17"/>
  <c r="F50" i="17"/>
  <c r="E50" i="17"/>
  <c r="D50" i="17"/>
  <c r="C50" i="17"/>
  <c r="M49" i="17"/>
  <c r="L49" i="17"/>
  <c r="K49" i="17"/>
  <c r="J49" i="17"/>
  <c r="I49" i="17"/>
  <c r="H49" i="17"/>
  <c r="G49" i="17"/>
  <c r="F49" i="17"/>
  <c r="E49" i="17"/>
  <c r="D49" i="17"/>
  <c r="C49" i="17"/>
  <c r="M48" i="17"/>
  <c r="L48" i="17"/>
  <c r="K48" i="17"/>
  <c r="J48" i="17"/>
  <c r="I48" i="17"/>
  <c r="H48" i="17"/>
  <c r="G48" i="17"/>
  <c r="F48" i="17"/>
  <c r="E48" i="17"/>
  <c r="D48" i="17"/>
  <c r="C48" i="17"/>
  <c r="M47" i="17"/>
  <c r="L47" i="17"/>
  <c r="K47" i="17"/>
  <c r="J47" i="17"/>
  <c r="I47" i="17"/>
  <c r="H47" i="17"/>
  <c r="G47" i="17"/>
  <c r="F47" i="17"/>
  <c r="E47" i="17"/>
  <c r="D47" i="17"/>
  <c r="C47" i="17"/>
  <c r="M46" i="17"/>
  <c r="L46" i="17"/>
  <c r="K46" i="17"/>
  <c r="J46" i="17"/>
  <c r="I46" i="17"/>
  <c r="H46" i="17"/>
  <c r="G46" i="17"/>
  <c r="F46" i="17"/>
  <c r="E46" i="17"/>
  <c r="D46" i="17"/>
  <c r="C46" i="17"/>
  <c r="M45" i="17"/>
  <c r="L45" i="17"/>
  <c r="K45" i="17"/>
  <c r="J45" i="17"/>
  <c r="I45" i="17"/>
  <c r="H45" i="17"/>
  <c r="G45" i="17"/>
  <c r="F45" i="17"/>
  <c r="E45" i="17"/>
  <c r="D45" i="17"/>
  <c r="C45" i="17"/>
  <c r="M44" i="17"/>
  <c r="L44" i="17"/>
  <c r="K44" i="17"/>
  <c r="J44" i="17"/>
  <c r="I44" i="17"/>
  <c r="H44" i="17"/>
  <c r="G44" i="17"/>
  <c r="F44" i="17"/>
  <c r="E44" i="17"/>
  <c r="D44" i="17"/>
  <c r="C44" i="17"/>
  <c r="M43" i="17"/>
  <c r="L43" i="17"/>
  <c r="K43" i="17"/>
  <c r="J43" i="17"/>
  <c r="I43" i="17"/>
  <c r="H43" i="17"/>
  <c r="G43" i="17"/>
  <c r="F43" i="17"/>
  <c r="E43" i="17"/>
  <c r="D43" i="17"/>
  <c r="C43" i="17"/>
  <c r="M42" i="17"/>
  <c r="L42" i="17"/>
  <c r="K42" i="17"/>
  <c r="J42" i="17"/>
  <c r="I42" i="17"/>
  <c r="H42" i="17"/>
  <c r="G42" i="17"/>
  <c r="F42" i="17"/>
  <c r="E42" i="17"/>
  <c r="D42" i="17"/>
  <c r="C42" i="17"/>
  <c r="M41" i="17"/>
  <c r="L41" i="17"/>
  <c r="K41" i="17"/>
  <c r="J41" i="17"/>
  <c r="I41" i="17"/>
  <c r="H41" i="17"/>
  <c r="G41" i="17"/>
  <c r="F41" i="17"/>
  <c r="E41" i="17"/>
  <c r="D41" i="17"/>
  <c r="C41" i="17"/>
  <c r="M40" i="17"/>
  <c r="L40" i="17"/>
  <c r="K40" i="17"/>
  <c r="J40" i="17"/>
  <c r="I40" i="17"/>
  <c r="H40" i="17"/>
  <c r="G40" i="17"/>
  <c r="F40" i="17"/>
  <c r="E40" i="17"/>
  <c r="D40" i="17"/>
  <c r="C40" i="17"/>
  <c r="M39" i="17"/>
  <c r="L39" i="17"/>
  <c r="K39" i="17"/>
  <c r="J39" i="17"/>
  <c r="I39" i="17"/>
  <c r="H39" i="17"/>
  <c r="G39" i="17"/>
  <c r="F39" i="17"/>
  <c r="E39" i="17"/>
  <c r="D39" i="17"/>
  <c r="C39" i="17"/>
  <c r="M38" i="17"/>
  <c r="L38" i="17"/>
  <c r="K38" i="17"/>
  <c r="J38" i="17"/>
  <c r="I38" i="17"/>
  <c r="H38" i="17"/>
  <c r="G38" i="17"/>
  <c r="F38" i="17"/>
  <c r="E38" i="17"/>
  <c r="D38" i="17"/>
  <c r="C38" i="17"/>
  <c r="M37" i="17"/>
  <c r="L37" i="17"/>
  <c r="K37" i="17"/>
  <c r="J37" i="17"/>
  <c r="I37" i="17"/>
  <c r="H37" i="17"/>
  <c r="G37" i="17"/>
  <c r="F37" i="17"/>
  <c r="E37" i="17"/>
  <c r="D37" i="17"/>
  <c r="C37" i="17"/>
  <c r="M36" i="17"/>
  <c r="L36" i="17"/>
  <c r="K36" i="17"/>
  <c r="J36" i="17"/>
  <c r="I36" i="17"/>
  <c r="H36" i="17"/>
  <c r="G36" i="17"/>
  <c r="F36" i="17"/>
  <c r="E36" i="17"/>
  <c r="D36" i="17"/>
  <c r="C36" i="17"/>
  <c r="M35" i="17"/>
  <c r="L35" i="17"/>
  <c r="K35" i="17"/>
  <c r="J35" i="17"/>
  <c r="I35" i="17"/>
  <c r="H35" i="17"/>
  <c r="G35" i="17"/>
  <c r="F35" i="17"/>
  <c r="E35" i="17"/>
  <c r="D35" i="17"/>
  <c r="C35" i="17"/>
  <c r="M34" i="17"/>
  <c r="L34" i="17"/>
  <c r="K34" i="17"/>
  <c r="J34" i="17"/>
  <c r="I34" i="17"/>
  <c r="H34" i="17"/>
  <c r="G34" i="17"/>
  <c r="F34" i="17"/>
  <c r="E34" i="17"/>
  <c r="D34" i="17"/>
  <c r="C34" i="17"/>
  <c r="M33" i="17"/>
  <c r="L33" i="17"/>
  <c r="K33" i="17"/>
  <c r="J33" i="17"/>
  <c r="I33" i="17"/>
  <c r="H33" i="17"/>
  <c r="G33" i="17"/>
  <c r="F33" i="17"/>
  <c r="E33" i="17"/>
  <c r="D33" i="17"/>
  <c r="C33" i="17"/>
  <c r="M32" i="17"/>
  <c r="L32" i="17"/>
  <c r="K32" i="17"/>
  <c r="J32" i="17"/>
  <c r="I32" i="17"/>
  <c r="H32" i="17"/>
  <c r="G32" i="17"/>
  <c r="F32" i="17"/>
  <c r="E32" i="17"/>
  <c r="D32" i="17"/>
  <c r="C32" i="17"/>
  <c r="M31" i="17"/>
  <c r="L31" i="17"/>
  <c r="K31" i="17"/>
  <c r="J31" i="17"/>
  <c r="I31" i="17"/>
  <c r="H31" i="17"/>
  <c r="G31" i="17"/>
  <c r="F31" i="17"/>
  <c r="E31" i="17"/>
  <c r="D31" i="17"/>
  <c r="C31" i="17"/>
  <c r="M30" i="17"/>
  <c r="L30" i="17"/>
  <c r="K30" i="17"/>
  <c r="J30" i="17"/>
  <c r="I30" i="17"/>
  <c r="H30" i="17"/>
  <c r="G30" i="17"/>
  <c r="F30" i="17"/>
  <c r="E30" i="17"/>
  <c r="D30" i="17"/>
  <c r="C30" i="17"/>
  <c r="M29" i="17"/>
  <c r="L29" i="17"/>
  <c r="K29" i="17"/>
  <c r="J29" i="17"/>
  <c r="I29" i="17"/>
  <c r="H29" i="17"/>
  <c r="G29" i="17"/>
  <c r="F29" i="17"/>
  <c r="E29" i="17"/>
  <c r="D29" i="17"/>
  <c r="C29" i="17"/>
  <c r="M28" i="17"/>
  <c r="L28" i="17"/>
  <c r="K28" i="17"/>
  <c r="J28" i="17"/>
  <c r="I28" i="17"/>
  <c r="H28" i="17"/>
  <c r="G28" i="17"/>
  <c r="F28" i="17"/>
  <c r="E28" i="17"/>
  <c r="D28" i="17"/>
  <c r="C28" i="17"/>
  <c r="M27" i="17"/>
  <c r="L27" i="17"/>
  <c r="K27" i="17"/>
  <c r="J27" i="17"/>
  <c r="I27" i="17"/>
  <c r="H27" i="17"/>
  <c r="G27" i="17"/>
  <c r="F27" i="17"/>
  <c r="E27" i="17"/>
  <c r="D27" i="17"/>
  <c r="C27" i="17"/>
  <c r="M26" i="17"/>
  <c r="L26" i="17"/>
  <c r="K26" i="17"/>
  <c r="J26" i="17"/>
  <c r="I26" i="17"/>
  <c r="H26" i="17"/>
  <c r="G26" i="17"/>
  <c r="F26" i="17"/>
  <c r="E26" i="17"/>
  <c r="D26" i="17"/>
  <c r="C26" i="17"/>
  <c r="M25" i="17"/>
  <c r="L25" i="17"/>
  <c r="K25" i="17"/>
  <c r="J25" i="17"/>
  <c r="I25" i="17"/>
  <c r="H25" i="17"/>
  <c r="G25" i="17"/>
  <c r="F25" i="17"/>
  <c r="E25" i="17"/>
  <c r="D25" i="17"/>
  <c r="C25" i="17"/>
  <c r="M24" i="17"/>
  <c r="L24" i="17"/>
  <c r="K24" i="17"/>
  <c r="J24" i="17"/>
  <c r="I24" i="17"/>
  <c r="H24" i="17"/>
  <c r="G24" i="17"/>
  <c r="F24" i="17"/>
  <c r="E24" i="17"/>
  <c r="D24" i="17"/>
  <c r="C24" i="17"/>
  <c r="M23" i="17"/>
  <c r="L23" i="17"/>
  <c r="K23" i="17"/>
  <c r="J23" i="17"/>
  <c r="I23" i="17"/>
  <c r="H23" i="17"/>
  <c r="G23" i="17"/>
  <c r="F23" i="17"/>
  <c r="E23" i="17"/>
  <c r="D23" i="17"/>
  <c r="C23" i="17"/>
  <c r="M22" i="17"/>
  <c r="L22" i="17"/>
  <c r="K22" i="17"/>
  <c r="J22" i="17"/>
  <c r="I22" i="17"/>
  <c r="H22" i="17"/>
  <c r="G22" i="17"/>
  <c r="F22" i="17"/>
  <c r="E22" i="17"/>
  <c r="D22" i="17"/>
  <c r="C22" i="17"/>
  <c r="M21" i="17"/>
  <c r="L21" i="17"/>
  <c r="K21" i="17"/>
  <c r="J21" i="17"/>
  <c r="I21" i="17"/>
  <c r="H21" i="17"/>
  <c r="G21" i="17"/>
  <c r="F21" i="17"/>
  <c r="E21" i="17"/>
  <c r="D21" i="17"/>
  <c r="C21" i="17"/>
  <c r="M20" i="17"/>
  <c r="L20" i="17"/>
  <c r="K20" i="17"/>
  <c r="J20" i="17"/>
  <c r="I20" i="17"/>
  <c r="H20" i="17"/>
  <c r="G20" i="17"/>
  <c r="F20" i="17"/>
  <c r="E20" i="17"/>
  <c r="D20" i="17"/>
  <c r="C20" i="17"/>
  <c r="M19" i="17"/>
  <c r="L19" i="17"/>
  <c r="K19" i="17"/>
  <c r="J19" i="17"/>
  <c r="I19" i="17"/>
  <c r="H19" i="17"/>
  <c r="G19" i="17"/>
  <c r="F19" i="17"/>
  <c r="E19" i="17"/>
  <c r="D19" i="17"/>
  <c r="C19" i="17"/>
  <c r="M18" i="17"/>
  <c r="L18" i="17"/>
  <c r="K18" i="17"/>
  <c r="J18" i="17"/>
  <c r="I18" i="17"/>
  <c r="H18" i="17"/>
  <c r="G18" i="17"/>
  <c r="F18" i="17"/>
  <c r="E18" i="17"/>
  <c r="D18" i="17"/>
  <c r="C18" i="17"/>
  <c r="M17" i="17"/>
  <c r="L17" i="17"/>
  <c r="K17" i="17"/>
  <c r="J17" i="17"/>
  <c r="I17" i="17"/>
  <c r="H17" i="17"/>
  <c r="G17" i="17"/>
  <c r="F17" i="17"/>
  <c r="E17" i="17"/>
  <c r="D17" i="17"/>
  <c r="C17" i="17"/>
  <c r="M16" i="17"/>
  <c r="L16" i="17"/>
  <c r="K16" i="17"/>
  <c r="J16" i="17"/>
  <c r="I16" i="17"/>
  <c r="H16" i="17"/>
  <c r="G16" i="17"/>
  <c r="F16" i="17"/>
  <c r="E16" i="17"/>
  <c r="D16" i="17"/>
  <c r="C16" i="17"/>
  <c r="M15" i="17"/>
  <c r="L15" i="17"/>
  <c r="K15" i="17"/>
  <c r="J15" i="17"/>
  <c r="I15" i="17"/>
  <c r="H15" i="17"/>
  <c r="G15" i="17"/>
  <c r="F15" i="17"/>
  <c r="E15" i="17"/>
  <c r="D15" i="17"/>
  <c r="C15" i="17"/>
  <c r="M14" i="17"/>
  <c r="L14" i="17"/>
  <c r="K14" i="17"/>
  <c r="J14" i="17"/>
  <c r="I14" i="17"/>
  <c r="H14" i="17"/>
  <c r="G14" i="17"/>
  <c r="F14" i="17"/>
  <c r="E14" i="17"/>
  <c r="D14" i="17"/>
  <c r="C14" i="17"/>
  <c r="M13" i="17"/>
  <c r="L13" i="17"/>
  <c r="K13" i="17"/>
  <c r="J13" i="17"/>
  <c r="I13" i="17"/>
  <c r="H13" i="17"/>
  <c r="G13" i="17"/>
  <c r="F13" i="17"/>
  <c r="E13" i="17"/>
  <c r="D13" i="17"/>
  <c r="C13" i="17"/>
  <c r="M12" i="17"/>
  <c r="L12" i="17"/>
  <c r="K12" i="17"/>
  <c r="J12" i="17"/>
  <c r="I12" i="17"/>
  <c r="H12" i="17"/>
  <c r="G12" i="17"/>
  <c r="F12" i="17"/>
  <c r="E12" i="17"/>
  <c r="D12" i="17"/>
  <c r="C12" i="17"/>
  <c r="M11" i="17"/>
  <c r="L11" i="17"/>
  <c r="K11" i="17"/>
  <c r="J11" i="17"/>
  <c r="I11" i="17"/>
  <c r="H11" i="17"/>
  <c r="G11" i="17"/>
  <c r="F11" i="17"/>
  <c r="E11" i="17"/>
  <c r="D11" i="17"/>
  <c r="C11" i="17"/>
  <c r="H9" i="17"/>
  <c r="G9" i="17"/>
  <c r="L5" i="17"/>
  <c r="I5" i="17"/>
  <c r="A1" i="17"/>
  <c r="H97" i="16"/>
  <c r="G97" i="16"/>
  <c r="F97" i="16"/>
  <c r="E97" i="16"/>
  <c r="D97" i="16"/>
  <c r="C97" i="16"/>
  <c r="H96" i="16"/>
  <c r="G96" i="16"/>
  <c r="F96" i="16"/>
  <c r="E96" i="16"/>
  <c r="D96" i="16"/>
  <c r="C96" i="16"/>
  <c r="H95" i="16"/>
  <c r="G95" i="16"/>
  <c r="F95" i="16"/>
  <c r="E95" i="16"/>
  <c r="D95" i="16"/>
  <c r="C95" i="16"/>
  <c r="H94" i="16"/>
  <c r="G94" i="16"/>
  <c r="F94" i="16"/>
  <c r="E94" i="16"/>
  <c r="D94" i="16"/>
  <c r="C94" i="16"/>
  <c r="H93" i="16"/>
  <c r="G93" i="16"/>
  <c r="F93" i="16"/>
  <c r="E93" i="16"/>
  <c r="D93" i="16"/>
  <c r="C93" i="16"/>
  <c r="H92" i="16"/>
  <c r="G92" i="16"/>
  <c r="F92" i="16"/>
  <c r="E92" i="16"/>
  <c r="D92" i="16"/>
  <c r="C92" i="16"/>
  <c r="H91" i="16"/>
  <c r="G91" i="16"/>
  <c r="F91" i="16"/>
  <c r="E91" i="16"/>
  <c r="D91" i="16"/>
  <c r="C91" i="16"/>
  <c r="H90" i="16"/>
  <c r="G90" i="16"/>
  <c r="F90" i="16"/>
  <c r="E90" i="16"/>
  <c r="D90" i="16"/>
  <c r="C90" i="16"/>
  <c r="H89" i="16"/>
  <c r="G89" i="16"/>
  <c r="F89" i="16"/>
  <c r="E89" i="16"/>
  <c r="D89" i="16"/>
  <c r="C89" i="16"/>
  <c r="H88" i="16"/>
  <c r="G88" i="16"/>
  <c r="F88" i="16"/>
  <c r="E88" i="16"/>
  <c r="D88" i="16"/>
  <c r="C88" i="16"/>
  <c r="H87" i="16"/>
  <c r="G87" i="16"/>
  <c r="F87" i="16"/>
  <c r="E87" i="16"/>
  <c r="D87" i="16"/>
  <c r="C87" i="16"/>
  <c r="H86" i="16"/>
  <c r="G86" i="16"/>
  <c r="F86" i="16"/>
  <c r="E86" i="16"/>
  <c r="D86" i="16"/>
  <c r="C86" i="16"/>
  <c r="H85" i="16"/>
  <c r="G85" i="16"/>
  <c r="F85" i="16"/>
  <c r="E85" i="16"/>
  <c r="D85" i="16"/>
  <c r="C85" i="16"/>
  <c r="H84" i="16"/>
  <c r="G84" i="16"/>
  <c r="F84" i="16"/>
  <c r="E84" i="16"/>
  <c r="D84" i="16"/>
  <c r="C84" i="16"/>
  <c r="H83" i="16"/>
  <c r="G83" i="16"/>
  <c r="F83" i="16"/>
  <c r="E83" i="16"/>
  <c r="D83" i="16"/>
  <c r="C83" i="16"/>
  <c r="H82" i="16"/>
  <c r="G82" i="16"/>
  <c r="F82" i="16"/>
  <c r="E82" i="16"/>
  <c r="D82" i="16"/>
  <c r="C82" i="16"/>
  <c r="H81" i="16"/>
  <c r="G81" i="16"/>
  <c r="F81" i="16"/>
  <c r="E81" i="16"/>
  <c r="D81" i="16"/>
  <c r="C81" i="16"/>
  <c r="H80" i="16"/>
  <c r="G80" i="16"/>
  <c r="F80" i="16"/>
  <c r="E80" i="16"/>
  <c r="D80" i="16"/>
  <c r="C80" i="16"/>
  <c r="H79" i="16"/>
  <c r="G79" i="16"/>
  <c r="F79" i="16"/>
  <c r="E79" i="16"/>
  <c r="D79" i="16"/>
  <c r="C79" i="16"/>
  <c r="H78" i="16"/>
  <c r="G78" i="16"/>
  <c r="F78" i="16"/>
  <c r="E78" i="16"/>
  <c r="D78" i="16"/>
  <c r="C78" i="16"/>
  <c r="H77" i="16"/>
  <c r="G77" i="16"/>
  <c r="F77" i="16"/>
  <c r="E77" i="16"/>
  <c r="D77" i="16"/>
  <c r="C77" i="16"/>
  <c r="H76" i="16"/>
  <c r="G76" i="16"/>
  <c r="F76" i="16"/>
  <c r="E76" i="16"/>
  <c r="D76" i="16"/>
  <c r="C76" i="16"/>
  <c r="H75" i="16"/>
  <c r="G75" i="16"/>
  <c r="F75" i="16"/>
  <c r="E75" i="16"/>
  <c r="D75" i="16"/>
  <c r="C75" i="16"/>
  <c r="H74" i="16"/>
  <c r="G74" i="16"/>
  <c r="F74" i="16"/>
  <c r="E74" i="16"/>
  <c r="D74" i="16"/>
  <c r="C74" i="16"/>
  <c r="H73" i="16"/>
  <c r="G73" i="16"/>
  <c r="F73" i="16"/>
  <c r="E73" i="16"/>
  <c r="D73" i="16"/>
  <c r="C73" i="16"/>
  <c r="H72" i="16"/>
  <c r="G72" i="16"/>
  <c r="F72" i="16"/>
  <c r="E72" i="16"/>
  <c r="D72" i="16"/>
  <c r="C72" i="16"/>
  <c r="H71" i="16"/>
  <c r="G71" i="16"/>
  <c r="F71" i="16"/>
  <c r="E71" i="16"/>
  <c r="D71" i="16"/>
  <c r="C71" i="16"/>
  <c r="H70" i="16"/>
  <c r="G70" i="16"/>
  <c r="F70" i="16"/>
  <c r="E70" i="16"/>
  <c r="D70" i="16"/>
  <c r="C70" i="16"/>
  <c r="H69" i="16"/>
  <c r="G69" i="16"/>
  <c r="F69" i="16"/>
  <c r="E69" i="16"/>
  <c r="D69" i="16"/>
  <c r="C69" i="16"/>
  <c r="H68" i="16"/>
  <c r="G68" i="16"/>
  <c r="F68" i="16"/>
  <c r="E68" i="16"/>
  <c r="D68" i="16"/>
  <c r="C68" i="16"/>
  <c r="H67" i="16"/>
  <c r="G67" i="16"/>
  <c r="F67" i="16"/>
  <c r="E67" i="16"/>
  <c r="D67" i="16"/>
  <c r="C67" i="16"/>
  <c r="H66" i="16"/>
  <c r="G66" i="16"/>
  <c r="F66" i="16"/>
  <c r="E66" i="16"/>
  <c r="D66" i="16"/>
  <c r="C66" i="16"/>
  <c r="H65" i="16"/>
  <c r="G65" i="16"/>
  <c r="F65" i="16"/>
  <c r="E65" i="16"/>
  <c r="D65" i="16"/>
  <c r="C65" i="16"/>
  <c r="H64" i="16"/>
  <c r="G64" i="16"/>
  <c r="F64" i="16"/>
  <c r="E64" i="16"/>
  <c r="D64" i="16"/>
  <c r="C64" i="16"/>
  <c r="H63" i="16"/>
  <c r="G63" i="16"/>
  <c r="F63" i="16"/>
  <c r="E63" i="16"/>
  <c r="D63" i="16"/>
  <c r="C63" i="16"/>
  <c r="H62" i="16"/>
  <c r="G62" i="16"/>
  <c r="F62" i="16"/>
  <c r="E62" i="16"/>
  <c r="D62" i="16"/>
  <c r="C62" i="16"/>
  <c r="H61" i="16"/>
  <c r="G61" i="16"/>
  <c r="F61" i="16"/>
  <c r="E61" i="16"/>
  <c r="D61" i="16"/>
  <c r="C61" i="16"/>
  <c r="H60" i="16"/>
  <c r="G60" i="16"/>
  <c r="F60" i="16"/>
  <c r="E60" i="16"/>
  <c r="D60" i="16"/>
  <c r="C60" i="16"/>
  <c r="H59" i="16"/>
  <c r="G59" i="16"/>
  <c r="F59" i="16"/>
  <c r="E59" i="16"/>
  <c r="D59" i="16"/>
  <c r="C59" i="16"/>
  <c r="H58" i="16"/>
  <c r="G58" i="16"/>
  <c r="F58" i="16"/>
  <c r="E58" i="16"/>
  <c r="D58" i="16"/>
  <c r="C58" i="16"/>
  <c r="H57" i="16"/>
  <c r="G57" i="16"/>
  <c r="F57" i="16"/>
  <c r="E57" i="16"/>
  <c r="D57" i="16"/>
  <c r="C57" i="16"/>
  <c r="H56" i="16"/>
  <c r="G56" i="16"/>
  <c r="F56" i="16"/>
  <c r="E56" i="16"/>
  <c r="D56" i="16"/>
  <c r="C56" i="16"/>
  <c r="H55" i="16"/>
  <c r="G55" i="16"/>
  <c r="F55" i="16"/>
  <c r="E55" i="16"/>
  <c r="D55" i="16"/>
  <c r="C55" i="16"/>
  <c r="H54" i="16"/>
  <c r="G54" i="16"/>
  <c r="F54" i="16"/>
  <c r="E54" i="16"/>
  <c r="D54" i="16"/>
  <c r="C54" i="16"/>
  <c r="H53" i="16"/>
  <c r="G53" i="16"/>
  <c r="F53" i="16"/>
  <c r="E53" i="16"/>
  <c r="D53" i="16"/>
  <c r="C53" i="16"/>
  <c r="H52" i="16"/>
  <c r="G52" i="16"/>
  <c r="F52" i="16"/>
  <c r="E52" i="16"/>
  <c r="D52" i="16"/>
  <c r="C52" i="16"/>
  <c r="H51" i="16"/>
  <c r="G51" i="16"/>
  <c r="F51" i="16"/>
  <c r="E51" i="16"/>
  <c r="D51" i="16"/>
  <c r="C51" i="16"/>
  <c r="H50" i="16"/>
  <c r="G50" i="16"/>
  <c r="F50" i="16"/>
  <c r="E50" i="16"/>
  <c r="D50" i="16"/>
  <c r="C50" i="16"/>
  <c r="H49" i="16"/>
  <c r="G49" i="16"/>
  <c r="F49" i="16"/>
  <c r="E49" i="16"/>
  <c r="D49" i="16"/>
  <c r="C49" i="16"/>
  <c r="H48" i="16"/>
  <c r="G48" i="16"/>
  <c r="F48" i="16"/>
  <c r="E48" i="16"/>
  <c r="D48" i="16"/>
  <c r="C48" i="16"/>
  <c r="H47" i="16"/>
  <c r="G47" i="16"/>
  <c r="F47" i="16"/>
  <c r="E47" i="16"/>
  <c r="D47" i="16"/>
  <c r="C47" i="16"/>
  <c r="H46" i="16"/>
  <c r="G46" i="16"/>
  <c r="F46" i="16"/>
  <c r="E46" i="16"/>
  <c r="D46" i="16"/>
  <c r="C46" i="16"/>
  <c r="H45" i="16"/>
  <c r="G45" i="16"/>
  <c r="F45" i="16"/>
  <c r="E45" i="16"/>
  <c r="D45" i="16"/>
  <c r="C45" i="16"/>
  <c r="H44" i="16"/>
  <c r="G44" i="16"/>
  <c r="F44" i="16"/>
  <c r="E44" i="16"/>
  <c r="D44" i="16"/>
  <c r="C44" i="16"/>
  <c r="H43" i="16"/>
  <c r="G43" i="16"/>
  <c r="F43" i="16"/>
  <c r="E43" i="16"/>
  <c r="D43" i="16"/>
  <c r="C43" i="16"/>
  <c r="H42" i="16"/>
  <c r="G42" i="16"/>
  <c r="F42" i="16"/>
  <c r="E42" i="16"/>
  <c r="D42" i="16"/>
  <c r="C42" i="16"/>
  <c r="H41" i="16"/>
  <c r="G41" i="16"/>
  <c r="F41" i="16"/>
  <c r="E41" i="16"/>
  <c r="D41" i="16"/>
  <c r="C41" i="16"/>
  <c r="H40" i="16"/>
  <c r="G40" i="16"/>
  <c r="F40" i="16"/>
  <c r="E40" i="16"/>
  <c r="D40" i="16"/>
  <c r="C40" i="16"/>
  <c r="H39" i="16"/>
  <c r="G39" i="16"/>
  <c r="F39" i="16"/>
  <c r="E39" i="16"/>
  <c r="D39" i="16"/>
  <c r="C39" i="16"/>
  <c r="H38" i="16"/>
  <c r="G38" i="16"/>
  <c r="F38" i="16"/>
  <c r="E38" i="16"/>
  <c r="D38" i="16"/>
  <c r="C38" i="16"/>
  <c r="H37" i="16"/>
  <c r="G37" i="16"/>
  <c r="F37" i="16"/>
  <c r="E37" i="16"/>
  <c r="D37" i="16"/>
  <c r="C37" i="16"/>
  <c r="H36" i="16"/>
  <c r="G36" i="16"/>
  <c r="F36" i="16"/>
  <c r="E36" i="16"/>
  <c r="D36" i="16"/>
  <c r="C36" i="16"/>
  <c r="H35" i="16"/>
  <c r="G35" i="16"/>
  <c r="F35" i="16"/>
  <c r="E35" i="16"/>
  <c r="D35" i="16"/>
  <c r="C35" i="16"/>
  <c r="H34" i="16"/>
  <c r="G34" i="16"/>
  <c r="F34" i="16"/>
  <c r="E34" i="16"/>
  <c r="D34" i="16"/>
  <c r="C34" i="16"/>
  <c r="H33" i="16"/>
  <c r="G33" i="16"/>
  <c r="F33" i="16"/>
  <c r="E33" i="16"/>
  <c r="D33" i="16"/>
  <c r="C33" i="16"/>
  <c r="H32" i="16"/>
  <c r="G32" i="16"/>
  <c r="F32" i="16"/>
  <c r="E32" i="16"/>
  <c r="D32" i="16"/>
  <c r="C32" i="16"/>
  <c r="H31" i="16"/>
  <c r="G31" i="16"/>
  <c r="F31" i="16"/>
  <c r="E31" i="16"/>
  <c r="D31" i="16"/>
  <c r="C31" i="16"/>
  <c r="H30" i="16"/>
  <c r="G30" i="16"/>
  <c r="F30" i="16"/>
  <c r="E30" i="16"/>
  <c r="D30" i="16"/>
  <c r="C30" i="16"/>
  <c r="H29" i="16"/>
  <c r="G29" i="16"/>
  <c r="F29" i="16"/>
  <c r="E29" i="16"/>
  <c r="D29" i="16"/>
  <c r="C29" i="16"/>
  <c r="H28" i="16"/>
  <c r="G28" i="16"/>
  <c r="F28" i="16"/>
  <c r="E28" i="16"/>
  <c r="D28" i="16"/>
  <c r="C28" i="16"/>
  <c r="H27" i="16"/>
  <c r="G27" i="16"/>
  <c r="F27" i="16"/>
  <c r="E27" i="16"/>
  <c r="D27" i="16"/>
  <c r="C27" i="16"/>
  <c r="H26" i="16"/>
  <c r="G26" i="16"/>
  <c r="F26" i="16"/>
  <c r="E26" i="16"/>
  <c r="D26" i="16"/>
  <c r="C26" i="16"/>
  <c r="H25" i="16"/>
  <c r="G25" i="16"/>
  <c r="F25" i="16"/>
  <c r="E25" i="16"/>
  <c r="D25" i="16"/>
  <c r="C25" i="16"/>
  <c r="H24" i="16"/>
  <c r="G24" i="16"/>
  <c r="F24" i="16"/>
  <c r="E24" i="16"/>
  <c r="D24" i="16"/>
  <c r="C24" i="16"/>
  <c r="H23" i="16"/>
  <c r="G23" i="16"/>
  <c r="F23" i="16"/>
  <c r="E23" i="16"/>
  <c r="D23" i="16"/>
  <c r="C23" i="16"/>
  <c r="H22" i="16"/>
  <c r="G22" i="16"/>
  <c r="F22" i="16"/>
  <c r="E22" i="16"/>
  <c r="D22" i="16"/>
  <c r="C22" i="16"/>
  <c r="H21" i="16"/>
  <c r="G21" i="16"/>
  <c r="F21" i="16"/>
  <c r="E21" i="16"/>
  <c r="D21" i="16"/>
  <c r="C21" i="16"/>
  <c r="H20" i="16"/>
  <c r="G20" i="16"/>
  <c r="F20" i="16"/>
  <c r="E20" i="16"/>
  <c r="D20" i="16"/>
  <c r="C20" i="16"/>
  <c r="H19" i="16"/>
  <c r="G19" i="16"/>
  <c r="F19" i="16"/>
  <c r="E19" i="16"/>
  <c r="D19" i="16"/>
  <c r="C19" i="16"/>
  <c r="H18" i="16"/>
  <c r="G18" i="16"/>
  <c r="F18" i="16"/>
  <c r="E18" i="16"/>
  <c r="D18" i="16"/>
  <c r="C18" i="16"/>
  <c r="H17" i="16"/>
  <c r="G17" i="16"/>
  <c r="F17" i="16"/>
  <c r="E17" i="16"/>
  <c r="D17" i="16"/>
  <c r="C17" i="16"/>
  <c r="H16" i="16"/>
  <c r="G16" i="16"/>
  <c r="F16" i="16"/>
  <c r="E16" i="16"/>
  <c r="D16" i="16"/>
  <c r="C16" i="16"/>
  <c r="H15" i="16"/>
  <c r="G15" i="16"/>
  <c r="F15" i="16"/>
  <c r="E15" i="16"/>
  <c r="D15" i="16"/>
  <c r="C15" i="16"/>
  <c r="H14" i="16"/>
  <c r="G14" i="16"/>
  <c r="F14" i="16"/>
  <c r="E14" i="16"/>
  <c r="D14" i="16"/>
  <c r="C14" i="16"/>
  <c r="H13" i="16"/>
  <c r="G13" i="16"/>
  <c r="F13" i="16"/>
  <c r="E13" i="16"/>
  <c r="D13" i="16"/>
  <c r="C13" i="16"/>
  <c r="H12" i="16"/>
  <c r="G12" i="16"/>
  <c r="F12" i="16"/>
  <c r="E12" i="16"/>
  <c r="D12" i="16"/>
  <c r="C12" i="16"/>
  <c r="H11" i="16"/>
  <c r="G11" i="16"/>
  <c r="F11" i="16"/>
  <c r="E11" i="16"/>
  <c r="D11" i="16"/>
  <c r="C11" i="16"/>
  <c r="H10" i="16"/>
  <c r="G10" i="16"/>
  <c r="F10" i="16"/>
  <c r="E10" i="16"/>
  <c r="D10" i="16"/>
  <c r="C10" i="16"/>
  <c r="H9" i="16"/>
  <c r="G9" i="16"/>
  <c r="F9" i="16"/>
  <c r="E9" i="16"/>
  <c r="D9" i="16"/>
  <c r="C9" i="16"/>
  <c r="F5" i="16"/>
  <c r="A1" i="16"/>
  <c r="H97" i="15"/>
  <c r="G97" i="15"/>
  <c r="F97" i="15"/>
  <c r="E97" i="15"/>
  <c r="D97" i="15"/>
  <c r="C97" i="15"/>
  <c r="H96" i="15"/>
  <c r="G96" i="15"/>
  <c r="F96" i="15"/>
  <c r="E96" i="15"/>
  <c r="D96" i="15"/>
  <c r="C96" i="15"/>
  <c r="H95" i="15"/>
  <c r="G95" i="15"/>
  <c r="F95" i="15"/>
  <c r="E95" i="15"/>
  <c r="D95" i="15"/>
  <c r="C95" i="15"/>
  <c r="H94" i="15"/>
  <c r="G94" i="15"/>
  <c r="F94" i="15"/>
  <c r="E94" i="15"/>
  <c r="D94" i="15"/>
  <c r="C94" i="15"/>
  <c r="H93" i="15"/>
  <c r="G93" i="15"/>
  <c r="F93" i="15"/>
  <c r="E93" i="15"/>
  <c r="D93" i="15"/>
  <c r="C93" i="15"/>
  <c r="H92" i="15"/>
  <c r="G92" i="15"/>
  <c r="F92" i="15"/>
  <c r="E92" i="15"/>
  <c r="D92" i="15"/>
  <c r="C92" i="15"/>
  <c r="H91" i="15"/>
  <c r="G91" i="15"/>
  <c r="F91" i="15"/>
  <c r="E91" i="15"/>
  <c r="D91" i="15"/>
  <c r="C91" i="15"/>
  <c r="H90" i="15"/>
  <c r="G90" i="15"/>
  <c r="F90" i="15"/>
  <c r="E90" i="15"/>
  <c r="D90" i="15"/>
  <c r="C90" i="15"/>
  <c r="H89" i="15"/>
  <c r="G89" i="15"/>
  <c r="F89" i="15"/>
  <c r="E89" i="15"/>
  <c r="D89" i="15"/>
  <c r="C89" i="15"/>
  <c r="H88" i="15"/>
  <c r="G88" i="15"/>
  <c r="F88" i="15"/>
  <c r="E88" i="15"/>
  <c r="D88" i="15"/>
  <c r="C88" i="15"/>
  <c r="H87" i="15"/>
  <c r="G87" i="15"/>
  <c r="F87" i="15"/>
  <c r="E87" i="15"/>
  <c r="D87" i="15"/>
  <c r="C87" i="15"/>
  <c r="H86" i="15"/>
  <c r="G86" i="15"/>
  <c r="F86" i="15"/>
  <c r="E86" i="15"/>
  <c r="D86" i="15"/>
  <c r="C86" i="15"/>
  <c r="H85" i="15"/>
  <c r="G85" i="15"/>
  <c r="F85" i="15"/>
  <c r="E85" i="15"/>
  <c r="D85" i="15"/>
  <c r="C85" i="15"/>
  <c r="H84" i="15"/>
  <c r="G84" i="15"/>
  <c r="F84" i="15"/>
  <c r="E84" i="15"/>
  <c r="D84" i="15"/>
  <c r="C84" i="15"/>
  <c r="H83" i="15"/>
  <c r="G83" i="15"/>
  <c r="F83" i="15"/>
  <c r="E83" i="15"/>
  <c r="D83" i="15"/>
  <c r="C83" i="15"/>
  <c r="H82" i="15"/>
  <c r="G82" i="15"/>
  <c r="F82" i="15"/>
  <c r="E82" i="15"/>
  <c r="D82" i="15"/>
  <c r="C82" i="15"/>
  <c r="H81" i="15"/>
  <c r="G81" i="15"/>
  <c r="F81" i="15"/>
  <c r="E81" i="15"/>
  <c r="D81" i="15"/>
  <c r="C81" i="15"/>
  <c r="H80" i="15"/>
  <c r="G80" i="15"/>
  <c r="F80" i="15"/>
  <c r="E80" i="15"/>
  <c r="D80" i="15"/>
  <c r="C80" i="15"/>
  <c r="H79" i="15"/>
  <c r="G79" i="15"/>
  <c r="F79" i="15"/>
  <c r="E79" i="15"/>
  <c r="D79" i="15"/>
  <c r="C79" i="15"/>
  <c r="H78" i="15"/>
  <c r="G78" i="15"/>
  <c r="F78" i="15"/>
  <c r="E78" i="15"/>
  <c r="D78" i="15"/>
  <c r="C78" i="15"/>
  <c r="H77" i="15"/>
  <c r="G77" i="15"/>
  <c r="F77" i="15"/>
  <c r="E77" i="15"/>
  <c r="D77" i="15"/>
  <c r="C77" i="15"/>
  <c r="H76" i="15"/>
  <c r="G76" i="15"/>
  <c r="F76" i="15"/>
  <c r="E76" i="15"/>
  <c r="D76" i="15"/>
  <c r="C76" i="15"/>
  <c r="H75" i="15"/>
  <c r="G75" i="15"/>
  <c r="F75" i="15"/>
  <c r="E75" i="15"/>
  <c r="D75" i="15"/>
  <c r="C75" i="15"/>
  <c r="H74" i="15"/>
  <c r="G74" i="15"/>
  <c r="F74" i="15"/>
  <c r="E74" i="15"/>
  <c r="D74" i="15"/>
  <c r="C74" i="15"/>
  <c r="H73" i="15"/>
  <c r="G73" i="15"/>
  <c r="F73" i="15"/>
  <c r="E73" i="15"/>
  <c r="D73" i="15"/>
  <c r="C73" i="15"/>
  <c r="H72" i="15"/>
  <c r="G72" i="15"/>
  <c r="F72" i="15"/>
  <c r="E72" i="15"/>
  <c r="D72" i="15"/>
  <c r="C72" i="15"/>
  <c r="H71" i="15"/>
  <c r="G71" i="15"/>
  <c r="F71" i="15"/>
  <c r="E71" i="15"/>
  <c r="D71" i="15"/>
  <c r="C71" i="15"/>
  <c r="H70" i="15"/>
  <c r="G70" i="15"/>
  <c r="F70" i="15"/>
  <c r="E70" i="15"/>
  <c r="D70" i="15"/>
  <c r="C70" i="15"/>
  <c r="H69" i="15"/>
  <c r="G69" i="15"/>
  <c r="F69" i="15"/>
  <c r="E69" i="15"/>
  <c r="D69" i="15"/>
  <c r="C69" i="15"/>
  <c r="H68" i="15"/>
  <c r="G68" i="15"/>
  <c r="F68" i="15"/>
  <c r="E68" i="15"/>
  <c r="D68" i="15"/>
  <c r="C68" i="15"/>
  <c r="H67" i="15"/>
  <c r="G67" i="15"/>
  <c r="F67" i="15"/>
  <c r="E67" i="15"/>
  <c r="D67" i="15"/>
  <c r="C67" i="15"/>
  <c r="H66" i="15"/>
  <c r="G66" i="15"/>
  <c r="F66" i="15"/>
  <c r="E66" i="15"/>
  <c r="D66" i="15"/>
  <c r="C66" i="15"/>
  <c r="H65" i="15"/>
  <c r="G65" i="15"/>
  <c r="F65" i="15"/>
  <c r="E65" i="15"/>
  <c r="D65" i="15"/>
  <c r="C65" i="15"/>
  <c r="H64" i="15"/>
  <c r="G64" i="15"/>
  <c r="F64" i="15"/>
  <c r="E64" i="15"/>
  <c r="D64" i="15"/>
  <c r="C64" i="15"/>
  <c r="H63" i="15"/>
  <c r="G63" i="15"/>
  <c r="F63" i="15"/>
  <c r="E63" i="15"/>
  <c r="D63" i="15"/>
  <c r="C63" i="15"/>
  <c r="H62" i="15"/>
  <c r="G62" i="15"/>
  <c r="F62" i="15"/>
  <c r="E62" i="15"/>
  <c r="D62" i="15"/>
  <c r="C62" i="15"/>
  <c r="H61" i="15"/>
  <c r="G61" i="15"/>
  <c r="F61" i="15"/>
  <c r="E61" i="15"/>
  <c r="D61" i="15"/>
  <c r="C61" i="15"/>
  <c r="H60" i="15"/>
  <c r="G60" i="15"/>
  <c r="F60" i="15"/>
  <c r="E60" i="15"/>
  <c r="D60" i="15"/>
  <c r="C60" i="15"/>
  <c r="H59" i="15"/>
  <c r="G59" i="15"/>
  <c r="F59" i="15"/>
  <c r="E59" i="15"/>
  <c r="D59" i="15"/>
  <c r="C59" i="15"/>
  <c r="H58" i="15"/>
  <c r="G58" i="15"/>
  <c r="F58" i="15"/>
  <c r="E58" i="15"/>
  <c r="D58" i="15"/>
  <c r="C58" i="15"/>
  <c r="H57" i="15"/>
  <c r="G57" i="15"/>
  <c r="F57" i="15"/>
  <c r="E57" i="15"/>
  <c r="D57" i="15"/>
  <c r="C57" i="15"/>
  <c r="H56" i="15"/>
  <c r="G56" i="15"/>
  <c r="F56" i="15"/>
  <c r="E56" i="15"/>
  <c r="D56" i="15"/>
  <c r="C56" i="15"/>
  <c r="H55" i="15"/>
  <c r="G55" i="15"/>
  <c r="F55" i="15"/>
  <c r="E55" i="15"/>
  <c r="D55" i="15"/>
  <c r="C55" i="15"/>
  <c r="H54" i="15"/>
  <c r="G54" i="15"/>
  <c r="F54" i="15"/>
  <c r="E54" i="15"/>
  <c r="D54" i="15"/>
  <c r="C54" i="15"/>
  <c r="H53" i="15"/>
  <c r="G53" i="15"/>
  <c r="F53" i="15"/>
  <c r="E53" i="15"/>
  <c r="D53" i="15"/>
  <c r="C53" i="15"/>
  <c r="H52" i="15"/>
  <c r="G52" i="15"/>
  <c r="F52" i="15"/>
  <c r="E52" i="15"/>
  <c r="D52" i="15"/>
  <c r="C52" i="15"/>
  <c r="H51" i="15"/>
  <c r="G51" i="15"/>
  <c r="F51" i="15"/>
  <c r="E51" i="15"/>
  <c r="D51" i="15"/>
  <c r="C51" i="15"/>
  <c r="H50" i="15"/>
  <c r="G50" i="15"/>
  <c r="F50" i="15"/>
  <c r="E50" i="15"/>
  <c r="D50" i="15"/>
  <c r="C50" i="15"/>
  <c r="H49" i="15"/>
  <c r="G49" i="15"/>
  <c r="F49" i="15"/>
  <c r="E49" i="15"/>
  <c r="D49" i="15"/>
  <c r="C49" i="15"/>
  <c r="H48" i="15"/>
  <c r="G48" i="15"/>
  <c r="F48" i="15"/>
  <c r="E48" i="15"/>
  <c r="D48" i="15"/>
  <c r="C48" i="15"/>
  <c r="H47" i="15"/>
  <c r="G47" i="15"/>
  <c r="F47" i="15"/>
  <c r="E47" i="15"/>
  <c r="D47" i="15"/>
  <c r="C47" i="15"/>
  <c r="H46" i="15"/>
  <c r="G46" i="15"/>
  <c r="F46" i="15"/>
  <c r="E46" i="15"/>
  <c r="D46" i="15"/>
  <c r="C46" i="15"/>
  <c r="H45" i="15"/>
  <c r="G45" i="15"/>
  <c r="F45" i="15"/>
  <c r="E45" i="15"/>
  <c r="D45" i="15"/>
  <c r="C45" i="15"/>
  <c r="H44" i="15"/>
  <c r="G44" i="15"/>
  <c r="F44" i="15"/>
  <c r="E44" i="15"/>
  <c r="D44" i="15"/>
  <c r="C44" i="15"/>
  <c r="H43" i="15"/>
  <c r="G43" i="15"/>
  <c r="F43" i="15"/>
  <c r="E43" i="15"/>
  <c r="D43" i="15"/>
  <c r="C43" i="15"/>
  <c r="H42" i="15"/>
  <c r="G42" i="15"/>
  <c r="F42" i="15"/>
  <c r="E42" i="15"/>
  <c r="D42" i="15"/>
  <c r="C42" i="15"/>
  <c r="H41" i="15"/>
  <c r="G41" i="15"/>
  <c r="F41" i="15"/>
  <c r="E41" i="15"/>
  <c r="D41" i="15"/>
  <c r="C41" i="15"/>
  <c r="H40" i="15"/>
  <c r="G40" i="15"/>
  <c r="F40" i="15"/>
  <c r="E40" i="15"/>
  <c r="D40" i="15"/>
  <c r="C40" i="15"/>
  <c r="H39" i="15"/>
  <c r="G39" i="15"/>
  <c r="F39" i="15"/>
  <c r="E39" i="15"/>
  <c r="D39" i="15"/>
  <c r="C39" i="15"/>
  <c r="H38" i="15"/>
  <c r="G38" i="15"/>
  <c r="F38" i="15"/>
  <c r="E38" i="15"/>
  <c r="D38" i="15"/>
  <c r="C38" i="15"/>
  <c r="H37" i="15"/>
  <c r="G37" i="15"/>
  <c r="F37" i="15"/>
  <c r="E37" i="15"/>
  <c r="D37" i="15"/>
  <c r="C37" i="15"/>
  <c r="H36" i="15"/>
  <c r="G36" i="15"/>
  <c r="F36" i="15"/>
  <c r="E36" i="15"/>
  <c r="D36" i="15"/>
  <c r="C36" i="15"/>
  <c r="H35" i="15"/>
  <c r="G35" i="15"/>
  <c r="F35" i="15"/>
  <c r="E35" i="15"/>
  <c r="D35" i="15"/>
  <c r="C35" i="15"/>
  <c r="H34" i="15"/>
  <c r="G34" i="15"/>
  <c r="F34" i="15"/>
  <c r="E34" i="15"/>
  <c r="D34" i="15"/>
  <c r="C34" i="15"/>
  <c r="H33" i="15"/>
  <c r="G33" i="15"/>
  <c r="F33" i="15"/>
  <c r="E33" i="15"/>
  <c r="D33" i="15"/>
  <c r="C33" i="15"/>
  <c r="H32" i="15"/>
  <c r="G32" i="15"/>
  <c r="F32" i="15"/>
  <c r="E32" i="15"/>
  <c r="D32" i="15"/>
  <c r="C32" i="15"/>
  <c r="H31" i="15"/>
  <c r="G31" i="15"/>
  <c r="F31" i="15"/>
  <c r="E31" i="15"/>
  <c r="D31" i="15"/>
  <c r="C31" i="15"/>
  <c r="H30" i="15"/>
  <c r="G30" i="15"/>
  <c r="F30" i="15"/>
  <c r="E30" i="15"/>
  <c r="D30" i="15"/>
  <c r="C30" i="15"/>
  <c r="H29" i="15"/>
  <c r="G29" i="15"/>
  <c r="F29" i="15"/>
  <c r="E29" i="15"/>
  <c r="D29" i="15"/>
  <c r="C29" i="15"/>
  <c r="H28" i="15"/>
  <c r="G28" i="15"/>
  <c r="F28" i="15"/>
  <c r="E28" i="15"/>
  <c r="D28" i="15"/>
  <c r="C28" i="15"/>
  <c r="H27" i="15"/>
  <c r="G27" i="15"/>
  <c r="F27" i="15"/>
  <c r="E27" i="15"/>
  <c r="D27" i="15"/>
  <c r="C27" i="15"/>
  <c r="H26" i="15"/>
  <c r="G26" i="15"/>
  <c r="F26" i="15"/>
  <c r="E26" i="15"/>
  <c r="D26" i="15"/>
  <c r="C26" i="15"/>
  <c r="H25" i="15"/>
  <c r="G25" i="15"/>
  <c r="F25" i="15"/>
  <c r="E25" i="15"/>
  <c r="D25" i="15"/>
  <c r="C25" i="15"/>
  <c r="H24" i="15"/>
  <c r="G24" i="15"/>
  <c r="F24" i="15"/>
  <c r="E24" i="15"/>
  <c r="D24" i="15"/>
  <c r="C24" i="15"/>
  <c r="H23" i="15"/>
  <c r="G23" i="15"/>
  <c r="F23" i="15"/>
  <c r="E23" i="15"/>
  <c r="D23" i="15"/>
  <c r="C23" i="15"/>
  <c r="H22" i="15"/>
  <c r="G22" i="15"/>
  <c r="F22" i="15"/>
  <c r="E22" i="15"/>
  <c r="D22" i="15"/>
  <c r="C22" i="15"/>
  <c r="H21" i="15"/>
  <c r="G21" i="15"/>
  <c r="F21" i="15"/>
  <c r="E21" i="15"/>
  <c r="D21" i="15"/>
  <c r="C21" i="15"/>
  <c r="H20" i="15"/>
  <c r="G20" i="15"/>
  <c r="F20" i="15"/>
  <c r="E20" i="15"/>
  <c r="D20" i="15"/>
  <c r="C20" i="15"/>
  <c r="H19" i="15"/>
  <c r="G19" i="15"/>
  <c r="F19" i="15"/>
  <c r="E19" i="15"/>
  <c r="D19" i="15"/>
  <c r="C19" i="15"/>
  <c r="H18" i="15"/>
  <c r="G18" i="15"/>
  <c r="F18" i="15"/>
  <c r="E18" i="15"/>
  <c r="D18" i="15"/>
  <c r="C18" i="15"/>
  <c r="H17" i="15"/>
  <c r="G17" i="15"/>
  <c r="F17" i="15"/>
  <c r="E17" i="15"/>
  <c r="D17" i="15"/>
  <c r="C17" i="15"/>
  <c r="H16" i="15"/>
  <c r="G16" i="15"/>
  <c r="F16" i="15"/>
  <c r="E16" i="15"/>
  <c r="D16" i="15"/>
  <c r="C16" i="15"/>
  <c r="H15" i="15"/>
  <c r="G15" i="15"/>
  <c r="F15" i="15"/>
  <c r="E15" i="15"/>
  <c r="D15" i="15"/>
  <c r="C15" i="15"/>
  <c r="H14" i="15"/>
  <c r="G14" i="15"/>
  <c r="F14" i="15"/>
  <c r="E14" i="15"/>
  <c r="D14" i="15"/>
  <c r="C14" i="15"/>
  <c r="H13" i="15"/>
  <c r="G13" i="15"/>
  <c r="F13" i="15"/>
  <c r="E13" i="15"/>
  <c r="D13" i="15"/>
  <c r="C13" i="15"/>
  <c r="H12" i="15"/>
  <c r="G12" i="15"/>
  <c r="F12" i="15"/>
  <c r="E12" i="15"/>
  <c r="D12" i="15"/>
  <c r="C12" i="15"/>
  <c r="H11" i="15"/>
  <c r="G11" i="15"/>
  <c r="F11" i="15"/>
  <c r="E11" i="15"/>
  <c r="D11" i="15"/>
  <c r="C11" i="15"/>
  <c r="H10" i="15"/>
  <c r="G10" i="15"/>
  <c r="F10" i="15"/>
  <c r="E10" i="15"/>
  <c r="D10" i="15"/>
  <c r="C10" i="15"/>
  <c r="H9" i="15"/>
  <c r="G9" i="15"/>
  <c r="F9" i="15"/>
  <c r="E9" i="15"/>
  <c r="D9" i="15"/>
  <c r="C9" i="15"/>
  <c r="E5" i="15"/>
  <c r="C4" i="15"/>
  <c r="A1" i="15"/>
  <c r="I98" i="14"/>
  <c r="H98" i="14"/>
  <c r="G98" i="14"/>
  <c r="F98" i="14"/>
  <c r="E98" i="14"/>
  <c r="D98" i="14"/>
  <c r="C98" i="14"/>
  <c r="I97" i="14"/>
  <c r="H97" i="14"/>
  <c r="G97" i="14"/>
  <c r="F97" i="14"/>
  <c r="E97" i="14"/>
  <c r="D97" i="14"/>
  <c r="C97" i="14"/>
  <c r="I96" i="14"/>
  <c r="H96" i="14"/>
  <c r="G96" i="14"/>
  <c r="F96" i="14"/>
  <c r="E96" i="14"/>
  <c r="D96" i="14"/>
  <c r="C96" i="14"/>
  <c r="I95" i="14"/>
  <c r="H95" i="14"/>
  <c r="G95" i="14"/>
  <c r="F95" i="14"/>
  <c r="E95" i="14"/>
  <c r="D95" i="14"/>
  <c r="C95" i="14"/>
  <c r="I94" i="14"/>
  <c r="H94" i="14"/>
  <c r="G94" i="14"/>
  <c r="F94" i="14"/>
  <c r="E94" i="14"/>
  <c r="D94" i="14"/>
  <c r="C94" i="14"/>
  <c r="I93" i="14"/>
  <c r="H93" i="14"/>
  <c r="G93" i="14"/>
  <c r="F93" i="14"/>
  <c r="E93" i="14"/>
  <c r="D93" i="14"/>
  <c r="C93" i="14"/>
  <c r="I92" i="14"/>
  <c r="H92" i="14"/>
  <c r="G92" i="14"/>
  <c r="F92" i="14"/>
  <c r="E92" i="14"/>
  <c r="D92" i="14"/>
  <c r="C92" i="14"/>
  <c r="I91" i="14"/>
  <c r="H91" i="14"/>
  <c r="G91" i="14"/>
  <c r="F91" i="14"/>
  <c r="E91" i="14"/>
  <c r="D91" i="14"/>
  <c r="C91" i="14"/>
  <c r="I90" i="14"/>
  <c r="H90" i="14"/>
  <c r="G90" i="14"/>
  <c r="F90" i="14"/>
  <c r="E90" i="14"/>
  <c r="D90" i="14"/>
  <c r="C90" i="14"/>
  <c r="I89" i="14"/>
  <c r="H89" i="14"/>
  <c r="G89" i="14"/>
  <c r="F89" i="14"/>
  <c r="E89" i="14"/>
  <c r="D89" i="14"/>
  <c r="C89" i="14"/>
  <c r="I88" i="14"/>
  <c r="H88" i="14"/>
  <c r="G88" i="14"/>
  <c r="F88" i="14"/>
  <c r="E88" i="14"/>
  <c r="D88" i="14"/>
  <c r="C88" i="14"/>
  <c r="I87" i="14"/>
  <c r="H87" i="14"/>
  <c r="G87" i="14"/>
  <c r="F87" i="14"/>
  <c r="E87" i="14"/>
  <c r="D87" i="14"/>
  <c r="C87" i="14"/>
  <c r="I86" i="14"/>
  <c r="H86" i="14"/>
  <c r="G86" i="14"/>
  <c r="F86" i="14"/>
  <c r="E86" i="14"/>
  <c r="D86" i="14"/>
  <c r="C86" i="14"/>
  <c r="I85" i="14"/>
  <c r="H85" i="14"/>
  <c r="G85" i="14"/>
  <c r="F85" i="14"/>
  <c r="E85" i="14"/>
  <c r="D85" i="14"/>
  <c r="C85" i="14"/>
  <c r="I84" i="14"/>
  <c r="H84" i="14"/>
  <c r="G84" i="14"/>
  <c r="F84" i="14"/>
  <c r="E84" i="14"/>
  <c r="D84" i="14"/>
  <c r="C84" i="14"/>
  <c r="I83" i="14"/>
  <c r="H83" i="14"/>
  <c r="G83" i="14"/>
  <c r="F83" i="14"/>
  <c r="E83" i="14"/>
  <c r="D83" i="14"/>
  <c r="C83" i="14"/>
  <c r="I82" i="14"/>
  <c r="H82" i="14"/>
  <c r="G82" i="14"/>
  <c r="F82" i="14"/>
  <c r="E82" i="14"/>
  <c r="D82" i="14"/>
  <c r="C82" i="14"/>
  <c r="I81" i="14"/>
  <c r="H81" i="14"/>
  <c r="G81" i="14"/>
  <c r="F81" i="14"/>
  <c r="E81" i="14"/>
  <c r="D81" i="14"/>
  <c r="C81" i="14"/>
  <c r="I80" i="14"/>
  <c r="H80" i="14"/>
  <c r="G80" i="14"/>
  <c r="F80" i="14"/>
  <c r="E80" i="14"/>
  <c r="D80" i="14"/>
  <c r="C80" i="14"/>
  <c r="I79" i="14"/>
  <c r="H79" i="14"/>
  <c r="G79" i="14"/>
  <c r="F79" i="14"/>
  <c r="E79" i="14"/>
  <c r="D79" i="14"/>
  <c r="C79" i="14"/>
  <c r="I78" i="14"/>
  <c r="H78" i="14"/>
  <c r="G78" i="14"/>
  <c r="F78" i="14"/>
  <c r="E78" i="14"/>
  <c r="D78" i="14"/>
  <c r="C78" i="14"/>
  <c r="I77" i="14"/>
  <c r="H77" i="14"/>
  <c r="G77" i="14"/>
  <c r="F77" i="14"/>
  <c r="E77" i="14"/>
  <c r="D77" i="14"/>
  <c r="C77" i="14"/>
  <c r="I76" i="14"/>
  <c r="H76" i="14"/>
  <c r="G76" i="14"/>
  <c r="F76" i="14"/>
  <c r="E76" i="14"/>
  <c r="D76" i="14"/>
  <c r="C76" i="14"/>
  <c r="I75" i="14"/>
  <c r="H75" i="14"/>
  <c r="G75" i="14"/>
  <c r="F75" i="14"/>
  <c r="E75" i="14"/>
  <c r="D75" i="14"/>
  <c r="C75" i="14"/>
  <c r="I74" i="14"/>
  <c r="H74" i="14"/>
  <c r="G74" i="14"/>
  <c r="F74" i="14"/>
  <c r="E74" i="14"/>
  <c r="D74" i="14"/>
  <c r="C74" i="14"/>
  <c r="I73" i="14"/>
  <c r="H73" i="14"/>
  <c r="G73" i="14"/>
  <c r="F73" i="14"/>
  <c r="E73" i="14"/>
  <c r="D73" i="14"/>
  <c r="C73" i="14"/>
  <c r="I72" i="14"/>
  <c r="H72" i="14"/>
  <c r="G72" i="14"/>
  <c r="F72" i="14"/>
  <c r="E72" i="14"/>
  <c r="D72" i="14"/>
  <c r="C72" i="14"/>
  <c r="I71" i="14"/>
  <c r="H71" i="14"/>
  <c r="G71" i="14"/>
  <c r="F71" i="14"/>
  <c r="E71" i="14"/>
  <c r="D71" i="14"/>
  <c r="C71" i="14"/>
  <c r="I70" i="14"/>
  <c r="H70" i="14"/>
  <c r="G70" i="14"/>
  <c r="F70" i="14"/>
  <c r="E70" i="14"/>
  <c r="D70" i="14"/>
  <c r="C70" i="14"/>
  <c r="I69" i="14"/>
  <c r="H69" i="14"/>
  <c r="G69" i="14"/>
  <c r="F69" i="14"/>
  <c r="E69" i="14"/>
  <c r="D69" i="14"/>
  <c r="C69" i="14"/>
  <c r="I68" i="14"/>
  <c r="H68" i="14"/>
  <c r="G68" i="14"/>
  <c r="F68" i="14"/>
  <c r="E68" i="14"/>
  <c r="D68" i="14"/>
  <c r="C68" i="14"/>
  <c r="I67" i="14"/>
  <c r="H67" i="14"/>
  <c r="G67" i="14"/>
  <c r="F67" i="14"/>
  <c r="E67" i="14"/>
  <c r="D67" i="14"/>
  <c r="C67" i="14"/>
  <c r="I66" i="14"/>
  <c r="H66" i="14"/>
  <c r="G66" i="14"/>
  <c r="F66" i="14"/>
  <c r="E66" i="14"/>
  <c r="D66" i="14"/>
  <c r="C66" i="14"/>
  <c r="I65" i="14"/>
  <c r="H65" i="14"/>
  <c r="G65" i="14"/>
  <c r="F65" i="14"/>
  <c r="E65" i="14"/>
  <c r="D65" i="14"/>
  <c r="C65" i="14"/>
  <c r="I64" i="14"/>
  <c r="H64" i="14"/>
  <c r="G64" i="14"/>
  <c r="F64" i="14"/>
  <c r="E64" i="14"/>
  <c r="D64" i="14"/>
  <c r="C64" i="14"/>
  <c r="I63" i="14"/>
  <c r="H63" i="14"/>
  <c r="G63" i="14"/>
  <c r="F63" i="14"/>
  <c r="E63" i="14"/>
  <c r="D63" i="14"/>
  <c r="C63" i="14"/>
  <c r="I62" i="14"/>
  <c r="H62" i="14"/>
  <c r="G62" i="14"/>
  <c r="F62" i="14"/>
  <c r="E62" i="14"/>
  <c r="D62" i="14"/>
  <c r="C62" i="14"/>
  <c r="I61" i="14"/>
  <c r="H61" i="14"/>
  <c r="G61" i="14"/>
  <c r="F61" i="14"/>
  <c r="E61" i="14"/>
  <c r="D61" i="14"/>
  <c r="C61" i="14"/>
  <c r="I60" i="14"/>
  <c r="H60" i="14"/>
  <c r="G60" i="14"/>
  <c r="F60" i="14"/>
  <c r="E60" i="14"/>
  <c r="D60" i="14"/>
  <c r="C60" i="14"/>
  <c r="I59" i="14"/>
  <c r="H59" i="14"/>
  <c r="G59" i="14"/>
  <c r="F59" i="14"/>
  <c r="E59" i="14"/>
  <c r="D59" i="14"/>
  <c r="C59" i="14"/>
  <c r="I58" i="14"/>
  <c r="H58" i="14"/>
  <c r="G58" i="14"/>
  <c r="F58" i="14"/>
  <c r="E58" i="14"/>
  <c r="D58" i="14"/>
  <c r="C58" i="14"/>
  <c r="I57" i="14"/>
  <c r="H57" i="14"/>
  <c r="G57" i="14"/>
  <c r="F57" i="14"/>
  <c r="E57" i="14"/>
  <c r="D57" i="14"/>
  <c r="C57" i="14"/>
  <c r="I56" i="14"/>
  <c r="H56" i="14"/>
  <c r="G56" i="14"/>
  <c r="F56" i="14"/>
  <c r="E56" i="14"/>
  <c r="D56" i="14"/>
  <c r="C56" i="14"/>
  <c r="I55" i="14"/>
  <c r="H55" i="14"/>
  <c r="G55" i="14"/>
  <c r="F55" i="14"/>
  <c r="E55" i="14"/>
  <c r="D55" i="14"/>
  <c r="C55" i="14"/>
  <c r="I54" i="14"/>
  <c r="H54" i="14"/>
  <c r="G54" i="14"/>
  <c r="F54" i="14"/>
  <c r="E54" i="14"/>
  <c r="D54" i="14"/>
  <c r="C54" i="14"/>
  <c r="I53" i="14"/>
  <c r="H53" i="14"/>
  <c r="G53" i="14"/>
  <c r="F53" i="14"/>
  <c r="E53" i="14"/>
  <c r="D53" i="14"/>
  <c r="C53" i="14"/>
  <c r="I52" i="14"/>
  <c r="H52" i="14"/>
  <c r="G52" i="14"/>
  <c r="F52" i="14"/>
  <c r="E52" i="14"/>
  <c r="D52" i="14"/>
  <c r="C52" i="14"/>
  <c r="I51" i="14"/>
  <c r="H51" i="14"/>
  <c r="G51" i="14"/>
  <c r="F51" i="14"/>
  <c r="E51" i="14"/>
  <c r="D51" i="14"/>
  <c r="C51" i="14"/>
  <c r="I50" i="14"/>
  <c r="H50" i="14"/>
  <c r="G50" i="14"/>
  <c r="F50" i="14"/>
  <c r="E50" i="14"/>
  <c r="D50" i="14"/>
  <c r="C50" i="14"/>
  <c r="I49" i="14"/>
  <c r="H49" i="14"/>
  <c r="G49" i="14"/>
  <c r="F49" i="14"/>
  <c r="E49" i="14"/>
  <c r="D49" i="14"/>
  <c r="C49" i="14"/>
  <c r="I48" i="14"/>
  <c r="H48" i="14"/>
  <c r="G48" i="14"/>
  <c r="F48" i="14"/>
  <c r="E48" i="14"/>
  <c r="D48" i="14"/>
  <c r="C48" i="14"/>
  <c r="I47" i="14"/>
  <c r="H47" i="14"/>
  <c r="G47" i="14"/>
  <c r="F47" i="14"/>
  <c r="E47" i="14"/>
  <c r="D47" i="14"/>
  <c r="C47" i="14"/>
  <c r="I46" i="14"/>
  <c r="H46" i="14"/>
  <c r="G46" i="14"/>
  <c r="F46" i="14"/>
  <c r="E46" i="14"/>
  <c r="D46" i="14"/>
  <c r="C46" i="14"/>
  <c r="I45" i="14"/>
  <c r="H45" i="14"/>
  <c r="G45" i="14"/>
  <c r="F45" i="14"/>
  <c r="E45" i="14"/>
  <c r="D45" i="14"/>
  <c r="C45" i="14"/>
  <c r="I44" i="14"/>
  <c r="H44" i="14"/>
  <c r="G44" i="14"/>
  <c r="F44" i="14"/>
  <c r="E44" i="14"/>
  <c r="D44" i="14"/>
  <c r="C44" i="14"/>
  <c r="I43" i="14"/>
  <c r="H43" i="14"/>
  <c r="G43" i="14"/>
  <c r="F43" i="14"/>
  <c r="E43" i="14"/>
  <c r="D43" i="14"/>
  <c r="C43" i="14"/>
  <c r="I42" i="14"/>
  <c r="H42" i="14"/>
  <c r="G42" i="14"/>
  <c r="F42" i="14"/>
  <c r="E42" i="14"/>
  <c r="D42" i="14"/>
  <c r="C42" i="14"/>
  <c r="I41" i="14"/>
  <c r="H41" i="14"/>
  <c r="G41" i="14"/>
  <c r="F41" i="14"/>
  <c r="E41" i="14"/>
  <c r="D41" i="14"/>
  <c r="C41" i="14"/>
  <c r="I40" i="14"/>
  <c r="H40" i="14"/>
  <c r="G40" i="14"/>
  <c r="F40" i="14"/>
  <c r="E40" i="14"/>
  <c r="D40" i="14"/>
  <c r="C40" i="14"/>
  <c r="I39" i="14"/>
  <c r="H39" i="14"/>
  <c r="G39" i="14"/>
  <c r="F39" i="14"/>
  <c r="E39" i="14"/>
  <c r="D39" i="14"/>
  <c r="C39" i="14"/>
  <c r="I38" i="14"/>
  <c r="H38" i="14"/>
  <c r="G38" i="14"/>
  <c r="F38" i="14"/>
  <c r="E38" i="14"/>
  <c r="D38" i="14"/>
  <c r="C38" i="14"/>
  <c r="I37" i="14"/>
  <c r="H37" i="14"/>
  <c r="G37" i="14"/>
  <c r="F37" i="14"/>
  <c r="E37" i="14"/>
  <c r="D37" i="14"/>
  <c r="C37" i="14"/>
  <c r="I36" i="14"/>
  <c r="H36" i="14"/>
  <c r="G36" i="14"/>
  <c r="F36" i="14"/>
  <c r="E36" i="14"/>
  <c r="D36" i="14"/>
  <c r="C36" i="14"/>
  <c r="I35" i="14"/>
  <c r="H35" i="14"/>
  <c r="G35" i="14"/>
  <c r="F35" i="14"/>
  <c r="E35" i="14"/>
  <c r="D35" i="14"/>
  <c r="C35" i="14"/>
  <c r="I34" i="14"/>
  <c r="H34" i="14"/>
  <c r="G34" i="14"/>
  <c r="F34" i="14"/>
  <c r="E34" i="14"/>
  <c r="D34" i="14"/>
  <c r="C34" i="14"/>
  <c r="I33" i="14"/>
  <c r="H33" i="14"/>
  <c r="G33" i="14"/>
  <c r="F33" i="14"/>
  <c r="E33" i="14"/>
  <c r="D33" i="14"/>
  <c r="C33" i="14"/>
  <c r="I32" i="14"/>
  <c r="H32" i="14"/>
  <c r="G32" i="14"/>
  <c r="F32" i="14"/>
  <c r="E32" i="14"/>
  <c r="D32" i="14"/>
  <c r="C32" i="14"/>
  <c r="I31" i="14"/>
  <c r="H31" i="14"/>
  <c r="G31" i="14"/>
  <c r="F31" i="14"/>
  <c r="E31" i="14"/>
  <c r="D31" i="14"/>
  <c r="C31" i="14"/>
  <c r="I30" i="14"/>
  <c r="H30" i="14"/>
  <c r="G30" i="14"/>
  <c r="F30" i="14"/>
  <c r="E30" i="14"/>
  <c r="D30" i="14"/>
  <c r="C30" i="14"/>
  <c r="I29" i="14"/>
  <c r="H29" i="14"/>
  <c r="G29" i="14"/>
  <c r="F29" i="14"/>
  <c r="E29" i="14"/>
  <c r="D29" i="14"/>
  <c r="C29" i="14"/>
  <c r="I28" i="14"/>
  <c r="H28" i="14"/>
  <c r="G28" i="14"/>
  <c r="F28" i="14"/>
  <c r="E28" i="14"/>
  <c r="D28" i="14"/>
  <c r="C28" i="14"/>
  <c r="I27" i="14"/>
  <c r="H27" i="14"/>
  <c r="G27" i="14"/>
  <c r="F27" i="14"/>
  <c r="E27" i="14"/>
  <c r="D27" i="14"/>
  <c r="C27" i="14"/>
  <c r="I26" i="14"/>
  <c r="H26" i="14"/>
  <c r="G26" i="14"/>
  <c r="F26" i="14"/>
  <c r="E26" i="14"/>
  <c r="D26" i="14"/>
  <c r="C26" i="14"/>
  <c r="I25" i="14"/>
  <c r="H25" i="14"/>
  <c r="G25" i="14"/>
  <c r="F25" i="14"/>
  <c r="E25" i="14"/>
  <c r="D25" i="14"/>
  <c r="C25" i="14"/>
  <c r="I24" i="14"/>
  <c r="H24" i="14"/>
  <c r="G24" i="14"/>
  <c r="F24" i="14"/>
  <c r="E24" i="14"/>
  <c r="D24" i="14"/>
  <c r="C24" i="14"/>
  <c r="I23" i="14"/>
  <c r="H23" i="14"/>
  <c r="G23" i="14"/>
  <c r="F23" i="14"/>
  <c r="E23" i="14"/>
  <c r="D23" i="14"/>
  <c r="C23" i="14"/>
  <c r="I22" i="14"/>
  <c r="H22" i="14"/>
  <c r="G22" i="14"/>
  <c r="F22" i="14"/>
  <c r="E22" i="14"/>
  <c r="D22" i="14"/>
  <c r="C22" i="14"/>
  <c r="I21" i="14"/>
  <c r="H21" i="14"/>
  <c r="G21" i="14"/>
  <c r="F21" i="14"/>
  <c r="E21" i="14"/>
  <c r="D21" i="14"/>
  <c r="C21" i="14"/>
  <c r="I20" i="14"/>
  <c r="H20" i="14"/>
  <c r="G20" i="14"/>
  <c r="F20" i="14"/>
  <c r="E20" i="14"/>
  <c r="D20" i="14"/>
  <c r="C20" i="14"/>
  <c r="I19" i="14"/>
  <c r="H19" i="14"/>
  <c r="G19" i="14"/>
  <c r="F19" i="14"/>
  <c r="E19" i="14"/>
  <c r="D19" i="14"/>
  <c r="C19" i="14"/>
  <c r="I18" i="14"/>
  <c r="H18" i="14"/>
  <c r="G18" i="14"/>
  <c r="F18" i="14"/>
  <c r="E18" i="14"/>
  <c r="D18" i="14"/>
  <c r="C18" i="14"/>
  <c r="I17" i="14"/>
  <c r="H17" i="14"/>
  <c r="G17" i="14"/>
  <c r="F17" i="14"/>
  <c r="E17" i="14"/>
  <c r="D17" i="14"/>
  <c r="C17" i="14"/>
  <c r="I16" i="14"/>
  <c r="H16" i="14"/>
  <c r="G16" i="14"/>
  <c r="F16" i="14"/>
  <c r="E16" i="14"/>
  <c r="D16" i="14"/>
  <c r="C16" i="14"/>
  <c r="I15" i="14"/>
  <c r="H15" i="14"/>
  <c r="G15" i="14"/>
  <c r="F15" i="14"/>
  <c r="E15" i="14"/>
  <c r="D15" i="14"/>
  <c r="C15" i="14"/>
  <c r="I14" i="14"/>
  <c r="H14" i="14"/>
  <c r="G14" i="14"/>
  <c r="F14" i="14"/>
  <c r="E14" i="14"/>
  <c r="D14" i="14"/>
  <c r="C14" i="14"/>
  <c r="I13" i="14"/>
  <c r="H13" i="14"/>
  <c r="G13" i="14"/>
  <c r="F13" i="14"/>
  <c r="E13" i="14"/>
  <c r="D13" i="14"/>
  <c r="C13" i="14"/>
  <c r="I12" i="14"/>
  <c r="H12" i="14"/>
  <c r="G12" i="14"/>
  <c r="F12" i="14"/>
  <c r="E12" i="14"/>
  <c r="D12" i="14"/>
  <c r="C12" i="14"/>
  <c r="I11" i="14"/>
  <c r="H11" i="14"/>
  <c r="G11" i="14"/>
  <c r="F11" i="14"/>
  <c r="E11" i="14"/>
  <c r="D11" i="14"/>
  <c r="C11" i="14"/>
  <c r="I10" i="14"/>
  <c r="H10" i="14"/>
  <c r="G10" i="14"/>
  <c r="F10" i="14"/>
  <c r="E10" i="14"/>
  <c r="D10" i="14"/>
  <c r="C10" i="14"/>
  <c r="E5" i="14"/>
  <c r="A1" i="14"/>
  <c r="S101" i="13"/>
  <c r="R101" i="13"/>
  <c r="Q101" i="13"/>
  <c r="P101" i="13"/>
  <c r="O101" i="13"/>
  <c r="N101" i="13"/>
  <c r="M101" i="13"/>
  <c r="L101" i="13"/>
  <c r="K101" i="13"/>
  <c r="J101" i="13"/>
  <c r="I101" i="13"/>
  <c r="H101" i="13"/>
  <c r="G101" i="13"/>
  <c r="F101" i="13"/>
  <c r="E101" i="13"/>
  <c r="D101" i="13"/>
  <c r="C101" i="13"/>
  <c r="S100" i="13"/>
  <c r="R100" i="13"/>
  <c r="Q100" i="13"/>
  <c r="P100" i="13"/>
  <c r="O100" i="13"/>
  <c r="N100" i="13"/>
  <c r="M100" i="13"/>
  <c r="L100" i="13"/>
  <c r="K100" i="13"/>
  <c r="J100" i="13"/>
  <c r="I100" i="13"/>
  <c r="H100" i="13"/>
  <c r="G100" i="13"/>
  <c r="F100" i="13"/>
  <c r="E100" i="13"/>
  <c r="D100" i="13"/>
  <c r="C100" i="13"/>
  <c r="S99" i="13"/>
  <c r="R99" i="13"/>
  <c r="Q99" i="13"/>
  <c r="P99" i="13"/>
  <c r="O99" i="13"/>
  <c r="N99" i="13"/>
  <c r="M99" i="13"/>
  <c r="L99" i="13"/>
  <c r="K99" i="13"/>
  <c r="J99" i="13"/>
  <c r="I99" i="13"/>
  <c r="H99" i="13"/>
  <c r="G99" i="13"/>
  <c r="F99" i="13"/>
  <c r="E99" i="13"/>
  <c r="D99" i="13"/>
  <c r="C99" i="13"/>
  <c r="S98" i="13"/>
  <c r="R98" i="13"/>
  <c r="Q98" i="13"/>
  <c r="P98" i="13"/>
  <c r="O98" i="13"/>
  <c r="N98" i="13"/>
  <c r="M98" i="13"/>
  <c r="L98" i="13"/>
  <c r="K98" i="13"/>
  <c r="J98" i="13"/>
  <c r="I98" i="13"/>
  <c r="H98" i="13"/>
  <c r="G98" i="13"/>
  <c r="F98" i="13"/>
  <c r="E98" i="13"/>
  <c r="D98" i="13"/>
  <c r="C98" i="13"/>
  <c r="S97" i="13"/>
  <c r="R97" i="13"/>
  <c r="Q97" i="13"/>
  <c r="P97" i="13"/>
  <c r="O97" i="13"/>
  <c r="N97" i="13"/>
  <c r="M97" i="13"/>
  <c r="L97" i="13"/>
  <c r="K97" i="13"/>
  <c r="J97" i="13"/>
  <c r="I97" i="13"/>
  <c r="H97" i="13"/>
  <c r="G97" i="13"/>
  <c r="F97" i="13"/>
  <c r="E97" i="13"/>
  <c r="D97" i="13"/>
  <c r="C97" i="13"/>
  <c r="S96" i="13"/>
  <c r="R96" i="13"/>
  <c r="Q96" i="13"/>
  <c r="P96" i="13"/>
  <c r="O96" i="13"/>
  <c r="N96" i="13"/>
  <c r="M96" i="13"/>
  <c r="L96" i="13"/>
  <c r="K96" i="13"/>
  <c r="J96" i="13"/>
  <c r="I96" i="13"/>
  <c r="H96" i="13"/>
  <c r="G96" i="13"/>
  <c r="F96" i="13"/>
  <c r="E96" i="13"/>
  <c r="D96" i="13"/>
  <c r="C96" i="13"/>
  <c r="S95" i="13"/>
  <c r="R95" i="13"/>
  <c r="Q95" i="13"/>
  <c r="P95" i="13"/>
  <c r="O95" i="13"/>
  <c r="N95" i="13"/>
  <c r="M95" i="13"/>
  <c r="L95" i="13"/>
  <c r="K95" i="13"/>
  <c r="J95" i="13"/>
  <c r="I95" i="13"/>
  <c r="H95" i="13"/>
  <c r="G95" i="13"/>
  <c r="F95" i="13"/>
  <c r="E95" i="13"/>
  <c r="D95" i="13"/>
  <c r="C95" i="13"/>
  <c r="S94" i="13"/>
  <c r="R94" i="13"/>
  <c r="Q94" i="13"/>
  <c r="P94" i="13"/>
  <c r="O94" i="13"/>
  <c r="N94" i="13"/>
  <c r="M94" i="13"/>
  <c r="L94" i="13"/>
  <c r="K94" i="13"/>
  <c r="J94" i="13"/>
  <c r="I94" i="13"/>
  <c r="H94" i="13"/>
  <c r="G94" i="13"/>
  <c r="F94" i="13"/>
  <c r="E94" i="13"/>
  <c r="D94" i="13"/>
  <c r="C94" i="13"/>
  <c r="S93" i="13"/>
  <c r="R93" i="13"/>
  <c r="Q93" i="13"/>
  <c r="P93" i="13"/>
  <c r="O93" i="13"/>
  <c r="N93" i="13"/>
  <c r="M93" i="13"/>
  <c r="L93" i="13"/>
  <c r="K93" i="13"/>
  <c r="J93" i="13"/>
  <c r="I93" i="13"/>
  <c r="H93" i="13"/>
  <c r="G93" i="13"/>
  <c r="F93" i="13"/>
  <c r="E93" i="13"/>
  <c r="D93" i="13"/>
  <c r="C93" i="13"/>
  <c r="S92" i="13"/>
  <c r="R92" i="13"/>
  <c r="Q92" i="13"/>
  <c r="P92" i="13"/>
  <c r="O92" i="13"/>
  <c r="N92" i="13"/>
  <c r="M92" i="13"/>
  <c r="L92" i="13"/>
  <c r="K92" i="13"/>
  <c r="J92" i="13"/>
  <c r="I92" i="13"/>
  <c r="H92" i="13"/>
  <c r="G92" i="13"/>
  <c r="F92" i="13"/>
  <c r="E92" i="13"/>
  <c r="D92" i="13"/>
  <c r="C92" i="13"/>
  <c r="S91" i="13"/>
  <c r="R91" i="13"/>
  <c r="Q91" i="13"/>
  <c r="P91" i="13"/>
  <c r="O91" i="13"/>
  <c r="N91" i="13"/>
  <c r="M91" i="13"/>
  <c r="L91" i="13"/>
  <c r="K91" i="13"/>
  <c r="J91" i="13"/>
  <c r="I91" i="13"/>
  <c r="H91" i="13"/>
  <c r="G91" i="13"/>
  <c r="F91" i="13"/>
  <c r="E91" i="13"/>
  <c r="D91" i="13"/>
  <c r="C91" i="13"/>
  <c r="S90" i="13"/>
  <c r="R90" i="13"/>
  <c r="Q90" i="13"/>
  <c r="P90" i="13"/>
  <c r="O90" i="13"/>
  <c r="N90" i="13"/>
  <c r="M90" i="13"/>
  <c r="L90" i="13"/>
  <c r="K90" i="13"/>
  <c r="J90" i="13"/>
  <c r="I90" i="13"/>
  <c r="H90" i="13"/>
  <c r="G90" i="13"/>
  <c r="F90" i="13"/>
  <c r="E90" i="13"/>
  <c r="D90" i="13"/>
  <c r="C90" i="13"/>
  <c r="S89" i="13"/>
  <c r="R89" i="13"/>
  <c r="Q89" i="13"/>
  <c r="P89" i="13"/>
  <c r="O89" i="13"/>
  <c r="N89" i="13"/>
  <c r="M89" i="13"/>
  <c r="L89" i="13"/>
  <c r="K89" i="13"/>
  <c r="J89" i="13"/>
  <c r="I89" i="13"/>
  <c r="H89" i="13"/>
  <c r="G89" i="13"/>
  <c r="F89" i="13"/>
  <c r="E89" i="13"/>
  <c r="D89" i="13"/>
  <c r="C89" i="13"/>
  <c r="S88" i="13"/>
  <c r="R88" i="13"/>
  <c r="Q88" i="13"/>
  <c r="P88" i="13"/>
  <c r="O88" i="13"/>
  <c r="N88" i="13"/>
  <c r="M88" i="13"/>
  <c r="L88" i="13"/>
  <c r="K88" i="13"/>
  <c r="J88" i="13"/>
  <c r="I88" i="13"/>
  <c r="H88" i="13"/>
  <c r="G88" i="13"/>
  <c r="F88" i="13"/>
  <c r="E88" i="13"/>
  <c r="D88" i="13"/>
  <c r="C88" i="13"/>
  <c r="S87" i="13"/>
  <c r="R87" i="13"/>
  <c r="Q87" i="13"/>
  <c r="P87" i="13"/>
  <c r="O87" i="13"/>
  <c r="N87" i="13"/>
  <c r="M87" i="13"/>
  <c r="L87" i="13"/>
  <c r="K87" i="13"/>
  <c r="J87" i="13"/>
  <c r="I87" i="13"/>
  <c r="H87" i="13"/>
  <c r="G87" i="13"/>
  <c r="F87" i="13"/>
  <c r="E87" i="13"/>
  <c r="D87" i="13"/>
  <c r="C87" i="13"/>
  <c r="S86" i="13"/>
  <c r="R86" i="13"/>
  <c r="Q86" i="13"/>
  <c r="P86" i="13"/>
  <c r="O86" i="13"/>
  <c r="N86" i="13"/>
  <c r="M86" i="13"/>
  <c r="L86" i="13"/>
  <c r="K86" i="13"/>
  <c r="J86" i="13"/>
  <c r="I86" i="13"/>
  <c r="H86" i="13"/>
  <c r="G86" i="13"/>
  <c r="F86" i="13"/>
  <c r="E86" i="13"/>
  <c r="D86" i="13"/>
  <c r="C86" i="13"/>
  <c r="S85" i="13"/>
  <c r="R85" i="13"/>
  <c r="Q85" i="13"/>
  <c r="P85" i="13"/>
  <c r="O85" i="13"/>
  <c r="N85" i="13"/>
  <c r="M85" i="13"/>
  <c r="L85" i="13"/>
  <c r="K85" i="13"/>
  <c r="J85" i="13"/>
  <c r="I85" i="13"/>
  <c r="H85" i="13"/>
  <c r="G85" i="13"/>
  <c r="F85" i="13"/>
  <c r="E85" i="13"/>
  <c r="D85" i="13"/>
  <c r="C85" i="13"/>
  <c r="S84" i="13"/>
  <c r="R84" i="13"/>
  <c r="Q84" i="13"/>
  <c r="P84" i="13"/>
  <c r="O84" i="13"/>
  <c r="N84" i="13"/>
  <c r="M84" i="13"/>
  <c r="L84" i="13"/>
  <c r="K84" i="13"/>
  <c r="J84" i="13"/>
  <c r="I84" i="13"/>
  <c r="H84" i="13"/>
  <c r="G84" i="13"/>
  <c r="F84" i="13"/>
  <c r="E84" i="13"/>
  <c r="D84" i="13"/>
  <c r="C84" i="13"/>
  <c r="S83" i="13"/>
  <c r="R83" i="13"/>
  <c r="Q83" i="13"/>
  <c r="P83" i="13"/>
  <c r="O83" i="13"/>
  <c r="N83" i="13"/>
  <c r="M83" i="13"/>
  <c r="L83" i="13"/>
  <c r="K83" i="13"/>
  <c r="J83" i="13"/>
  <c r="I83" i="13"/>
  <c r="H83" i="13"/>
  <c r="G83" i="13"/>
  <c r="F83" i="13"/>
  <c r="E83" i="13"/>
  <c r="D83" i="13"/>
  <c r="C83" i="13"/>
  <c r="S82" i="13"/>
  <c r="R82" i="13"/>
  <c r="Q82" i="13"/>
  <c r="P82" i="13"/>
  <c r="O82" i="13"/>
  <c r="N82" i="13"/>
  <c r="M82" i="13"/>
  <c r="L82" i="13"/>
  <c r="K82" i="13"/>
  <c r="J82" i="13"/>
  <c r="I82" i="13"/>
  <c r="H82" i="13"/>
  <c r="G82" i="13"/>
  <c r="F82" i="13"/>
  <c r="E82" i="13"/>
  <c r="D82" i="13"/>
  <c r="C82" i="13"/>
  <c r="S81" i="13"/>
  <c r="R81" i="13"/>
  <c r="Q81" i="13"/>
  <c r="P81" i="13"/>
  <c r="O81" i="13"/>
  <c r="N81" i="13"/>
  <c r="M81" i="13"/>
  <c r="L81" i="13"/>
  <c r="K81" i="13"/>
  <c r="J81" i="13"/>
  <c r="I81" i="13"/>
  <c r="H81" i="13"/>
  <c r="G81" i="13"/>
  <c r="F81" i="13"/>
  <c r="E81" i="13"/>
  <c r="D81" i="13"/>
  <c r="C81" i="13"/>
  <c r="S80" i="13"/>
  <c r="R80" i="13"/>
  <c r="Q80" i="13"/>
  <c r="P80" i="13"/>
  <c r="O80" i="13"/>
  <c r="N80" i="13"/>
  <c r="M80" i="13"/>
  <c r="L80" i="13"/>
  <c r="K80" i="13"/>
  <c r="J80" i="13"/>
  <c r="I80" i="13"/>
  <c r="H80" i="13"/>
  <c r="G80" i="13"/>
  <c r="F80" i="13"/>
  <c r="E80" i="13"/>
  <c r="D80" i="13"/>
  <c r="C80" i="13"/>
  <c r="S79" i="13"/>
  <c r="R79" i="13"/>
  <c r="Q79" i="13"/>
  <c r="P79" i="13"/>
  <c r="O79" i="13"/>
  <c r="N79" i="13"/>
  <c r="M79" i="13"/>
  <c r="L79" i="13"/>
  <c r="K79" i="13"/>
  <c r="J79" i="13"/>
  <c r="I79" i="13"/>
  <c r="H79" i="13"/>
  <c r="G79" i="13"/>
  <c r="F79" i="13"/>
  <c r="E79" i="13"/>
  <c r="D79" i="13"/>
  <c r="C79" i="13"/>
  <c r="S78" i="13"/>
  <c r="R78" i="13"/>
  <c r="Q78" i="13"/>
  <c r="P78" i="13"/>
  <c r="O78" i="13"/>
  <c r="N78" i="13"/>
  <c r="M78" i="13"/>
  <c r="L78" i="13"/>
  <c r="K78" i="13"/>
  <c r="J78" i="13"/>
  <c r="I78" i="13"/>
  <c r="H78" i="13"/>
  <c r="G78" i="13"/>
  <c r="F78" i="13"/>
  <c r="E78" i="13"/>
  <c r="D78" i="13"/>
  <c r="C78" i="13"/>
  <c r="S77" i="13"/>
  <c r="R77" i="13"/>
  <c r="Q77" i="13"/>
  <c r="P77" i="13"/>
  <c r="O77" i="13"/>
  <c r="N77" i="13"/>
  <c r="M77" i="13"/>
  <c r="L77" i="13"/>
  <c r="K77" i="13"/>
  <c r="J77" i="13"/>
  <c r="I77" i="13"/>
  <c r="H77" i="13"/>
  <c r="G77" i="13"/>
  <c r="F77" i="13"/>
  <c r="E77" i="13"/>
  <c r="D77" i="13"/>
  <c r="C77" i="13"/>
  <c r="S76" i="13"/>
  <c r="R76" i="13"/>
  <c r="Q76" i="13"/>
  <c r="P76" i="13"/>
  <c r="O76" i="13"/>
  <c r="N76" i="13"/>
  <c r="M76" i="13"/>
  <c r="L76" i="13"/>
  <c r="K76" i="13"/>
  <c r="J76" i="13"/>
  <c r="I76" i="13"/>
  <c r="H76" i="13"/>
  <c r="G76" i="13"/>
  <c r="F76" i="13"/>
  <c r="E76" i="13"/>
  <c r="D76" i="13"/>
  <c r="C76" i="13"/>
  <c r="S75" i="13"/>
  <c r="R75" i="13"/>
  <c r="Q75" i="13"/>
  <c r="P75" i="13"/>
  <c r="O75" i="13"/>
  <c r="N75" i="13"/>
  <c r="M75" i="13"/>
  <c r="L75" i="13"/>
  <c r="K75" i="13"/>
  <c r="J75" i="13"/>
  <c r="I75" i="13"/>
  <c r="H75" i="13"/>
  <c r="G75" i="13"/>
  <c r="F75" i="13"/>
  <c r="E75" i="13"/>
  <c r="D75" i="13"/>
  <c r="C75" i="13"/>
  <c r="S74" i="13"/>
  <c r="R74" i="13"/>
  <c r="Q74" i="13"/>
  <c r="P74" i="13"/>
  <c r="O74" i="13"/>
  <c r="N74" i="13"/>
  <c r="M74" i="13"/>
  <c r="L74" i="13"/>
  <c r="K74" i="13"/>
  <c r="J74" i="13"/>
  <c r="I74" i="13"/>
  <c r="H74" i="13"/>
  <c r="G74" i="13"/>
  <c r="F74" i="13"/>
  <c r="E74" i="13"/>
  <c r="D74" i="13"/>
  <c r="C74" i="13"/>
  <c r="S73" i="13"/>
  <c r="R73" i="13"/>
  <c r="Q73" i="13"/>
  <c r="P73" i="13"/>
  <c r="O73" i="13"/>
  <c r="N73" i="13"/>
  <c r="M73" i="13"/>
  <c r="L73" i="13"/>
  <c r="K73" i="13"/>
  <c r="J73" i="13"/>
  <c r="I73" i="13"/>
  <c r="H73" i="13"/>
  <c r="G73" i="13"/>
  <c r="F73" i="13"/>
  <c r="E73" i="13"/>
  <c r="D73" i="13"/>
  <c r="C73" i="13"/>
  <c r="S72" i="13"/>
  <c r="R72" i="13"/>
  <c r="Q72" i="13"/>
  <c r="P72" i="13"/>
  <c r="O72" i="13"/>
  <c r="N72" i="13"/>
  <c r="M72" i="13"/>
  <c r="L72" i="13"/>
  <c r="K72" i="13"/>
  <c r="J72" i="13"/>
  <c r="I72" i="13"/>
  <c r="H72" i="13"/>
  <c r="G72" i="13"/>
  <c r="F72" i="13"/>
  <c r="E72" i="13"/>
  <c r="D72" i="13"/>
  <c r="C72" i="13"/>
  <c r="S71" i="13"/>
  <c r="R71" i="13"/>
  <c r="Q71" i="13"/>
  <c r="P71" i="13"/>
  <c r="O71" i="13"/>
  <c r="N71" i="13"/>
  <c r="M71" i="13"/>
  <c r="L71" i="13"/>
  <c r="K71" i="13"/>
  <c r="J71" i="13"/>
  <c r="I71" i="13"/>
  <c r="H71" i="13"/>
  <c r="G71" i="13"/>
  <c r="F71" i="13"/>
  <c r="E71" i="13"/>
  <c r="D71" i="13"/>
  <c r="C71" i="13"/>
  <c r="S70" i="13"/>
  <c r="R70" i="13"/>
  <c r="Q70" i="13"/>
  <c r="P70" i="13"/>
  <c r="O70" i="13"/>
  <c r="N70" i="13"/>
  <c r="M70" i="13"/>
  <c r="L70" i="13"/>
  <c r="K70" i="13"/>
  <c r="J70" i="13"/>
  <c r="I70" i="13"/>
  <c r="H70" i="13"/>
  <c r="G70" i="13"/>
  <c r="F70" i="13"/>
  <c r="E70" i="13"/>
  <c r="D70" i="13"/>
  <c r="C70" i="13"/>
  <c r="S69" i="13"/>
  <c r="R69" i="13"/>
  <c r="Q69" i="13"/>
  <c r="P69" i="13"/>
  <c r="O69" i="13"/>
  <c r="N69" i="13"/>
  <c r="M69" i="13"/>
  <c r="L69" i="13"/>
  <c r="K69" i="13"/>
  <c r="J69" i="13"/>
  <c r="I69" i="13"/>
  <c r="H69" i="13"/>
  <c r="G69" i="13"/>
  <c r="F69" i="13"/>
  <c r="E69" i="13"/>
  <c r="D69" i="13"/>
  <c r="C69" i="13"/>
  <c r="S68" i="13"/>
  <c r="R68" i="13"/>
  <c r="Q68" i="13"/>
  <c r="P68" i="13"/>
  <c r="O68" i="13"/>
  <c r="N68" i="13"/>
  <c r="M68" i="13"/>
  <c r="L68" i="13"/>
  <c r="K68" i="13"/>
  <c r="J68" i="13"/>
  <c r="I68" i="13"/>
  <c r="H68" i="13"/>
  <c r="G68" i="13"/>
  <c r="F68" i="13"/>
  <c r="E68" i="13"/>
  <c r="D68" i="13"/>
  <c r="C68" i="13"/>
  <c r="S67" i="13"/>
  <c r="R67" i="13"/>
  <c r="Q67" i="13"/>
  <c r="P67" i="13"/>
  <c r="O67" i="13"/>
  <c r="N67" i="13"/>
  <c r="M67" i="13"/>
  <c r="L67" i="13"/>
  <c r="K67" i="13"/>
  <c r="J67" i="13"/>
  <c r="I67" i="13"/>
  <c r="H67" i="13"/>
  <c r="G67" i="13"/>
  <c r="F67" i="13"/>
  <c r="E67" i="13"/>
  <c r="D67" i="13"/>
  <c r="C67" i="13"/>
  <c r="S66" i="13"/>
  <c r="R66" i="13"/>
  <c r="Q66" i="13"/>
  <c r="P66" i="13"/>
  <c r="O66" i="13"/>
  <c r="N66" i="13"/>
  <c r="M66" i="13"/>
  <c r="L66" i="13"/>
  <c r="K66" i="13"/>
  <c r="J66" i="13"/>
  <c r="I66" i="13"/>
  <c r="H66" i="13"/>
  <c r="G66" i="13"/>
  <c r="F66" i="13"/>
  <c r="E66" i="13"/>
  <c r="D66" i="13"/>
  <c r="C66" i="13"/>
  <c r="S65" i="13"/>
  <c r="R65" i="13"/>
  <c r="Q65" i="13"/>
  <c r="P65" i="13"/>
  <c r="O65" i="13"/>
  <c r="N65" i="13"/>
  <c r="M65" i="13"/>
  <c r="L65" i="13"/>
  <c r="K65" i="13"/>
  <c r="J65" i="13"/>
  <c r="I65" i="13"/>
  <c r="H65" i="13"/>
  <c r="G65" i="13"/>
  <c r="F65" i="13"/>
  <c r="E65" i="13"/>
  <c r="D65" i="13"/>
  <c r="C65" i="13"/>
  <c r="S64" i="13"/>
  <c r="R64" i="13"/>
  <c r="Q64" i="13"/>
  <c r="P64" i="13"/>
  <c r="O64" i="13"/>
  <c r="N64" i="13"/>
  <c r="M64" i="13"/>
  <c r="L64" i="13"/>
  <c r="K64" i="13"/>
  <c r="J64" i="13"/>
  <c r="I64" i="13"/>
  <c r="H64" i="13"/>
  <c r="G64" i="13"/>
  <c r="F64" i="13"/>
  <c r="E64" i="13"/>
  <c r="D64" i="13"/>
  <c r="C64" i="13"/>
  <c r="S63" i="13"/>
  <c r="R63" i="13"/>
  <c r="Q63" i="13"/>
  <c r="P63" i="13"/>
  <c r="O63" i="13"/>
  <c r="N63" i="13"/>
  <c r="M63" i="13"/>
  <c r="L63" i="13"/>
  <c r="K63" i="13"/>
  <c r="J63" i="13"/>
  <c r="I63" i="13"/>
  <c r="H63" i="13"/>
  <c r="G63" i="13"/>
  <c r="F63" i="13"/>
  <c r="E63" i="13"/>
  <c r="D63" i="13"/>
  <c r="C63" i="13"/>
  <c r="S62" i="13"/>
  <c r="R62" i="13"/>
  <c r="Q62" i="13"/>
  <c r="P62" i="13"/>
  <c r="O62" i="13"/>
  <c r="N62" i="13"/>
  <c r="M62" i="13"/>
  <c r="L62" i="13"/>
  <c r="K62" i="13"/>
  <c r="J62" i="13"/>
  <c r="I62" i="13"/>
  <c r="H62" i="13"/>
  <c r="G62" i="13"/>
  <c r="F62" i="13"/>
  <c r="E62" i="13"/>
  <c r="D62" i="13"/>
  <c r="C62" i="13"/>
  <c r="S61" i="13"/>
  <c r="R61" i="13"/>
  <c r="Q61" i="13"/>
  <c r="P61" i="13"/>
  <c r="O61" i="13"/>
  <c r="N61" i="13"/>
  <c r="M61" i="13"/>
  <c r="L61" i="13"/>
  <c r="K61" i="13"/>
  <c r="J61" i="13"/>
  <c r="I61" i="13"/>
  <c r="H61" i="13"/>
  <c r="G61" i="13"/>
  <c r="F61" i="13"/>
  <c r="E61" i="13"/>
  <c r="D61" i="13"/>
  <c r="C61" i="13"/>
  <c r="S60" i="13"/>
  <c r="R60" i="13"/>
  <c r="Q60" i="13"/>
  <c r="P60" i="13"/>
  <c r="O60" i="13"/>
  <c r="N60" i="13"/>
  <c r="M60" i="13"/>
  <c r="L60" i="13"/>
  <c r="K60" i="13"/>
  <c r="J60" i="13"/>
  <c r="I60" i="13"/>
  <c r="H60" i="13"/>
  <c r="G60" i="13"/>
  <c r="F60" i="13"/>
  <c r="E60" i="13"/>
  <c r="D60" i="13"/>
  <c r="C60" i="13"/>
  <c r="S59" i="13"/>
  <c r="R59" i="13"/>
  <c r="Q59" i="13"/>
  <c r="P59" i="13"/>
  <c r="O59" i="13"/>
  <c r="N59" i="13"/>
  <c r="M59" i="13"/>
  <c r="L59" i="13"/>
  <c r="K59" i="13"/>
  <c r="J59" i="13"/>
  <c r="I59" i="13"/>
  <c r="H59" i="13"/>
  <c r="G59" i="13"/>
  <c r="F59" i="13"/>
  <c r="E59" i="13"/>
  <c r="D59" i="13"/>
  <c r="C59" i="13"/>
  <c r="S58" i="13"/>
  <c r="R58" i="13"/>
  <c r="Q58" i="13"/>
  <c r="P58" i="13"/>
  <c r="O58" i="13"/>
  <c r="N58" i="13"/>
  <c r="M58" i="13"/>
  <c r="L58" i="13"/>
  <c r="K58" i="13"/>
  <c r="J58" i="13"/>
  <c r="I58" i="13"/>
  <c r="H58" i="13"/>
  <c r="G58" i="13"/>
  <c r="F58" i="13"/>
  <c r="E58" i="13"/>
  <c r="D58" i="13"/>
  <c r="C58" i="13"/>
  <c r="S57" i="13"/>
  <c r="R57" i="13"/>
  <c r="Q57" i="13"/>
  <c r="P57" i="13"/>
  <c r="O57" i="13"/>
  <c r="N57" i="13"/>
  <c r="M57" i="13"/>
  <c r="L57" i="13"/>
  <c r="K57" i="13"/>
  <c r="J57" i="13"/>
  <c r="I57" i="13"/>
  <c r="H57" i="13"/>
  <c r="G57" i="13"/>
  <c r="F57" i="13"/>
  <c r="E57" i="13"/>
  <c r="D57" i="13"/>
  <c r="C57" i="13"/>
  <c r="S56" i="13"/>
  <c r="R56" i="13"/>
  <c r="Q56" i="13"/>
  <c r="P56" i="13"/>
  <c r="O56" i="13"/>
  <c r="N56" i="13"/>
  <c r="M56" i="13"/>
  <c r="L56" i="13"/>
  <c r="K56" i="13"/>
  <c r="J56" i="13"/>
  <c r="I56" i="13"/>
  <c r="H56" i="13"/>
  <c r="G56" i="13"/>
  <c r="F56" i="13"/>
  <c r="E56" i="13"/>
  <c r="D56" i="13"/>
  <c r="C56" i="13"/>
  <c r="S55" i="13"/>
  <c r="R55" i="13"/>
  <c r="Q55" i="13"/>
  <c r="P55" i="13"/>
  <c r="O55" i="13"/>
  <c r="N55" i="13"/>
  <c r="M55" i="13"/>
  <c r="L55" i="13"/>
  <c r="K55" i="13"/>
  <c r="J55" i="13"/>
  <c r="I55" i="13"/>
  <c r="H55" i="13"/>
  <c r="G55" i="13"/>
  <c r="F55" i="13"/>
  <c r="E55" i="13"/>
  <c r="D55" i="13"/>
  <c r="C55" i="13"/>
  <c r="S54" i="13"/>
  <c r="R54" i="13"/>
  <c r="Q54" i="13"/>
  <c r="P54" i="13"/>
  <c r="O54" i="13"/>
  <c r="N54" i="13"/>
  <c r="M54" i="13"/>
  <c r="L54" i="13"/>
  <c r="K54" i="13"/>
  <c r="J54" i="13"/>
  <c r="I54" i="13"/>
  <c r="H54" i="13"/>
  <c r="G54" i="13"/>
  <c r="F54" i="13"/>
  <c r="E54" i="13"/>
  <c r="D54" i="13"/>
  <c r="C54" i="13"/>
  <c r="S53" i="13"/>
  <c r="R53" i="13"/>
  <c r="Q53" i="13"/>
  <c r="P53" i="13"/>
  <c r="O53" i="13"/>
  <c r="N53" i="13"/>
  <c r="M53" i="13"/>
  <c r="L53" i="13"/>
  <c r="K53" i="13"/>
  <c r="J53" i="13"/>
  <c r="I53" i="13"/>
  <c r="H53" i="13"/>
  <c r="G53" i="13"/>
  <c r="F53" i="13"/>
  <c r="E53" i="13"/>
  <c r="D53" i="13"/>
  <c r="C53" i="13"/>
  <c r="S52" i="13"/>
  <c r="R52" i="13"/>
  <c r="Q52" i="13"/>
  <c r="P52" i="13"/>
  <c r="O52" i="13"/>
  <c r="N52" i="13"/>
  <c r="M52" i="13"/>
  <c r="L52" i="13"/>
  <c r="K52" i="13"/>
  <c r="J52" i="13"/>
  <c r="I52" i="13"/>
  <c r="H52" i="13"/>
  <c r="G52" i="13"/>
  <c r="F52" i="13"/>
  <c r="E52" i="13"/>
  <c r="D52" i="13"/>
  <c r="C52" i="13"/>
  <c r="S51" i="13"/>
  <c r="R51" i="13"/>
  <c r="Q51" i="13"/>
  <c r="P51" i="13"/>
  <c r="O51" i="13"/>
  <c r="N51" i="13"/>
  <c r="M51" i="13"/>
  <c r="L51" i="13"/>
  <c r="K51" i="13"/>
  <c r="J51" i="13"/>
  <c r="I51" i="13"/>
  <c r="H51" i="13"/>
  <c r="G51" i="13"/>
  <c r="F51" i="13"/>
  <c r="E51" i="13"/>
  <c r="D51" i="13"/>
  <c r="C51" i="13"/>
  <c r="S50" i="13"/>
  <c r="R50" i="13"/>
  <c r="Q50" i="13"/>
  <c r="P50" i="13"/>
  <c r="O50" i="13"/>
  <c r="N50" i="13"/>
  <c r="M50" i="13"/>
  <c r="L50" i="13"/>
  <c r="K50" i="13"/>
  <c r="J50" i="13"/>
  <c r="I50" i="13"/>
  <c r="H50" i="13"/>
  <c r="G50" i="13"/>
  <c r="F50" i="13"/>
  <c r="E50" i="13"/>
  <c r="D50" i="13"/>
  <c r="C50" i="13"/>
  <c r="S49" i="13"/>
  <c r="R49" i="13"/>
  <c r="Q49" i="13"/>
  <c r="P49" i="13"/>
  <c r="O49" i="13"/>
  <c r="N49" i="13"/>
  <c r="M49" i="13"/>
  <c r="L49" i="13"/>
  <c r="K49" i="13"/>
  <c r="J49" i="13"/>
  <c r="I49" i="13"/>
  <c r="H49" i="13"/>
  <c r="G49" i="13"/>
  <c r="F49" i="13"/>
  <c r="E49" i="13"/>
  <c r="D49" i="13"/>
  <c r="C49" i="13"/>
  <c r="S48" i="13"/>
  <c r="R48" i="13"/>
  <c r="Q48" i="13"/>
  <c r="P48" i="13"/>
  <c r="O48" i="13"/>
  <c r="N48" i="13"/>
  <c r="M48" i="13"/>
  <c r="L48" i="13"/>
  <c r="K48" i="13"/>
  <c r="J48" i="13"/>
  <c r="I48" i="13"/>
  <c r="H48" i="13"/>
  <c r="G48" i="13"/>
  <c r="F48" i="13"/>
  <c r="E48" i="13"/>
  <c r="D48" i="13"/>
  <c r="C48" i="13"/>
  <c r="S47" i="13"/>
  <c r="R47" i="13"/>
  <c r="Q47" i="13"/>
  <c r="P47" i="13"/>
  <c r="O47" i="13"/>
  <c r="N47" i="13"/>
  <c r="M47" i="13"/>
  <c r="L47" i="13"/>
  <c r="K47" i="13"/>
  <c r="J47" i="13"/>
  <c r="I47" i="13"/>
  <c r="H47" i="13"/>
  <c r="G47" i="13"/>
  <c r="F47" i="13"/>
  <c r="E47" i="13"/>
  <c r="D47" i="13"/>
  <c r="C47" i="13"/>
  <c r="S46" i="13"/>
  <c r="R46" i="13"/>
  <c r="Q46" i="13"/>
  <c r="P46" i="13"/>
  <c r="O46" i="13"/>
  <c r="N46" i="13"/>
  <c r="M46" i="13"/>
  <c r="L46" i="13"/>
  <c r="K46" i="13"/>
  <c r="J46" i="13"/>
  <c r="I46" i="13"/>
  <c r="H46" i="13"/>
  <c r="G46" i="13"/>
  <c r="F46" i="13"/>
  <c r="E46" i="13"/>
  <c r="D46" i="13"/>
  <c r="C46" i="13"/>
  <c r="S45" i="13"/>
  <c r="R45" i="13"/>
  <c r="Q45" i="13"/>
  <c r="P45" i="13"/>
  <c r="O45" i="13"/>
  <c r="N45" i="13"/>
  <c r="M45" i="13"/>
  <c r="L45" i="13"/>
  <c r="K45" i="13"/>
  <c r="J45" i="13"/>
  <c r="I45" i="13"/>
  <c r="H45" i="13"/>
  <c r="G45" i="13"/>
  <c r="F45" i="13"/>
  <c r="E45" i="13"/>
  <c r="D45" i="13"/>
  <c r="C45" i="13"/>
  <c r="S44" i="13"/>
  <c r="R44" i="13"/>
  <c r="Q44" i="13"/>
  <c r="P44" i="13"/>
  <c r="O44" i="13"/>
  <c r="N44" i="13"/>
  <c r="M44" i="13"/>
  <c r="L44" i="13"/>
  <c r="K44" i="13"/>
  <c r="J44" i="13"/>
  <c r="I44" i="13"/>
  <c r="H44" i="13"/>
  <c r="G44" i="13"/>
  <c r="F44" i="13"/>
  <c r="E44" i="13"/>
  <c r="D44" i="13"/>
  <c r="C44" i="13"/>
  <c r="S43" i="13"/>
  <c r="R43" i="13"/>
  <c r="Q43" i="13"/>
  <c r="P43" i="13"/>
  <c r="O43" i="13"/>
  <c r="N43" i="13"/>
  <c r="M43" i="13"/>
  <c r="L43" i="13"/>
  <c r="K43" i="13"/>
  <c r="J43" i="13"/>
  <c r="I43" i="13"/>
  <c r="H43" i="13"/>
  <c r="G43" i="13"/>
  <c r="F43" i="13"/>
  <c r="E43" i="13"/>
  <c r="D43" i="13"/>
  <c r="C43" i="13"/>
  <c r="S42" i="13"/>
  <c r="R42" i="13"/>
  <c r="Q42" i="13"/>
  <c r="P42" i="13"/>
  <c r="O42" i="13"/>
  <c r="N42" i="13"/>
  <c r="M42" i="13"/>
  <c r="L42" i="13"/>
  <c r="K42" i="13"/>
  <c r="J42" i="13"/>
  <c r="I42" i="13"/>
  <c r="H42" i="13"/>
  <c r="G42" i="13"/>
  <c r="F42" i="13"/>
  <c r="E42" i="13"/>
  <c r="D42" i="13"/>
  <c r="C42" i="13"/>
  <c r="S41" i="13"/>
  <c r="R41" i="13"/>
  <c r="Q41" i="13"/>
  <c r="P41" i="13"/>
  <c r="O41" i="13"/>
  <c r="N41" i="13"/>
  <c r="M41" i="13"/>
  <c r="L41" i="13"/>
  <c r="K41" i="13"/>
  <c r="J41" i="13"/>
  <c r="I41" i="13"/>
  <c r="H41" i="13"/>
  <c r="G41" i="13"/>
  <c r="F41" i="13"/>
  <c r="E41" i="13"/>
  <c r="D41" i="13"/>
  <c r="C41" i="13"/>
  <c r="S40" i="13"/>
  <c r="R40" i="13"/>
  <c r="Q40" i="13"/>
  <c r="P40" i="13"/>
  <c r="O40" i="13"/>
  <c r="N40" i="13"/>
  <c r="M40" i="13"/>
  <c r="L40" i="13"/>
  <c r="K40" i="13"/>
  <c r="J40" i="13"/>
  <c r="I40" i="13"/>
  <c r="H40" i="13"/>
  <c r="G40" i="13"/>
  <c r="F40" i="13"/>
  <c r="E40" i="13"/>
  <c r="D40" i="13"/>
  <c r="C40" i="13"/>
  <c r="S39" i="13"/>
  <c r="R39" i="13"/>
  <c r="Q39" i="13"/>
  <c r="P39" i="13"/>
  <c r="O39" i="13"/>
  <c r="N39" i="13"/>
  <c r="M39" i="13"/>
  <c r="L39" i="13"/>
  <c r="K39" i="13"/>
  <c r="J39" i="13"/>
  <c r="I39" i="13"/>
  <c r="H39" i="13"/>
  <c r="G39" i="13"/>
  <c r="F39" i="13"/>
  <c r="E39" i="13"/>
  <c r="D39" i="13"/>
  <c r="C39" i="13"/>
  <c r="S38" i="13"/>
  <c r="R38" i="13"/>
  <c r="Q38" i="13"/>
  <c r="P38" i="13"/>
  <c r="O38" i="13"/>
  <c r="N38" i="13"/>
  <c r="M38" i="13"/>
  <c r="L38" i="13"/>
  <c r="K38" i="13"/>
  <c r="J38" i="13"/>
  <c r="I38" i="13"/>
  <c r="H38" i="13"/>
  <c r="G38" i="13"/>
  <c r="F38" i="13"/>
  <c r="E38" i="13"/>
  <c r="D38" i="13"/>
  <c r="C38" i="13"/>
  <c r="S37" i="13"/>
  <c r="R37" i="13"/>
  <c r="Q37" i="13"/>
  <c r="P37" i="13"/>
  <c r="O37" i="13"/>
  <c r="N37" i="13"/>
  <c r="M37" i="13"/>
  <c r="L37" i="13"/>
  <c r="K37" i="13"/>
  <c r="J37" i="13"/>
  <c r="I37" i="13"/>
  <c r="H37" i="13"/>
  <c r="G37" i="13"/>
  <c r="F37" i="13"/>
  <c r="E37" i="13"/>
  <c r="D37" i="13"/>
  <c r="C37" i="13"/>
  <c r="S36" i="13"/>
  <c r="R36" i="13"/>
  <c r="Q36" i="13"/>
  <c r="P36" i="13"/>
  <c r="O36" i="13"/>
  <c r="N36" i="13"/>
  <c r="M36" i="13"/>
  <c r="L36" i="13"/>
  <c r="K36" i="13"/>
  <c r="J36" i="13"/>
  <c r="I36" i="13"/>
  <c r="H36" i="13"/>
  <c r="G36" i="13"/>
  <c r="F36" i="13"/>
  <c r="E36" i="13"/>
  <c r="D36" i="13"/>
  <c r="C36" i="13"/>
  <c r="S35" i="13"/>
  <c r="R35" i="13"/>
  <c r="Q35" i="13"/>
  <c r="P35" i="13"/>
  <c r="O35" i="13"/>
  <c r="N35" i="13"/>
  <c r="M35" i="13"/>
  <c r="L35" i="13"/>
  <c r="K35" i="13"/>
  <c r="J35" i="13"/>
  <c r="I35" i="13"/>
  <c r="H35" i="13"/>
  <c r="G35" i="13"/>
  <c r="F35" i="13"/>
  <c r="E35" i="13"/>
  <c r="D35" i="13"/>
  <c r="C35" i="13"/>
  <c r="S34" i="13"/>
  <c r="R34" i="13"/>
  <c r="Q34" i="13"/>
  <c r="P34" i="13"/>
  <c r="O34" i="13"/>
  <c r="N34" i="13"/>
  <c r="M34" i="13"/>
  <c r="L34" i="13"/>
  <c r="K34" i="13"/>
  <c r="J34" i="13"/>
  <c r="I34" i="13"/>
  <c r="H34" i="13"/>
  <c r="G34" i="13"/>
  <c r="F34" i="13"/>
  <c r="E34" i="13"/>
  <c r="D34" i="13"/>
  <c r="C34" i="13"/>
  <c r="S33" i="13"/>
  <c r="R33" i="13"/>
  <c r="Q33" i="13"/>
  <c r="P33" i="13"/>
  <c r="O33" i="13"/>
  <c r="N33" i="13"/>
  <c r="M33" i="13"/>
  <c r="L33" i="13"/>
  <c r="K33" i="13"/>
  <c r="J33" i="13"/>
  <c r="I33" i="13"/>
  <c r="H33" i="13"/>
  <c r="G33" i="13"/>
  <c r="F33" i="13"/>
  <c r="E33" i="13"/>
  <c r="D33" i="13"/>
  <c r="C33" i="13"/>
  <c r="S32" i="13"/>
  <c r="R32" i="13"/>
  <c r="Q32" i="13"/>
  <c r="P32" i="13"/>
  <c r="O32" i="13"/>
  <c r="N32" i="13"/>
  <c r="M32" i="13"/>
  <c r="L32" i="13"/>
  <c r="K32" i="13"/>
  <c r="J32" i="13"/>
  <c r="I32" i="13"/>
  <c r="H32" i="13"/>
  <c r="G32" i="13"/>
  <c r="F32" i="13"/>
  <c r="E32" i="13"/>
  <c r="D32" i="13"/>
  <c r="C32" i="13"/>
  <c r="S31" i="13"/>
  <c r="R31" i="13"/>
  <c r="Q31" i="13"/>
  <c r="P31" i="13"/>
  <c r="O31" i="13"/>
  <c r="N31" i="13"/>
  <c r="M31" i="13"/>
  <c r="L31" i="13"/>
  <c r="K31" i="13"/>
  <c r="J31" i="13"/>
  <c r="I31" i="13"/>
  <c r="H31" i="13"/>
  <c r="G31" i="13"/>
  <c r="F31" i="13"/>
  <c r="E31" i="13"/>
  <c r="D31" i="13"/>
  <c r="C31" i="13"/>
  <c r="S30" i="13"/>
  <c r="R30" i="13"/>
  <c r="Q30" i="13"/>
  <c r="P30" i="13"/>
  <c r="O30" i="13"/>
  <c r="N30" i="13"/>
  <c r="M30" i="13"/>
  <c r="L30" i="13"/>
  <c r="K30" i="13"/>
  <c r="J30" i="13"/>
  <c r="I30" i="13"/>
  <c r="H30" i="13"/>
  <c r="G30" i="13"/>
  <c r="F30" i="13"/>
  <c r="E30" i="13"/>
  <c r="D30" i="13"/>
  <c r="C30" i="13"/>
  <c r="S29" i="13"/>
  <c r="R29" i="13"/>
  <c r="Q29" i="13"/>
  <c r="P29" i="13"/>
  <c r="O29" i="13"/>
  <c r="N29" i="13"/>
  <c r="M29" i="13"/>
  <c r="L29" i="13"/>
  <c r="K29" i="13"/>
  <c r="J29" i="13"/>
  <c r="I29" i="13"/>
  <c r="H29" i="13"/>
  <c r="G29" i="13"/>
  <c r="F29" i="13"/>
  <c r="E29" i="13"/>
  <c r="D29" i="13"/>
  <c r="C29" i="13"/>
  <c r="S28" i="13"/>
  <c r="R28" i="13"/>
  <c r="Q28" i="13"/>
  <c r="P28" i="13"/>
  <c r="O28" i="13"/>
  <c r="N28" i="13"/>
  <c r="M28" i="13"/>
  <c r="L28" i="13"/>
  <c r="K28" i="13"/>
  <c r="J28" i="13"/>
  <c r="I28" i="13"/>
  <c r="H28" i="13"/>
  <c r="G28" i="13"/>
  <c r="F28" i="13"/>
  <c r="E28" i="13"/>
  <c r="D28" i="13"/>
  <c r="C28" i="13"/>
  <c r="S27" i="13"/>
  <c r="R27" i="13"/>
  <c r="Q27" i="13"/>
  <c r="P27" i="13"/>
  <c r="O27" i="13"/>
  <c r="N27" i="13"/>
  <c r="M27" i="13"/>
  <c r="L27" i="13"/>
  <c r="K27" i="13"/>
  <c r="J27" i="13"/>
  <c r="I27" i="13"/>
  <c r="H27" i="13"/>
  <c r="G27" i="13"/>
  <c r="F27" i="13"/>
  <c r="E27" i="13"/>
  <c r="D27" i="13"/>
  <c r="C27" i="13"/>
  <c r="S26" i="13"/>
  <c r="R26" i="13"/>
  <c r="Q26" i="13"/>
  <c r="P26" i="13"/>
  <c r="O26" i="13"/>
  <c r="N26" i="13"/>
  <c r="M26" i="13"/>
  <c r="L26" i="13"/>
  <c r="K26" i="13"/>
  <c r="J26" i="13"/>
  <c r="I26" i="13"/>
  <c r="H26" i="13"/>
  <c r="G26" i="13"/>
  <c r="F26" i="13"/>
  <c r="E26" i="13"/>
  <c r="D26" i="13"/>
  <c r="C26" i="13"/>
  <c r="S25" i="13"/>
  <c r="R25" i="13"/>
  <c r="Q25" i="13"/>
  <c r="P25" i="13"/>
  <c r="O25" i="13"/>
  <c r="N25" i="13"/>
  <c r="M25" i="13"/>
  <c r="L25" i="13"/>
  <c r="K25" i="13"/>
  <c r="J25" i="13"/>
  <c r="I25" i="13"/>
  <c r="H25" i="13"/>
  <c r="G25" i="13"/>
  <c r="F25" i="13"/>
  <c r="E25" i="13"/>
  <c r="D25" i="13"/>
  <c r="C25" i="13"/>
  <c r="S24" i="13"/>
  <c r="R24" i="13"/>
  <c r="Q24" i="13"/>
  <c r="P24" i="13"/>
  <c r="O24" i="13"/>
  <c r="N24" i="13"/>
  <c r="M24" i="13"/>
  <c r="L24" i="13"/>
  <c r="K24" i="13"/>
  <c r="J24" i="13"/>
  <c r="I24" i="13"/>
  <c r="H24" i="13"/>
  <c r="G24" i="13"/>
  <c r="F24" i="13"/>
  <c r="E24" i="13"/>
  <c r="D24" i="13"/>
  <c r="C24" i="13"/>
  <c r="S23" i="13"/>
  <c r="R23" i="13"/>
  <c r="Q23" i="13"/>
  <c r="P23" i="13"/>
  <c r="O23" i="13"/>
  <c r="N23" i="13"/>
  <c r="M23" i="13"/>
  <c r="L23" i="13"/>
  <c r="K23" i="13"/>
  <c r="J23" i="13"/>
  <c r="I23" i="13"/>
  <c r="H23" i="13"/>
  <c r="G23" i="13"/>
  <c r="F23" i="13"/>
  <c r="E23" i="13"/>
  <c r="D23" i="13"/>
  <c r="C23" i="13"/>
  <c r="S22" i="13"/>
  <c r="R22" i="13"/>
  <c r="Q22" i="13"/>
  <c r="P22" i="13"/>
  <c r="O22" i="13"/>
  <c r="N22" i="13"/>
  <c r="M22" i="13"/>
  <c r="L22" i="13"/>
  <c r="K22" i="13"/>
  <c r="J22" i="13"/>
  <c r="I22" i="13"/>
  <c r="H22" i="13"/>
  <c r="G22" i="13"/>
  <c r="F22" i="13"/>
  <c r="E22" i="13"/>
  <c r="D22" i="13"/>
  <c r="C22" i="13"/>
  <c r="S21" i="13"/>
  <c r="R21" i="13"/>
  <c r="Q21" i="13"/>
  <c r="P21" i="13"/>
  <c r="O21" i="13"/>
  <c r="N21" i="13"/>
  <c r="M21" i="13"/>
  <c r="L21" i="13"/>
  <c r="K21" i="13"/>
  <c r="J21" i="13"/>
  <c r="I21" i="13"/>
  <c r="H21" i="13"/>
  <c r="G21" i="13"/>
  <c r="F21" i="13"/>
  <c r="E21" i="13"/>
  <c r="D21" i="13"/>
  <c r="C21" i="13"/>
  <c r="S20" i="13"/>
  <c r="R20" i="13"/>
  <c r="Q20" i="13"/>
  <c r="P20" i="13"/>
  <c r="O20" i="13"/>
  <c r="N20" i="13"/>
  <c r="M20" i="13"/>
  <c r="L20" i="13"/>
  <c r="K20" i="13"/>
  <c r="J20" i="13"/>
  <c r="I20" i="13"/>
  <c r="H20" i="13"/>
  <c r="G20" i="13"/>
  <c r="F20" i="13"/>
  <c r="E20" i="13"/>
  <c r="D20" i="13"/>
  <c r="C20" i="13"/>
  <c r="S19" i="13"/>
  <c r="R19" i="13"/>
  <c r="Q19" i="13"/>
  <c r="P19" i="13"/>
  <c r="O19" i="13"/>
  <c r="N19" i="13"/>
  <c r="M19" i="13"/>
  <c r="L19" i="13"/>
  <c r="K19" i="13"/>
  <c r="J19" i="13"/>
  <c r="I19" i="13"/>
  <c r="H19" i="13"/>
  <c r="G19" i="13"/>
  <c r="F19" i="13"/>
  <c r="E19" i="13"/>
  <c r="D19" i="13"/>
  <c r="C19" i="13"/>
  <c r="S18" i="13"/>
  <c r="R18" i="13"/>
  <c r="Q18" i="13"/>
  <c r="P18" i="13"/>
  <c r="O18" i="13"/>
  <c r="N18" i="13"/>
  <c r="M18" i="13"/>
  <c r="L18" i="13"/>
  <c r="K18" i="13"/>
  <c r="J18" i="13"/>
  <c r="I18" i="13"/>
  <c r="H18" i="13"/>
  <c r="G18" i="13"/>
  <c r="F18" i="13"/>
  <c r="E18" i="13"/>
  <c r="D18" i="13"/>
  <c r="C18" i="13"/>
  <c r="S17" i="13"/>
  <c r="R17" i="13"/>
  <c r="Q17" i="13"/>
  <c r="P17" i="13"/>
  <c r="O17" i="13"/>
  <c r="N17" i="13"/>
  <c r="M17" i="13"/>
  <c r="L17" i="13"/>
  <c r="K17" i="13"/>
  <c r="J17" i="13"/>
  <c r="I17" i="13"/>
  <c r="H17" i="13"/>
  <c r="G17" i="13"/>
  <c r="F17" i="13"/>
  <c r="E17" i="13"/>
  <c r="D17" i="13"/>
  <c r="C17" i="13"/>
  <c r="S16" i="13"/>
  <c r="R16" i="13"/>
  <c r="Q16" i="13"/>
  <c r="P16" i="13"/>
  <c r="O16" i="13"/>
  <c r="N16" i="13"/>
  <c r="M16" i="13"/>
  <c r="L16" i="13"/>
  <c r="K16" i="13"/>
  <c r="J16" i="13"/>
  <c r="I16" i="13"/>
  <c r="H16" i="13"/>
  <c r="G16" i="13"/>
  <c r="F16" i="13"/>
  <c r="E16" i="13"/>
  <c r="D16" i="13"/>
  <c r="C16" i="13"/>
  <c r="S15" i="13"/>
  <c r="R15" i="13"/>
  <c r="Q15" i="13"/>
  <c r="P15" i="13"/>
  <c r="O15" i="13"/>
  <c r="N15" i="13"/>
  <c r="M15" i="13"/>
  <c r="L15" i="13"/>
  <c r="K15" i="13"/>
  <c r="J15" i="13"/>
  <c r="I15" i="13"/>
  <c r="H15" i="13"/>
  <c r="G15" i="13"/>
  <c r="F15" i="13"/>
  <c r="E15" i="13"/>
  <c r="D15" i="13"/>
  <c r="C15" i="13"/>
  <c r="S14" i="13"/>
  <c r="R14" i="13"/>
  <c r="Q14" i="13"/>
  <c r="P14" i="13"/>
  <c r="O14" i="13"/>
  <c r="N14" i="13"/>
  <c r="M14" i="13"/>
  <c r="L14" i="13"/>
  <c r="K14" i="13"/>
  <c r="J14" i="13"/>
  <c r="I14" i="13"/>
  <c r="H14" i="13"/>
  <c r="G14" i="13"/>
  <c r="F14" i="13"/>
  <c r="E14" i="13"/>
  <c r="D14" i="13"/>
  <c r="C14" i="13"/>
  <c r="S13" i="13"/>
  <c r="R13" i="13"/>
  <c r="Q13" i="13"/>
  <c r="P13" i="13"/>
  <c r="O13" i="13"/>
  <c r="N13" i="13"/>
  <c r="M13" i="13"/>
  <c r="L13" i="13"/>
  <c r="K13" i="13"/>
  <c r="J13" i="13"/>
  <c r="I13" i="13"/>
  <c r="H13" i="13"/>
  <c r="G13" i="13"/>
  <c r="F13" i="13"/>
  <c r="E13" i="13"/>
  <c r="D13" i="13"/>
  <c r="C13" i="13"/>
  <c r="H9" i="13"/>
  <c r="G9" i="13"/>
  <c r="I5" i="13"/>
  <c r="A1" i="13"/>
  <c r="Z99" i="12"/>
  <c r="Y99" i="12"/>
  <c r="X99" i="12"/>
  <c r="W99" i="12"/>
  <c r="V99" i="12"/>
  <c r="U99" i="12"/>
  <c r="T99" i="12"/>
  <c r="S99" i="12"/>
  <c r="R99" i="12"/>
  <c r="Q99" i="12"/>
  <c r="P99" i="12"/>
  <c r="O99" i="12"/>
  <c r="N99" i="12"/>
  <c r="M99" i="12"/>
  <c r="L99" i="12"/>
  <c r="K99" i="12"/>
  <c r="J99" i="12"/>
  <c r="I99" i="12"/>
  <c r="H99" i="12"/>
  <c r="G99" i="12"/>
  <c r="F99" i="12"/>
  <c r="E99" i="12"/>
  <c r="D99" i="12"/>
  <c r="C99" i="12"/>
  <c r="Z98" i="12"/>
  <c r="Y98" i="12"/>
  <c r="X98" i="12"/>
  <c r="W98" i="12"/>
  <c r="V98" i="12"/>
  <c r="U98" i="12"/>
  <c r="T98" i="12"/>
  <c r="S98" i="12"/>
  <c r="R98" i="12"/>
  <c r="Q98" i="12"/>
  <c r="P98" i="12"/>
  <c r="O98" i="12"/>
  <c r="N98" i="12"/>
  <c r="M98" i="12"/>
  <c r="L98" i="12"/>
  <c r="K98" i="12"/>
  <c r="J98" i="12"/>
  <c r="I98" i="12"/>
  <c r="H98" i="12"/>
  <c r="G98" i="12"/>
  <c r="F98" i="12"/>
  <c r="E98" i="12"/>
  <c r="D98" i="12"/>
  <c r="C98" i="12"/>
  <c r="Z97" i="12"/>
  <c r="Y97" i="12"/>
  <c r="X97" i="12"/>
  <c r="W97" i="12"/>
  <c r="V97" i="12"/>
  <c r="U97" i="12"/>
  <c r="T97" i="12"/>
  <c r="S97" i="12"/>
  <c r="R97" i="12"/>
  <c r="Q97" i="12"/>
  <c r="P97" i="12"/>
  <c r="O97" i="12"/>
  <c r="N97" i="12"/>
  <c r="M97" i="12"/>
  <c r="L97" i="12"/>
  <c r="K97" i="12"/>
  <c r="J97" i="12"/>
  <c r="I97" i="12"/>
  <c r="H97" i="12"/>
  <c r="G97" i="12"/>
  <c r="F97" i="12"/>
  <c r="E97" i="12"/>
  <c r="D97" i="12"/>
  <c r="C97" i="12"/>
  <c r="Z96" i="12"/>
  <c r="Y96" i="12"/>
  <c r="X96" i="12"/>
  <c r="W96" i="12"/>
  <c r="V96" i="12"/>
  <c r="U96" i="12"/>
  <c r="T96" i="12"/>
  <c r="S96" i="12"/>
  <c r="R96" i="12"/>
  <c r="Q96" i="12"/>
  <c r="P96" i="12"/>
  <c r="O96" i="12"/>
  <c r="N96" i="12"/>
  <c r="M96" i="12"/>
  <c r="L96" i="12"/>
  <c r="K96" i="12"/>
  <c r="J96" i="12"/>
  <c r="I96" i="12"/>
  <c r="H96" i="12"/>
  <c r="G96" i="12"/>
  <c r="F96" i="12"/>
  <c r="E96" i="12"/>
  <c r="D96" i="12"/>
  <c r="C96" i="12"/>
  <c r="Z95" i="12"/>
  <c r="Y95" i="12"/>
  <c r="X95" i="12"/>
  <c r="W95" i="12"/>
  <c r="V95" i="12"/>
  <c r="U95" i="12"/>
  <c r="T95" i="12"/>
  <c r="S95" i="12"/>
  <c r="R95" i="12"/>
  <c r="Q95" i="12"/>
  <c r="P95" i="12"/>
  <c r="O95" i="12"/>
  <c r="N95" i="12"/>
  <c r="M95" i="12"/>
  <c r="L95" i="12"/>
  <c r="K95" i="12"/>
  <c r="J95" i="12"/>
  <c r="I95" i="12"/>
  <c r="H95" i="12"/>
  <c r="G95" i="12"/>
  <c r="F95" i="12"/>
  <c r="E95" i="12"/>
  <c r="D95" i="12"/>
  <c r="C95" i="12"/>
  <c r="Z94" i="12"/>
  <c r="Y94" i="12"/>
  <c r="X94" i="12"/>
  <c r="W94" i="12"/>
  <c r="V94" i="12"/>
  <c r="U94" i="12"/>
  <c r="T94" i="12"/>
  <c r="S94" i="12"/>
  <c r="R94" i="12"/>
  <c r="Q94" i="12"/>
  <c r="P94" i="12"/>
  <c r="O94" i="12"/>
  <c r="N94" i="12"/>
  <c r="M94" i="12"/>
  <c r="L94" i="12"/>
  <c r="K94" i="12"/>
  <c r="J94" i="12"/>
  <c r="I94" i="12"/>
  <c r="H94" i="12"/>
  <c r="G94" i="12"/>
  <c r="F94" i="12"/>
  <c r="E94" i="12"/>
  <c r="D94" i="12"/>
  <c r="C94" i="12"/>
  <c r="Z93" i="12"/>
  <c r="Y93" i="12"/>
  <c r="X93" i="12"/>
  <c r="W93" i="12"/>
  <c r="V93" i="12"/>
  <c r="U93" i="12"/>
  <c r="T93" i="12"/>
  <c r="S93" i="12"/>
  <c r="R93" i="12"/>
  <c r="Q93" i="12"/>
  <c r="P93" i="12"/>
  <c r="O93" i="12"/>
  <c r="N93" i="12"/>
  <c r="M93" i="12"/>
  <c r="L93" i="12"/>
  <c r="K93" i="12"/>
  <c r="J93" i="12"/>
  <c r="I93" i="12"/>
  <c r="H93" i="12"/>
  <c r="G93" i="12"/>
  <c r="F93" i="12"/>
  <c r="E93" i="12"/>
  <c r="D93" i="12"/>
  <c r="C93" i="12"/>
  <c r="Z92" i="12"/>
  <c r="Y92" i="12"/>
  <c r="X92" i="12"/>
  <c r="W92" i="12"/>
  <c r="V92" i="12"/>
  <c r="U92" i="12"/>
  <c r="T92" i="12"/>
  <c r="S92" i="12"/>
  <c r="R92" i="12"/>
  <c r="Q92" i="12"/>
  <c r="P92" i="12"/>
  <c r="O92" i="12"/>
  <c r="N92" i="12"/>
  <c r="M92" i="12"/>
  <c r="L92" i="12"/>
  <c r="K92" i="12"/>
  <c r="J92" i="12"/>
  <c r="I92" i="12"/>
  <c r="H92" i="12"/>
  <c r="G92" i="12"/>
  <c r="F92" i="12"/>
  <c r="E92" i="12"/>
  <c r="D92" i="12"/>
  <c r="C92" i="12"/>
  <c r="Z91" i="12"/>
  <c r="Y91" i="12"/>
  <c r="X91" i="12"/>
  <c r="W91" i="12"/>
  <c r="V91" i="12"/>
  <c r="U91" i="12"/>
  <c r="T91" i="12"/>
  <c r="S91" i="12"/>
  <c r="R91" i="12"/>
  <c r="Q91" i="12"/>
  <c r="P91" i="12"/>
  <c r="O91" i="12"/>
  <c r="N91" i="12"/>
  <c r="M91" i="12"/>
  <c r="L91" i="12"/>
  <c r="K91" i="12"/>
  <c r="J91" i="12"/>
  <c r="I91" i="12"/>
  <c r="H91" i="12"/>
  <c r="G91" i="12"/>
  <c r="F91" i="12"/>
  <c r="E91" i="12"/>
  <c r="D91" i="12"/>
  <c r="C91" i="12"/>
  <c r="Z90" i="12"/>
  <c r="Y90" i="12"/>
  <c r="X90" i="12"/>
  <c r="W90" i="12"/>
  <c r="V90" i="12"/>
  <c r="U90" i="12"/>
  <c r="T90" i="12"/>
  <c r="S90" i="12"/>
  <c r="R90" i="12"/>
  <c r="Q90" i="12"/>
  <c r="P90" i="12"/>
  <c r="O90" i="12"/>
  <c r="N90" i="12"/>
  <c r="M90" i="12"/>
  <c r="L90" i="12"/>
  <c r="K90" i="12"/>
  <c r="J90" i="12"/>
  <c r="I90" i="12"/>
  <c r="H90" i="12"/>
  <c r="G90" i="12"/>
  <c r="F90" i="12"/>
  <c r="E90" i="12"/>
  <c r="D90" i="12"/>
  <c r="C90" i="12"/>
  <c r="Z89" i="12"/>
  <c r="Y89" i="12"/>
  <c r="X89" i="12"/>
  <c r="W89" i="12"/>
  <c r="V89" i="12"/>
  <c r="U89" i="12"/>
  <c r="T89" i="12"/>
  <c r="S89" i="12"/>
  <c r="R89" i="12"/>
  <c r="Q89" i="12"/>
  <c r="P89" i="12"/>
  <c r="O89" i="12"/>
  <c r="N89" i="12"/>
  <c r="M89" i="12"/>
  <c r="L89" i="12"/>
  <c r="K89" i="12"/>
  <c r="J89" i="12"/>
  <c r="I89" i="12"/>
  <c r="H89" i="12"/>
  <c r="G89" i="12"/>
  <c r="F89" i="12"/>
  <c r="E89" i="12"/>
  <c r="D89" i="12"/>
  <c r="C89" i="12"/>
  <c r="Z88" i="12"/>
  <c r="Y88" i="12"/>
  <c r="X88" i="12"/>
  <c r="W88" i="12"/>
  <c r="V88" i="12"/>
  <c r="U88" i="12"/>
  <c r="T88" i="12"/>
  <c r="S88" i="12"/>
  <c r="R88" i="12"/>
  <c r="Q88" i="12"/>
  <c r="P88" i="12"/>
  <c r="O88" i="12"/>
  <c r="N88" i="12"/>
  <c r="M88" i="12"/>
  <c r="L88" i="12"/>
  <c r="K88" i="12"/>
  <c r="J88" i="12"/>
  <c r="I88" i="12"/>
  <c r="H88" i="12"/>
  <c r="G88" i="12"/>
  <c r="F88" i="12"/>
  <c r="E88" i="12"/>
  <c r="D88" i="12"/>
  <c r="C88" i="12"/>
  <c r="Z87" i="12"/>
  <c r="Y87" i="12"/>
  <c r="X87" i="12"/>
  <c r="W87" i="12"/>
  <c r="V87" i="12"/>
  <c r="U87" i="12"/>
  <c r="T87" i="12"/>
  <c r="S87" i="12"/>
  <c r="R87" i="12"/>
  <c r="Q87" i="12"/>
  <c r="P87" i="12"/>
  <c r="O87" i="12"/>
  <c r="N87" i="12"/>
  <c r="M87" i="12"/>
  <c r="L87" i="12"/>
  <c r="K87" i="12"/>
  <c r="J87" i="12"/>
  <c r="I87" i="12"/>
  <c r="H87" i="12"/>
  <c r="G87" i="12"/>
  <c r="F87" i="12"/>
  <c r="E87" i="12"/>
  <c r="D87" i="12"/>
  <c r="C87" i="12"/>
  <c r="Z86" i="12"/>
  <c r="Y86" i="12"/>
  <c r="X86" i="12"/>
  <c r="W86" i="12"/>
  <c r="V86" i="12"/>
  <c r="U86" i="12"/>
  <c r="T86" i="12"/>
  <c r="S86" i="12"/>
  <c r="R86" i="12"/>
  <c r="Q86" i="12"/>
  <c r="P86" i="12"/>
  <c r="O86" i="12"/>
  <c r="N86" i="12"/>
  <c r="M86" i="12"/>
  <c r="L86" i="12"/>
  <c r="K86" i="12"/>
  <c r="J86" i="12"/>
  <c r="I86" i="12"/>
  <c r="H86" i="12"/>
  <c r="G86" i="12"/>
  <c r="F86" i="12"/>
  <c r="E86" i="12"/>
  <c r="D86" i="12"/>
  <c r="C86" i="12"/>
  <c r="Z85" i="12"/>
  <c r="Y85" i="12"/>
  <c r="X85" i="12"/>
  <c r="W85" i="12"/>
  <c r="V85" i="12"/>
  <c r="U85" i="12"/>
  <c r="T85" i="12"/>
  <c r="S85" i="12"/>
  <c r="R85" i="12"/>
  <c r="Q85" i="12"/>
  <c r="P85" i="12"/>
  <c r="O85" i="12"/>
  <c r="N85" i="12"/>
  <c r="M85" i="12"/>
  <c r="L85" i="12"/>
  <c r="K85" i="12"/>
  <c r="J85" i="12"/>
  <c r="I85" i="12"/>
  <c r="H85" i="12"/>
  <c r="G85" i="12"/>
  <c r="F85" i="12"/>
  <c r="E85" i="12"/>
  <c r="D85" i="12"/>
  <c r="C85" i="12"/>
  <c r="Z84" i="12"/>
  <c r="Y84" i="12"/>
  <c r="X84" i="12"/>
  <c r="W84" i="12"/>
  <c r="V84" i="12"/>
  <c r="U84" i="12"/>
  <c r="T84" i="12"/>
  <c r="S84" i="12"/>
  <c r="R84" i="12"/>
  <c r="Q84" i="12"/>
  <c r="P84" i="12"/>
  <c r="O84" i="12"/>
  <c r="N84" i="12"/>
  <c r="M84" i="12"/>
  <c r="L84" i="12"/>
  <c r="K84" i="12"/>
  <c r="J84" i="12"/>
  <c r="I84" i="12"/>
  <c r="H84" i="12"/>
  <c r="G84" i="12"/>
  <c r="F84" i="12"/>
  <c r="E84" i="12"/>
  <c r="D84" i="12"/>
  <c r="C84" i="12"/>
  <c r="Z83" i="12"/>
  <c r="Y83" i="12"/>
  <c r="X83" i="12"/>
  <c r="W83" i="12"/>
  <c r="V83" i="12"/>
  <c r="U83" i="12"/>
  <c r="T83" i="12"/>
  <c r="S83" i="12"/>
  <c r="R83" i="12"/>
  <c r="Q83" i="12"/>
  <c r="P83" i="12"/>
  <c r="O83" i="12"/>
  <c r="N83" i="12"/>
  <c r="M83" i="12"/>
  <c r="L83" i="12"/>
  <c r="K83" i="12"/>
  <c r="J83" i="12"/>
  <c r="I83" i="12"/>
  <c r="H83" i="12"/>
  <c r="G83" i="12"/>
  <c r="F83" i="12"/>
  <c r="E83" i="12"/>
  <c r="D83" i="12"/>
  <c r="C83" i="12"/>
  <c r="Z82" i="12"/>
  <c r="Y82" i="12"/>
  <c r="X82" i="12"/>
  <c r="W82" i="12"/>
  <c r="V82" i="12"/>
  <c r="U82" i="12"/>
  <c r="T82" i="12"/>
  <c r="S82" i="12"/>
  <c r="R82" i="12"/>
  <c r="Q82" i="12"/>
  <c r="P82" i="12"/>
  <c r="O82" i="12"/>
  <c r="N82" i="12"/>
  <c r="M82" i="12"/>
  <c r="L82" i="12"/>
  <c r="K82" i="12"/>
  <c r="J82" i="12"/>
  <c r="I82" i="12"/>
  <c r="H82" i="12"/>
  <c r="G82" i="12"/>
  <c r="F82" i="12"/>
  <c r="E82" i="12"/>
  <c r="D82" i="12"/>
  <c r="C82" i="12"/>
  <c r="Z81" i="12"/>
  <c r="Y81" i="12"/>
  <c r="X81" i="12"/>
  <c r="W81" i="12"/>
  <c r="V81" i="12"/>
  <c r="U81" i="12"/>
  <c r="T81" i="12"/>
  <c r="S81" i="12"/>
  <c r="R81" i="12"/>
  <c r="Q81" i="12"/>
  <c r="P81" i="12"/>
  <c r="O81" i="12"/>
  <c r="N81" i="12"/>
  <c r="M81" i="12"/>
  <c r="L81" i="12"/>
  <c r="K81" i="12"/>
  <c r="J81" i="12"/>
  <c r="I81" i="12"/>
  <c r="H81" i="12"/>
  <c r="G81" i="12"/>
  <c r="F81" i="12"/>
  <c r="E81" i="12"/>
  <c r="D81" i="12"/>
  <c r="C81" i="12"/>
  <c r="Z80" i="12"/>
  <c r="Y80" i="12"/>
  <c r="X80" i="12"/>
  <c r="W80" i="12"/>
  <c r="V80" i="12"/>
  <c r="U80" i="12"/>
  <c r="T80" i="12"/>
  <c r="S80" i="12"/>
  <c r="R80" i="12"/>
  <c r="Q80" i="12"/>
  <c r="P80" i="12"/>
  <c r="O80" i="12"/>
  <c r="N80" i="12"/>
  <c r="M80" i="12"/>
  <c r="L80" i="12"/>
  <c r="K80" i="12"/>
  <c r="J80" i="12"/>
  <c r="I80" i="12"/>
  <c r="H80" i="12"/>
  <c r="G80" i="12"/>
  <c r="F80" i="12"/>
  <c r="E80" i="12"/>
  <c r="D80" i="12"/>
  <c r="C80" i="12"/>
  <c r="Z79" i="12"/>
  <c r="Y79" i="12"/>
  <c r="X79" i="12"/>
  <c r="W79" i="12"/>
  <c r="V79" i="12"/>
  <c r="U79" i="12"/>
  <c r="T79" i="12"/>
  <c r="S79" i="12"/>
  <c r="R79" i="12"/>
  <c r="Q79" i="12"/>
  <c r="P79" i="12"/>
  <c r="O79" i="12"/>
  <c r="N79" i="12"/>
  <c r="M79" i="12"/>
  <c r="L79" i="12"/>
  <c r="K79" i="12"/>
  <c r="J79" i="12"/>
  <c r="I79" i="12"/>
  <c r="H79" i="12"/>
  <c r="G79" i="12"/>
  <c r="F79" i="12"/>
  <c r="E79" i="12"/>
  <c r="D79" i="12"/>
  <c r="C79" i="12"/>
  <c r="Z78" i="12"/>
  <c r="Y78" i="12"/>
  <c r="X78" i="12"/>
  <c r="W78" i="12"/>
  <c r="V78" i="12"/>
  <c r="U78" i="12"/>
  <c r="T78" i="12"/>
  <c r="S78" i="12"/>
  <c r="R78" i="12"/>
  <c r="Q78" i="12"/>
  <c r="P78" i="12"/>
  <c r="O78" i="12"/>
  <c r="N78" i="12"/>
  <c r="M78" i="12"/>
  <c r="L78" i="12"/>
  <c r="K78" i="12"/>
  <c r="J78" i="12"/>
  <c r="I78" i="12"/>
  <c r="H78" i="12"/>
  <c r="G78" i="12"/>
  <c r="F78" i="12"/>
  <c r="E78" i="12"/>
  <c r="D78" i="12"/>
  <c r="C78" i="12"/>
  <c r="Z77" i="12"/>
  <c r="Y77" i="12"/>
  <c r="X77" i="12"/>
  <c r="W77" i="12"/>
  <c r="V77" i="12"/>
  <c r="U77" i="12"/>
  <c r="T77" i="12"/>
  <c r="S77" i="12"/>
  <c r="R77" i="12"/>
  <c r="Q77" i="12"/>
  <c r="P77" i="12"/>
  <c r="O77" i="12"/>
  <c r="N77" i="12"/>
  <c r="M77" i="12"/>
  <c r="L77" i="12"/>
  <c r="K77" i="12"/>
  <c r="J77" i="12"/>
  <c r="I77" i="12"/>
  <c r="H77" i="12"/>
  <c r="G77" i="12"/>
  <c r="F77" i="12"/>
  <c r="E77" i="12"/>
  <c r="D77" i="12"/>
  <c r="C77" i="12"/>
  <c r="Z76" i="12"/>
  <c r="Y76" i="12"/>
  <c r="X76" i="12"/>
  <c r="W76" i="12"/>
  <c r="V76" i="12"/>
  <c r="U76" i="12"/>
  <c r="T76" i="12"/>
  <c r="S76" i="12"/>
  <c r="R76" i="12"/>
  <c r="Q76" i="12"/>
  <c r="P76" i="12"/>
  <c r="O76" i="12"/>
  <c r="N76" i="12"/>
  <c r="M76" i="12"/>
  <c r="L76" i="12"/>
  <c r="K76" i="12"/>
  <c r="J76" i="12"/>
  <c r="I76" i="12"/>
  <c r="H76" i="12"/>
  <c r="G76" i="12"/>
  <c r="F76" i="12"/>
  <c r="E76" i="12"/>
  <c r="D76" i="12"/>
  <c r="C76" i="12"/>
  <c r="Z75" i="12"/>
  <c r="Y75" i="12"/>
  <c r="X75" i="12"/>
  <c r="W75" i="12"/>
  <c r="V75" i="12"/>
  <c r="U75" i="12"/>
  <c r="T75" i="12"/>
  <c r="S75" i="12"/>
  <c r="R75" i="12"/>
  <c r="Q75" i="12"/>
  <c r="P75" i="12"/>
  <c r="O75" i="12"/>
  <c r="N75" i="12"/>
  <c r="M75" i="12"/>
  <c r="L75" i="12"/>
  <c r="K75" i="12"/>
  <c r="J75" i="12"/>
  <c r="I75" i="12"/>
  <c r="H75" i="12"/>
  <c r="G75" i="12"/>
  <c r="F75" i="12"/>
  <c r="E75" i="12"/>
  <c r="D75" i="12"/>
  <c r="C75" i="12"/>
  <c r="Z74" i="12"/>
  <c r="Y74" i="12"/>
  <c r="X74" i="12"/>
  <c r="W74" i="12"/>
  <c r="V74" i="12"/>
  <c r="U74" i="12"/>
  <c r="T74" i="12"/>
  <c r="S74" i="12"/>
  <c r="R74" i="12"/>
  <c r="Q74" i="12"/>
  <c r="P74" i="12"/>
  <c r="O74" i="12"/>
  <c r="N74" i="12"/>
  <c r="M74" i="12"/>
  <c r="L74" i="12"/>
  <c r="K74" i="12"/>
  <c r="J74" i="12"/>
  <c r="I74" i="12"/>
  <c r="H74" i="12"/>
  <c r="G74" i="12"/>
  <c r="F74" i="12"/>
  <c r="E74" i="12"/>
  <c r="D74" i="12"/>
  <c r="C74" i="12"/>
  <c r="Z73" i="12"/>
  <c r="Y73" i="12"/>
  <c r="X73" i="12"/>
  <c r="W73" i="12"/>
  <c r="V73" i="12"/>
  <c r="U73" i="12"/>
  <c r="T73" i="12"/>
  <c r="S73" i="12"/>
  <c r="R73" i="12"/>
  <c r="Q73" i="12"/>
  <c r="P73" i="12"/>
  <c r="O73" i="12"/>
  <c r="N73" i="12"/>
  <c r="M73" i="12"/>
  <c r="L73" i="12"/>
  <c r="K73" i="12"/>
  <c r="J73" i="12"/>
  <c r="I73" i="12"/>
  <c r="H73" i="12"/>
  <c r="G73" i="12"/>
  <c r="F73" i="12"/>
  <c r="E73" i="12"/>
  <c r="D73" i="12"/>
  <c r="C73" i="12"/>
  <c r="Z72" i="12"/>
  <c r="Y72" i="12"/>
  <c r="X72" i="12"/>
  <c r="W72" i="12"/>
  <c r="V72" i="12"/>
  <c r="U72" i="12"/>
  <c r="T72" i="12"/>
  <c r="S72" i="12"/>
  <c r="R72" i="12"/>
  <c r="Q72" i="12"/>
  <c r="P72" i="12"/>
  <c r="O72" i="12"/>
  <c r="N72" i="12"/>
  <c r="M72" i="12"/>
  <c r="L72" i="12"/>
  <c r="K72" i="12"/>
  <c r="J72" i="12"/>
  <c r="I72" i="12"/>
  <c r="H72" i="12"/>
  <c r="G72" i="12"/>
  <c r="F72" i="12"/>
  <c r="E72" i="12"/>
  <c r="D72" i="12"/>
  <c r="C72" i="12"/>
  <c r="Z71" i="12"/>
  <c r="Y71" i="12"/>
  <c r="X71" i="12"/>
  <c r="W71" i="12"/>
  <c r="V71" i="12"/>
  <c r="U71" i="12"/>
  <c r="T71" i="12"/>
  <c r="S71" i="12"/>
  <c r="R71" i="12"/>
  <c r="Q71" i="12"/>
  <c r="P71" i="12"/>
  <c r="O71" i="12"/>
  <c r="N71" i="12"/>
  <c r="M71" i="12"/>
  <c r="L71" i="12"/>
  <c r="K71" i="12"/>
  <c r="J71" i="12"/>
  <c r="I71" i="12"/>
  <c r="H71" i="12"/>
  <c r="G71" i="12"/>
  <c r="F71" i="12"/>
  <c r="E71" i="12"/>
  <c r="D71" i="12"/>
  <c r="C71" i="12"/>
  <c r="Z70" i="12"/>
  <c r="Y70" i="12"/>
  <c r="X70" i="12"/>
  <c r="W70" i="12"/>
  <c r="V70" i="12"/>
  <c r="U70" i="12"/>
  <c r="T70" i="12"/>
  <c r="S70" i="12"/>
  <c r="R70" i="12"/>
  <c r="Q70" i="12"/>
  <c r="P70" i="12"/>
  <c r="O70" i="12"/>
  <c r="N70" i="12"/>
  <c r="M70" i="12"/>
  <c r="L70" i="12"/>
  <c r="K70" i="12"/>
  <c r="J70" i="12"/>
  <c r="I70" i="12"/>
  <c r="H70" i="12"/>
  <c r="G70" i="12"/>
  <c r="F70" i="12"/>
  <c r="E70" i="12"/>
  <c r="D70" i="12"/>
  <c r="C70" i="12"/>
  <c r="Z69" i="12"/>
  <c r="Y69" i="12"/>
  <c r="X69" i="12"/>
  <c r="W69" i="12"/>
  <c r="V69" i="12"/>
  <c r="U69" i="12"/>
  <c r="T69" i="12"/>
  <c r="S69" i="12"/>
  <c r="R69" i="12"/>
  <c r="Q69" i="12"/>
  <c r="P69" i="12"/>
  <c r="O69" i="12"/>
  <c r="N69" i="12"/>
  <c r="M69" i="12"/>
  <c r="L69" i="12"/>
  <c r="K69" i="12"/>
  <c r="J69" i="12"/>
  <c r="I69" i="12"/>
  <c r="H69" i="12"/>
  <c r="G69" i="12"/>
  <c r="F69" i="12"/>
  <c r="E69" i="12"/>
  <c r="D69" i="12"/>
  <c r="C69" i="12"/>
  <c r="Z68" i="12"/>
  <c r="Y68" i="12"/>
  <c r="X68" i="12"/>
  <c r="W68" i="12"/>
  <c r="V68" i="12"/>
  <c r="U68" i="12"/>
  <c r="T68" i="12"/>
  <c r="S68" i="12"/>
  <c r="R68" i="12"/>
  <c r="Q68" i="12"/>
  <c r="P68" i="12"/>
  <c r="O68" i="12"/>
  <c r="N68" i="12"/>
  <c r="M68" i="12"/>
  <c r="L68" i="12"/>
  <c r="K68" i="12"/>
  <c r="J68" i="12"/>
  <c r="I68" i="12"/>
  <c r="H68" i="12"/>
  <c r="G68" i="12"/>
  <c r="F68" i="12"/>
  <c r="E68" i="12"/>
  <c r="D68" i="12"/>
  <c r="C68" i="12"/>
  <c r="Z67" i="12"/>
  <c r="Y67" i="12"/>
  <c r="X67" i="12"/>
  <c r="W67" i="12"/>
  <c r="V67" i="12"/>
  <c r="U67" i="12"/>
  <c r="T67" i="12"/>
  <c r="S67" i="12"/>
  <c r="R67" i="12"/>
  <c r="Q67" i="12"/>
  <c r="P67" i="12"/>
  <c r="O67" i="12"/>
  <c r="N67" i="12"/>
  <c r="M67" i="12"/>
  <c r="L67" i="12"/>
  <c r="K67" i="12"/>
  <c r="J67" i="12"/>
  <c r="I67" i="12"/>
  <c r="H67" i="12"/>
  <c r="G67" i="12"/>
  <c r="F67" i="12"/>
  <c r="E67" i="12"/>
  <c r="D67" i="12"/>
  <c r="C67" i="12"/>
  <c r="Z66" i="12"/>
  <c r="Y66" i="12"/>
  <c r="X66" i="12"/>
  <c r="W66" i="12"/>
  <c r="V66" i="12"/>
  <c r="U66" i="12"/>
  <c r="T66" i="12"/>
  <c r="S66" i="12"/>
  <c r="R66" i="12"/>
  <c r="Q66" i="12"/>
  <c r="P66" i="12"/>
  <c r="O66" i="12"/>
  <c r="N66" i="12"/>
  <c r="M66" i="12"/>
  <c r="L66" i="12"/>
  <c r="K66" i="12"/>
  <c r="J66" i="12"/>
  <c r="I66" i="12"/>
  <c r="H66" i="12"/>
  <c r="G66" i="12"/>
  <c r="F66" i="12"/>
  <c r="E66" i="12"/>
  <c r="D66" i="12"/>
  <c r="C66" i="12"/>
  <c r="Z65" i="12"/>
  <c r="Y65" i="12"/>
  <c r="X65" i="12"/>
  <c r="W65" i="12"/>
  <c r="V65" i="12"/>
  <c r="U65" i="12"/>
  <c r="T65" i="12"/>
  <c r="S65" i="12"/>
  <c r="R65" i="12"/>
  <c r="Q65" i="12"/>
  <c r="P65" i="12"/>
  <c r="O65" i="12"/>
  <c r="N65" i="12"/>
  <c r="M65" i="12"/>
  <c r="L65" i="12"/>
  <c r="K65" i="12"/>
  <c r="J65" i="12"/>
  <c r="I65" i="12"/>
  <c r="H65" i="12"/>
  <c r="G65" i="12"/>
  <c r="F65" i="12"/>
  <c r="E65" i="12"/>
  <c r="D65" i="12"/>
  <c r="C65" i="12"/>
  <c r="Z64" i="12"/>
  <c r="Y64" i="12"/>
  <c r="X64" i="12"/>
  <c r="W64" i="12"/>
  <c r="V64" i="12"/>
  <c r="U64" i="12"/>
  <c r="T64" i="12"/>
  <c r="S64" i="12"/>
  <c r="R64" i="12"/>
  <c r="Q64" i="12"/>
  <c r="P64" i="12"/>
  <c r="O64" i="12"/>
  <c r="N64" i="12"/>
  <c r="M64" i="12"/>
  <c r="L64" i="12"/>
  <c r="K64" i="12"/>
  <c r="J64" i="12"/>
  <c r="I64" i="12"/>
  <c r="H64" i="12"/>
  <c r="G64" i="12"/>
  <c r="F64" i="12"/>
  <c r="E64" i="12"/>
  <c r="D64" i="12"/>
  <c r="C64" i="12"/>
  <c r="Z63" i="12"/>
  <c r="Y63" i="12"/>
  <c r="X63" i="12"/>
  <c r="W63" i="12"/>
  <c r="V63" i="12"/>
  <c r="U63" i="12"/>
  <c r="T63" i="12"/>
  <c r="S63" i="12"/>
  <c r="R63" i="12"/>
  <c r="Q63" i="12"/>
  <c r="P63" i="12"/>
  <c r="O63" i="12"/>
  <c r="N63" i="12"/>
  <c r="M63" i="12"/>
  <c r="L63" i="12"/>
  <c r="K63" i="12"/>
  <c r="J63" i="12"/>
  <c r="I63" i="12"/>
  <c r="H63" i="12"/>
  <c r="G63" i="12"/>
  <c r="F63" i="12"/>
  <c r="E63" i="12"/>
  <c r="D63" i="12"/>
  <c r="C63" i="12"/>
  <c r="Z62" i="12"/>
  <c r="Y62" i="12"/>
  <c r="X62" i="12"/>
  <c r="W62" i="12"/>
  <c r="V62" i="12"/>
  <c r="U62" i="12"/>
  <c r="T62" i="12"/>
  <c r="S62" i="12"/>
  <c r="R62" i="12"/>
  <c r="Q62" i="12"/>
  <c r="P62" i="12"/>
  <c r="O62" i="12"/>
  <c r="N62" i="12"/>
  <c r="M62" i="12"/>
  <c r="L62" i="12"/>
  <c r="K62" i="12"/>
  <c r="J62" i="12"/>
  <c r="I62" i="12"/>
  <c r="H62" i="12"/>
  <c r="G62" i="12"/>
  <c r="F62" i="12"/>
  <c r="E62" i="12"/>
  <c r="D62" i="12"/>
  <c r="C62" i="12"/>
  <c r="Z61" i="12"/>
  <c r="Y61" i="12"/>
  <c r="X61" i="12"/>
  <c r="W61" i="12"/>
  <c r="V61" i="12"/>
  <c r="U61" i="12"/>
  <c r="T61" i="12"/>
  <c r="S61" i="12"/>
  <c r="R61" i="12"/>
  <c r="Q61" i="12"/>
  <c r="P61" i="12"/>
  <c r="O61" i="12"/>
  <c r="N61" i="12"/>
  <c r="M61" i="12"/>
  <c r="L61" i="12"/>
  <c r="K61" i="12"/>
  <c r="J61" i="12"/>
  <c r="I61" i="12"/>
  <c r="H61" i="12"/>
  <c r="G61" i="12"/>
  <c r="F61" i="12"/>
  <c r="E61" i="12"/>
  <c r="D61" i="12"/>
  <c r="C61" i="12"/>
  <c r="Z60" i="12"/>
  <c r="Y60" i="12"/>
  <c r="X60" i="12"/>
  <c r="W60" i="12"/>
  <c r="V60" i="12"/>
  <c r="U60" i="12"/>
  <c r="T60" i="12"/>
  <c r="S60" i="12"/>
  <c r="R60" i="12"/>
  <c r="Q60" i="12"/>
  <c r="P60" i="12"/>
  <c r="O60" i="12"/>
  <c r="N60" i="12"/>
  <c r="M60" i="12"/>
  <c r="L60" i="12"/>
  <c r="K60" i="12"/>
  <c r="J60" i="12"/>
  <c r="I60" i="12"/>
  <c r="H60" i="12"/>
  <c r="G60" i="12"/>
  <c r="F60" i="12"/>
  <c r="E60" i="12"/>
  <c r="D60" i="12"/>
  <c r="C60" i="12"/>
  <c r="Z59" i="12"/>
  <c r="Y59" i="12"/>
  <c r="X59" i="12"/>
  <c r="W59" i="12"/>
  <c r="V59" i="12"/>
  <c r="U59" i="12"/>
  <c r="T59" i="12"/>
  <c r="S59" i="12"/>
  <c r="R59" i="12"/>
  <c r="Q59" i="12"/>
  <c r="P59" i="12"/>
  <c r="O59" i="12"/>
  <c r="N59" i="12"/>
  <c r="M59" i="12"/>
  <c r="L59" i="12"/>
  <c r="K59" i="12"/>
  <c r="J59" i="12"/>
  <c r="I59" i="12"/>
  <c r="H59" i="12"/>
  <c r="G59" i="12"/>
  <c r="F59" i="12"/>
  <c r="E59" i="12"/>
  <c r="D59" i="12"/>
  <c r="C59" i="12"/>
  <c r="Z58" i="12"/>
  <c r="Y58" i="12"/>
  <c r="X58" i="12"/>
  <c r="W58" i="12"/>
  <c r="V58" i="12"/>
  <c r="U58" i="12"/>
  <c r="T58" i="12"/>
  <c r="S58" i="12"/>
  <c r="R58" i="12"/>
  <c r="Q58" i="12"/>
  <c r="P58" i="12"/>
  <c r="O58" i="12"/>
  <c r="N58" i="12"/>
  <c r="M58" i="12"/>
  <c r="L58" i="12"/>
  <c r="K58" i="12"/>
  <c r="J58" i="12"/>
  <c r="I58" i="12"/>
  <c r="H58" i="12"/>
  <c r="G58" i="12"/>
  <c r="F58" i="12"/>
  <c r="E58" i="12"/>
  <c r="D58" i="12"/>
  <c r="C58" i="12"/>
  <c r="Z57" i="12"/>
  <c r="Y57" i="12"/>
  <c r="X57" i="12"/>
  <c r="W57" i="12"/>
  <c r="V57" i="12"/>
  <c r="U57" i="12"/>
  <c r="T57" i="12"/>
  <c r="S57" i="12"/>
  <c r="R57" i="12"/>
  <c r="Q57" i="12"/>
  <c r="P57" i="12"/>
  <c r="O57" i="12"/>
  <c r="N57" i="12"/>
  <c r="M57" i="12"/>
  <c r="L57" i="12"/>
  <c r="K57" i="12"/>
  <c r="J57" i="12"/>
  <c r="I57" i="12"/>
  <c r="H57" i="12"/>
  <c r="G57" i="12"/>
  <c r="F57" i="12"/>
  <c r="E57" i="12"/>
  <c r="D57" i="12"/>
  <c r="C57" i="12"/>
  <c r="Z56" i="12"/>
  <c r="Y56" i="12"/>
  <c r="X56" i="12"/>
  <c r="W56" i="12"/>
  <c r="V56" i="12"/>
  <c r="U56" i="12"/>
  <c r="T56" i="12"/>
  <c r="S56" i="12"/>
  <c r="R56" i="12"/>
  <c r="Q56" i="12"/>
  <c r="P56" i="12"/>
  <c r="O56" i="12"/>
  <c r="N56" i="12"/>
  <c r="M56" i="12"/>
  <c r="L56" i="12"/>
  <c r="K56" i="12"/>
  <c r="J56" i="12"/>
  <c r="I56" i="12"/>
  <c r="H56" i="12"/>
  <c r="G56" i="12"/>
  <c r="F56" i="12"/>
  <c r="E56" i="12"/>
  <c r="D56" i="12"/>
  <c r="C56" i="12"/>
  <c r="Z55" i="12"/>
  <c r="Y55" i="12"/>
  <c r="X55" i="12"/>
  <c r="W55" i="12"/>
  <c r="V55" i="12"/>
  <c r="U55" i="12"/>
  <c r="T55" i="12"/>
  <c r="S55" i="12"/>
  <c r="R55" i="12"/>
  <c r="Q55" i="12"/>
  <c r="P55" i="12"/>
  <c r="O55" i="12"/>
  <c r="N55" i="12"/>
  <c r="M55" i="12"/>
  <c r="L55" i="12"/>
  <c r="K55" i="12"/>
  <c r="J55" i="12"/>
  <c r="I55" i="12"/>
  <c r="H55" i="12"/>
  <c r="G55" i="12"/>
  <c r="F55" i="12"/>
  <c r="E55" i="12"/>
  <c r="D55" i="12"/>
  <c r="C55" i="12"/>
  <c r="Z54" i="12"/>
  <c r="Y54" i="12"/>
  <c r="X54" i="12"/>
  <c r="W54" i="12"/>
  <c r="V54" i="12"/>
  <c r="U54" i="12"/>
  <c r="T54" i="12"/>
  <c r="S54" i="12"/>
  <c r="R54" i="12"/>
  <c r="Q54" i="12"/>
  <c r="P54" i="12"/>
  <c r="O54" i="12"/>
  <c r="N54" i="12"/>
  <c r="M54" i="12"/>
  <c r="L54" i="12"/>
  <c r="K54" i="12"/>
  <c r="J54" i="12"/>
  <c r="I54" i="12"/>
  <c r="H54" i="12"/>
  <c r="G54" i="12"/>
  <c r="F54" i="12"/>
  <c r="E54" i="12"/>
  <c r="D54" i="12"/>
  <c r="C54" i="12"/>
  <c r="Z53" i="12"/>
  <c r="Y53" i="12"/>
  <c r="X53" i="12"/>
  <c r="W53" i="12"/>
  <c r="V53" i="12"/>
  <c r="U53" i="12"/>
  <c r="T53" i="12"/>
  <c r="S53" i="12"/>
  <c r="R53" i="12"/>
  <c r="Q53" i="12"/>
  <c r="P53" i="12"/>
  <c r="O53" i="12"/>
  <c r="N53" i="12"/>
  <c r="M53" i="12"/>
  <c r="L53" i="12"/>
  <c r="K53" i="12"/>
  <c r="J53" i="12"/>
  <c r="I53" i="12"/>
  <c r="H53" i="12"/>
  <c r="G53" i="12"/>
  <c r="F53" i="12"/>
  <c r="E53" i="12"/>
  <c r="D53" i="12"/>
  <c r="C53" i="12"/>
  <c r="Z52" i="12"/>
  <c r="Y52" i="12"/>
  <c r="X52" i="12"/>
  <c r="W52" i="12"/>
  <c r="V52" i="12"/>
  <c r="U52" i="12"/>
  <c r="T52" i="12"/>
  <c r="S52" i="12"/>
  <c r="R52" i="12"/>
  <c r="Q52" i="12"/>
  <c r="P52" i="12"/>
  <c r="O52" i="12"/>
  <c r="N52" i="12"/>
  <c r="M52" i="12"/>
  <c r="L52" i="12"/>
  <c r="K52" i="12"/>
  <c r="J52" i="12"/>
  <c r="I52" i="12"/>
  <c r="H52" i="12"/>
  <c r="G52" i="12"/>
  <c r="F52" i="12"/>
  <c r="E52" i="12"/>
  <c r="D52" i="12"/>
  <c r="C52" i="12"/>
  <c r="Z51" i="12"/>
  <c r="Y51" i="12"/>
  <c r="X51" i="12"/>
  <c r="W51" i="12"/>
  <c r="V51" i="12"/>
  <c r="U51" i="12"/>
  <c r="T51" i="12"/>
  <c r="S51" i="12"/>
  <c r="R51" i="12"/>
  <c r="Q51" i="12"/>
  <c r="P51" i="12"/>
  <c r="O51" i="12"/>
  <c r="N51" i="12"/>
  <c r="M51" i="12"/>
  <c r="L51" i="12"/>
  <c r="K51" i="12"/>
  <c r="J51" i="12"/>
  <c r="I51" i="12"/>
  <c r="H51" i="12"/>
  <c r="G51" i="12"/>
  <c r="F51" i="12"/>
  <c r="E51" i="12"/>
  <c r="D51" i="12"/>
  <c r="C51" i="12"/>
  <c r="Z50" i="12"/>
  <c r="Y50" i="12"/>
  <c r="X50" i="12"/>
  <c r="W50" i="12"/>
  <c r="V50" i="12"/>
  <c r="U50" i="12"/>
  <c r="T50" i="12"/>
  <c r="S50" i="12"/>
  <c r="R50" i="12"/>
  <c r="Q50" i="12"/>
  <c r="P50" i="12"/>
  <c r="O50" i="12"/>
  <c r="N50" i="12"/>
  <c r="M50" i="12"/>
  <c r="L50" i="12"/>
  <c r="K50" i="12"/>
  <c r="J50" i="12"/>
  <c r="I50" i="12"/>
  <c r="H50" i="12"/>
  <c r="G50" i="12"/>
  <c r="F50" i="12"/>
  <c r="E50" i="12"/>
  <c r="D50" i="12"/>
  <c r="C50" i="12"/>
  <c r="Z49" i="12"/>
  <c r="Y49" i="12"/>
  <c r="X49" i="12"/>
  <c r="W49" i="12"/>
  <c r="V49" i="12"/>
  <c r="U49" i="12"/>
  <c r="T49" i="12"/>
  <c r="S49" i="12"/>
  <c r="R49" i="12"/>
  <c r="Q49" i="12"/>
  <c r="P49" i="12"/>
  <c r="O49" i="12"/>
  <c r="N49" i="12"/>
  <c r="M49" i="12"/>
  <c r="L49" i="12"/>
  <c r="K49" i="12"/>
  <c r="J49" i="12"/>
  <c r="I49" i="12"/>
  <c r="H49" i="12"/>
  <c r="G49" i="12"/>
  <c r="F49" i="12"/>
  <c r="E49" i="12"/>
  <c r="D49" i="12"/>
  <c r="C49" i="12"/>
  <c r="Z48" i="12"/>
  <c r="Y48" i="12"/>
  <c r="X48" i="12"/>
  <c r="W48" i="12"/>
  <c r="V48" i="12"/>
  <c r="U48" i="12"/>
  <c r="T48" i="12"/>
  <c r="S48" i="12"/>
  <c r="R48" i="12"/>
  <c r="Q48" i="12"/>
  <c r="P48" i="12"/>
  <c r="O48" i="12"/>
  <c r="N48" i="12"/>
  <c r="M48" i="12"/>
  <c r="L48" i="12"/>
  <c r="K48" i="12"/>
  <c r="J48" i="12"/>
  <c r="I48" i="12"/>
  <c r="H48" i="12"/>
  <c r="G48" i="12"/>
  <c r="F48" i="12"/>
  <c r="E48" i="12"/>
  <c r="D48" i="12"/>
  <c r="C48" i="12"/>
  <c r="Z47" i="12"/>
  <c r="Y47" i="12"/>
  <c r="X47" i="12"/>
  <c r="W47" i="12"/>
  <c r="V47" i="12"/>
  <c r="U47" i="12"/>
  <c r="T47" i="12"/>
  <c r="S47" i="12"/>
  <c r="R47" i="12"/>
  <c r="Q47" i="12"/>
  <c r="P47" i="12"/>
  <c r="O47" i="12"/>
  <c r="N47" i="12"/>
  <c r="M47" i="12"/>
  <c r="L47" i="12"/>
  <c r="K47" i="12"/>
  <c r="J47" i="12"/>
  <c r="I47" i="12"/>
  <c r="H47" i="12"/>
  <c r="G47" i="12"/>
  <c r="F47" i="12"/>
  <c r="E47" i="12"/>
  <c r="D47" i="12"/>
  <c r="C47" i="12"/>
  <c r="Z46" i="12"/>
  <c r="Y46" i="12"/>
  <c r="X46" i="12"/>
  <c r="W46" i="12"/>
  <c r="V46" i="12"/>
  <c r="U46" i="12"/>
  <c r="T46" i="12"/>
  <c r="S46" i="12"/>
  <c r="R46" i="12"/>
  <c r="Q46" i="12"/>
  <c r="P46" i="12"/>
  <c r="O46" i="12"/>
  <c r="N46" i="12"/>
  <c r="M46" i="12"/>
  <c r="L46" i="12"/>
  <c r="K46" i="12"/>
  <c r="J46" i="12"/>
  <c r="I46" i="12"/>
  <c r="H46" i="12"/>
  <c r="G46" i="12"/>
  <c r="F46" i="12"/>
  <c r="E46" i="12"/>
  <c r="D46" i="12"/>
  <c r="C46" i="12"/>
  <c r="Z45" i="12"/>
  <c r="Y45" i="12"/>
  <c r="X45" i="12"/>
  <c r="W45" i="12"/>
  <c r="V45" i="12"/>
  <c r="U45" i="12"/>
  <c r="T45" i="12"/>
  <c r="S45" i="12"/>
  <c r="R45" i="12"/>
  <c r="Q45" i="12"/>
  <c r="P45" i="12"/>
  <c r="O45" i="12"/>
  <c r="N45" i="12"/>
  <c r="M45" i="12"/>
  <c r="L45" i="12"/>
  <c r="K45" i="12"/>
  <c r="J45" i="12"/>
  <c r="I45" i="12"/>
  <c r="H45" i="12"/>
  <c r="G45" i="12"/>
  <c r="F45" i="12"/>
  <c r="E45" i="12"/>
  <c r="D45" i="12"/>
  <c r="C45" i="12"/>
  <c r="Z44" i="12"/>
  <c r="Y44" i="12"/>
  <c r="X44" i="12"/>
  <c r="W44" i="12"/>
  <c r="V44" i="12"/>
  <c r="U44" i="12"/>
  <c r="T44" i="12"/>
  <c r="S44" i="12"/>
  <c r="R44" i="12"/>
  <c r="Q44" i="12"/>
  <c r="P44" i="12"/>
  <c r="O44" i="12"/>
  <c r="N44" i="12"/>
  <c r="M44" i="12"/>
  <c r="L44" i="12"/>
  <c r="K44" i="12"/>
  <c r="J44" i="12"/>
  <c r="I44" i="12"/>
  <c r="H44" i="12"/>
  <c r="G44" i="12"/>
  <c r="F44" i="12"/>
  <c r="E44" i="12"/>
  <c r="D44" i="12"/>
  <c r="C44" i="12"/>
  <c r="Z43" i="12"/>
  <c r="Y43" i="12"/>
  <c r="X43" i="12"/>
  <c r="W43" i="12"/>
  <c r="V43" i="12"/>
  <c r="U43" i="12"/>
  <c r="T43" i="12"/>
  <c r="S43" i="12"/>
  <c r="R43" i="12"/>
  <c r="Q43" i="12"/>
  <c r="P43" i="12"/>
  <c r="O43" i="12"/>
  <c r="N43" i="12"/>
  <c r="M43" i="12"/>
  <c r="L43" i="12"/>
  <c r="K43" i="12"/>
  <c r="J43" i="12"/>
  <c r="I43" i="12"/>
  <c r="H43" i="12"/>
  <c r="G43" i="12"/>
  <c r="F43" i="12"/>
  <c r="E43" i="12"/>
  <c r="D43" i="12"/>
  <c r="C43" i="12"/>
  <c r="Z42" i="12"/>
  <c r="Y42" i="12"/>
  <c r="X42" i="12"/>
  <c r="W42" i="12"/>
  <c r="V42" i="12"/>
  <c r="U42" i="12"/>
  <c r="T42" i="12"/>
  <c r="S42" i="12"/>
  <c r="R42" i="12"/>
  <c r="Q42" i="12"/>
  <c r="P42" i="12"/>
  <c r="O42" i="12"/>
  <c r="N42" i="12"/>
  <c r="M42" i="12"/>
  <c r="L42" i="12"/>
  <c r="K42" i="12"/>
  <c r="J42" i="12"/>
  <c r="I42" i="12"/>
  <c r="H42" i="12"/>
  <c r="G42" i="12"/>
  <c r="F42" i="12"/>
  <c r="E42" i="12"/>
  <c r="D42" i="12"/>
  <c r="C42" i="12"/>
  <c r="Z41" i="12"/>
  <c r="Y41" i="12"/>
  <c r="X41" i="12"/>
  <c r="W41" i="12"/>
  <c r="V41" i="12"/>
  <c r="U41" i="12"/>
  <c r="T41" i="12"/>
  <c r="S41" i="12"/>
  <c r="R41" i="12"/>
  <c r="Q41" i="12"/>
  <c r="P41" i="12"/>
  <c r="O41" i="12"/>
  <c r="N41" i="12"/>
  <c r="M41" i="12"/>
  <c r="L41" i="12"/>
  <c r="K41" i="12"/>
  <c r="J41" i="12"/>
  <c r="I41" i="12"/>
  <c r="H41" i="12"/>
  <c r="G41" i="12"/>
  <c r="F41" i="12"/>
  <c r="E41" i="12"/>
  <c r="D41" i="12"/>
  <c r="C41" i="12"/>
  <c r="Z40" i="12"/>
  <c r="Y40" i="12"/>
  <c r="X40" i="12"/>
  <c r="W40" i="12"/>
  <c r="V40" i="12"/>
  <c r="U40" i="12"/>
  <c r="T40" i="12"/>
  <c r="S40" i="12"/>
  <c r="R40" i="12"/>
  <c r="Q40" i="12"/>
  <c r="P40" i="12"/>
  <c r="O40" i="12"/>
  <c r="N40" i="12"/>
  <c r="M40" i="12"/>
  <c r="L40" i="12"/>
  <c r="K40" i="12"/>
  <c r="J40" i="12"/>
  <c r="I40" i="12"/>
  <c r="H40" i="12"/>
  <c r="G40" i="12"/>
  <c r="F40" i="12"/>
  <c r="E40" i="12"/>
  <c r="D40" i="12"/>
  <c r="C40" i="12"/>
  <c r="Z39" i="12"/>
  <c r="Y39" i="12"/>
  <c r="X39" i="12"/>
  <c r="W39" i="12"/>
  <c r="V39" i="12"/>
  <c r="U39" i="12"/>
  <c r="T39" i="12"/>
  <c r="S39" i="12"/>
  <c r="R39" i="12"/>
  <c r="Q39" i="12"/>
  <c r="P39" i="12"/>
  <c r="O39" i="12"/>
  <c r="N39" i="12"/>
  <c r="M39" i="12"/>
  <c r="L39" i="12"/>
  <c r="K39" i="12"/>
  <c r="J39" i="12"/>
  <c r="I39" i="12"/>
  <c r="H39" i="12"/>
  <c r="G39" i="12"/>
  <c r="F39" i="12"/>
  <c r="E39" i="12"/>
  <c r="D39" i="12"/>
  <c r="C39" i="12"/>
  <c r="Z38" i="12"/>
  <c r="Y38" i="12"/>
  <c r="X38" i="12"/>
  <c r="W38" i="12"/>
  <c r="V38" i="12"/>
  <c r="U38" i="12"/>
  <c r="T38" i="12"/>
  <c r="S38" i="12"/>
  <c r="R38" i="12"/>
  <c r="Q38" i="12"/>
  <c r="P38" i="12"/>
  <c r="O38" i="12"/>
  <c r="N38" i="12"/>
  <c r="M38" i="12"/>
  <c r="L38" i="12"/>
  <c r="K38" i="12"/>
  <c r="J38" i="12"/>
  <c r="I38" i="12"/>
  <c r="H38" i="12"/>
  <c r="G38" i="12"/>
  <c r="F38" i="12"/>
  <c r="E38" i="12"/>
  <c r="D38" i="12"/>
  <c r="C38" i="12"/>
  <c r="Z37" i="12"/>
  <c r="Y37" i="12"/>
  <c r="X37" i="12"/>
  <c r="W37" i="12"/>
  <c r="V37" i="12"/>
  <c r="U37" i="12"/>
  <c r="T37" i="12"/>
  <c r="S37" i="12"/>
  <c r="R37" i="12"/>
  <c r="Q37" i="12"/>
  <c r="P37" i="12"/>
  <c r="O37" i="12"/>
  <c r="N37" i="12"/>
  <c r="M37" i="12"/>
  <c r="L37" i="12"/>
  <c r="K37" i="12"/>
  <c r="J37" i="12"/>
  <c r="I37" i="12"/>
  <c r="H37" i="12"/>
  <c r="G37" i="12"/>
  <c r="F37" i="12"/>
  <c r="E37" i="12"/>
  <c r="D37" i="12"/>
  <c r="C37" i="12"/>
  <c r="Z36" i="12"/>
  <c r="Y36" i="12"/>
  <c r="X36" i="12"/>
  <c r="W36" i="12"/>
  <c r="V36" i="12"/>
  <c r="U36" i="12"/>
  <c r="T36" i="12"/>
  <c r="S36" i="12"/>
  <c r="R36" i="12"/>
  <c r="Q36" i="12"/>
  <c r="P36" i="12"/>
  <c r="O36" i="12"/>
  <c r="N36" i="12"/>
  <c r="M36" i="12"/>
  <c r="L36" i="12"/>
  <c r="K36" i="12"/>
  <c r="J36" i="12"/>
  <c r="I36" i="12"/>
  <c r="H36" i="12"/>
  <c r="G36" i="12"/>
  <c r="F36" i="12"/>
  <c r="E36" i="12"/>
  <c r="D36" i="12"/>
  <c r="C36" i="12"/>
  <c r="Z35" i="12"/>
  <c r="Y35" i="12"/>
  <c r="X35" i="12"/>
  <c r="W35" i="12"/>
  <c r="V35" i="12"/>
  <c r="U35" i="12"/>
  <c r="T35" i="12"/>
  <c r="S35" i="12"/>
  <c r="R35" i="12"/>
  <c r="Q35" i="12"/>
  <c r="P35" i="12"/>
  <c r="O35" i="12"/>
  <c r="N35" i="12"/>
  <c r="M35" i="12"/>
  <c r="L35" i="12"/>
  <c r="K35" i="12"/>
  <c r="J35" i="12"/>
  <c r="I35" i="12"/>
  <c r="H35" i="12"/>
  <c r="G35" i="12"/>
  <c r="F35" i="12"/>
  <c r="E35" i="12"/>
  <c r="D35" i="12"/>
  <c r="C35" i="12"/>
  <c r="Z34" i="12"/>
  <c r="Y34" i="12"/>
  <c r="X34" i="12"/>
  <c r="W34" i="12"/>
  <c r="V34" i="12"/>
  <c r="U34" i="12"/>
  <c r="T34" i="12"/>
  <c r="S34" i="12"/>
  <c r="R34" i="12"/>
  <c r="Q34" i="12"/>
  <c r="P34" i="12"/>
  <c r="O34" i="12"/>
  <c r="N34" i="12"/>
  <c r="M34" i="12"/>
  <c r="L34" i="12"/>
  <c r="K34" i="12"/>
  <c r="J34" i="12"/>
  <c r="I34" i="12"/>
  <c r="H34" i="12"/>
  <c r="G34" i="12"/>
  <c r="F34" i="12"/>
  <c r="E34" i="12"/>
  <c r="D34" i="12"/>
  <c r="C34" i="12"/>
  <c r="Z33" i="12"/>
  <c r="Y33" i="12"/>
  <c r="X33" i="12"/>
  <c r="W33" i="12"/>
  <c r="V33" i="12"/>
  <c r="U33" i="12"/>
  <c r="T33" i="12"/>
  <c r="S33" i="12"/>
  <c r="R33" i="12"/>
  <c r="Q33" i="12"/>
  <c r="P33" i="12"/>
  <c r="O33" i="12"/>
  <c r="N33" i="12"/>
  <c r="M33" i="12"/>
  <c r="L33" i="12"/>
  <c r="K33" i="12"/>
  <c r="J33" i="12"/>
  <c r="I33" i="12"/>
  <c r="H33" i="12"/>
  <c r="G33" i="12"/>
  <c r="F33" i="12"/>
  <c r="E33" i="12"/>
  <c r="D33" i="12"/>
  <c r="C33" i="12"/>
  <c r="Z32" i="12"/>
  <c r="Y32" i="12"/>
  <c r="X32" i="12"/>
  <c r="W32" i="12"/>
  <c r="V32" i="12"/>
  <c r="U32" i="12"/>
  <c r="T32" i="12"/>
  <c r="S32" i="12"/>
  <c r="R32" i="12"/>
  <c r="Q32" i="12"/>
  <c r="P32" i="12"/>
  <c r="O32" i="12"/>
  <c r="N32" i="12"/>
  <c r="M32" i="12"/>
  <c r="L32" i="12"/>
  <c r="K32" i="12"/>
  <c r="J32" i="12"/>
  <c r="I32" i="12"/>
  <c r="H32" i="12"/>
  <c r="G32" i="12"/>
  <c r="F32" i="12"/>
  <c r="E32" i="12"/>
  <c r="D32" i="12"/>
  <c r="C32" i="12"/>
  <c r="Z31" i="12"/>
  <c r="Y31" i="12"/>
  <c r="X31" i="12"/>
  <c r="W31" i="12"/>
  <c r="V31" i="12"/>
  <c r="U31" i="12"/>
  <c r="T31" i="12"/>
  <c r="S31" i="12"/>
  <c r="R31" i="12"/>
  <c r="Q31" i="12"/>
  <c r="P31" i="12"/>
  <c r="O31" i="12"/>
  <c r="N31" i="12"/>
  <c r="M31" i="12"/>
  <c r="L31" i="12"/>
  <c r="K31" i="12"/>
  <c r="J31" i="12"/>
  <c r="I31" i="12"/>
  <c r="H31" i="12"/>
  <c r="G31" i="12"/>
  <c r="F31" i="12"/>
  <c r="E31" i="12"/>
  <c r="D31" i="12"/>
  <c r="C31" i="12"/>
  <c r="Z30" i="12"/>
  <c r="Y30" i="12"/>
  <c r="X30" i="12"/>
  <c r="W30" i="12"/>
  <c r="V30" i="12"/>
  <c r="U30" i="12"/>
  <c r="T30" i="12"/>
  <c r="S30" i="12"/>
  <c r="R30" i="12"/>
  <c r="Q30" i="12"/>
  <c r="P30" i="12"/>
  <c r="O30" i="12"/>
  <c r="N30" i="12"/>
  <c r="M30" i="12"/>
  <c r="L30" i="12"/>
  <c r="K30" i="12"/>
  <c r="J30" i="12"/>
  <c r="I30" i="12"/>
  <c r="H30" i="12"/>
  <c r="G30" i="12"/>
  <c r="F30" i="12"/>
  <c r="E30" i="12"/>
  <c r="D30" i="12"/>
  <c r="C30" i="12"/>
  <c r="Z29" i="12"/>
  <c r="Y29" i="12"/>
  <c r="X29" i="12"/>
  <c r="W29" i="12"/>
  <c r="V29" i="12"/>
  <c r="U29" i="12"/>
  <c r="T29" i="12"/>
  <c r="S29" i="12"/>
  <c r="R29" i="12"/>
  <c r="Q29" i="12"/>
  <c r="P29" i="12"/>
  <c r="O29" i="12"/>
  <c r="N29" i="12"/>
  <c r="M29" i="12"/>
  <c r="L29" i="12"/>
  <c r="K29" i="12"/>
  <c r="J29" i="12"/>
  <c r="I29" i="12"/>
  <c r="H29" i="12"/>
  <c r="G29" i="12"/>
  <c r="F29" i="12"/>
  <c r="E29" i="12"/>
  <c r="D29" i="12"/>
  <c r="C29" i="12"/>
  <c r="Z28" i="12"/>
  <c r="Y28" i="12"/>
  <c r="X28" i="12"/>
  <c r="W28" i="12"/>
  <c r="V28" i="12"/>
  <c r="U28" i="12"/>
  <c r="T28" i="12"/>
  <c r="S28" i="12"/>
  <c r="R28" i="12"/>
  <c r="Q28" i="12"/>
  <c r="P28" i="12"/>
  <c r="O28" i="12"/>
  <c r="N28" i="12"/>
  <c r="M28" i="12"/>
  <c r="L28" i="12"/>
  <c r="K28" i="12"/>
  <c r="J28" i="12"/>
  <c r="I28" i="12"/>
  <c r="H28" i="12"/>
  <c r="G28" i="12"/>
  <c r="F28" i="12"/>
  <c r="E28" i="12"/>
  <c r="D28" i="12"/>
  <c r="C28" i="12"/>
  <c r="Z27" i="12"/>
  <c r="Y27" i="12"/>
  <c r="X27" i="12"/>
  <c r="W27" i="12"/>
  <c r="V27" i="12"/>
  <c r="U27" i="12"/>
  <c r="T27" i="12"/>
  <c r="S27" i="12"/>
  <c r="R27" i="12"/>
  <c r="Q27" i="12"/>
  <c r="P27" i="12"/>
  <c r="O27" i="12"/>
  <c r="N27" i="12"/>
  <c r="M27" i="12"/>
  <c r="L27" i="12"/>
  <c r="K27" i="12"/>
  <c r="J27" i="12"/>
  <c r="I27" i="12"/>
  <c r="H27" i="12"/>
  <c r="G27" i="12"/>
  <c r="F27" i="12"/>
  <c r="E27" i="12"/>
  <c r="D27" i="12"/>
  <c r="C27" i="12"/>
  <c r="Z26" i="12"/>
  <c r="Y26" i="12"/>
  <c r="X26" i="12"/>
  <c r="W26" i="12"/>
  <c r="V26" i="12"/>
  <c r="U26" i="12"/>
  <c r="T26" i="12"/>
  <c r="S26" i="12"/>
  <c r="R26" i="12"/>
  <c r="Q26" i="12"/>
  <c r="P26" i="12"/>
  <c r="O26" i="12"/>
  <c r="N26" i="12"/>
  <c r="M26" i="12"/>
  <c r="L26" i="12"/>
  <c r="K26" i="12"/>
  <c r="J26" i="12"/>
  <c r="I26" i="12"/>
  <c r="H26" i="12"/>
  <c r="G26" i="12"/>
  <c r="F26" i="12"/>
  <c r="E26" i="12"/>
  <c r="D26" i="12"/>
  <c r="C26" i="12"/>
  <c r="Z25" i="12"/>
  <c r="Y25" i="12"/>
  <c r="X25" i="12"/>
  <c r="W25" i="12"/>
  <c r="V25" i="12"/>
  <c r="U25" i="12"/>
  <c r="T25" i="12"/>
  <c r="S25" i="12"/>
  <c r="R25" i="12"/>
  <c r="Q25" i="12"/>
  <c r="P25" i="12"/>
  <c r="O25" i="12"/>
  <c r="N25" i="12"/>
  <c r="M25" i="12"/>
  <c r="L25" i="12"/>
  <c r="K25" i="12"/>
  <c r="J25" i="12"/>
  <c r="I25" i="12"/>
  <c r="H25" i="12"/>
  <c r="G25" i="12"/>
  <c r="F25" i="12"/>
  <c r="E25" i="12"/>
  <c r="D25" i="12"/>
  <c r="C25" i="12"/>
  <c r="Z24" i="12"/>
  <c r="Y24" i="12"/>
  <c r="X24" i="12"/>
  <c r="W24" i="12"/>
  <c r="V24" i="12"/>
  <c r="U24" i="12"/>
  <c r="T24" i="12"/>
  <c r="S24" i="12"/>
  <c r="R24" i="12"/>
  <c r="Q24" i="12"/>
  <c r="P24" i="12"/>
  <c r="O24" i="12"/>
  <c r="N24" i="12"/>
  <c r="M24" i="12"/>
  <c r="L24" i="12"/>
  <c r="K24" i="12"/>
  <c r="J24" i="12"/>
  <c r="I24" i="12"/>
  <c r="H24" i="12"/>
  <c r="G24" i="12"/>
  <c r="F24" i="12"/>
  <c r="E24" i="12"/>
  <c r="D24" i="12"/>
  <c r="C24" i="12"/>
  <c r="Z23" i="12"/>
  <c r="Y23" i="12"/>
  <c r="X23" i="12"/>
  <c r="W23" i="12"/>
  <c r="V23" i="12"/>
  <c r="U23" i="12"/>
  <c r="T23" i="12"/>
  <c r="S23" i="12"/>
  <c r="R23" i="12"/>
  <c r="Q23" i="12"/>
  <c r="P23" i="12"/>
  <c r="O23" i="12"/>
  <c r="N23" i="12"/>
  <c r="M23" i="12"/>
  <c r="L23" i="12"/>
  <c r="K23" i="12"/>
  <c r="J23" i="12"/>
  <c r="I23" i="12"/>
  <c r="H23" i="12"/>
  <c r="G23" i="12"/>
  <c r="F23" i="12"/>
  <c r="E23" i="12"/>
  <c r="D23" i="12"/>
  <c r="C23" i="12"/>
  <c r="Z22" i="12"/>
  <c r="Y22" i="12"/>
  <c r="X22" i="12"/>
  <c r="W22" i="12"/>
  <c r="V22" i="12"/>
  <c r="U22" i="12"/>
  <c r="T22" i="12"/>
  <c r="S22" i="12"/>
  <c r="R22" i="12"/>
  <c r="Q22" i="12"/>
  <c r="P22" i="12"/>
  <c r="O22" i="12"/>
  <c r="N22" i="12"/>
  <c r="M22" i="12"/>
  <c r="L22" i="12"/>
  <c r="K22" i="12"/>
  <c r="J22" i="12"/>
  <c r="I22" i="12"/>
  <c r="H22" i="12"/>
  <c r="G22" i="12"/>
  <c r="F22" i="12"/>
  <c r="E22" i="12"/>
  <c r="D22" i="12"/>
  <c r="C22" i="12"/>
  <c r="Z21" i="12"/>
  <c r="Y21" i="12"/>
  <c r="X21" i="12"/>
  <c r="W21" i="12"/>
  <c r="V21" i="12"/>
  <c r="U21" i="12"/>
  <c r="T21" i="12"/>
  <c r="S21" i="12"/>
  <c r="R21" i="12"/>
  <c r="Q21" i="12"/>
  <c r="P21" i="12"/>
  <c r="O21" i="12"/>
  <c r="N21" i="12"/>
  <c r="M21" i="12"/>
  <c r="L21" i="12"/>
  <c r="K21" i="12"/>
  <c r="J21" i="12"/>
  <c r="I21" i="12"/>
  <c r="H21" i="12"/>
  <c r="G21" i="12"/>
  <c r="F21" i="12"/>
  <c r="E21" i="12"/>
  <c r="D21" i="12"/>
  <c r="C21" i="12"/>
  <c r="Z20" i="12"/>
  <c r="Y20" i="12"/>
  <c r="X20" i="12"/>
  <c r="W20" i="12"/>
  <c r="V20" i="12"/>
  <c r="U20" i="12"/>
  <c r="T20" i="12"/>
  <c r="S20" i="12"/>
  <c r="R20" i="12"/>
  <c r="Q20" i="12"/>
  <c r="P20" i="12"/>
  <c r="O20" i="12"/>
  <c r="N20" i="12"/>
  <c r="M20" i="12"/>
  <c r="L20" i="12"/>
  <c r="K20" i="12"/>
  <c r="J20" i="12"/>
  <c r="I20" i="12"/>
  <c r="H20" i="12"/>
  <c r="G20" i="12"/>
  <c r="F20" i="12"/>
  <c r="E20" i="12"/>
  <c r="D20" i="12"/>
  <c r="C20" i="12"/>
  <c r="Z19" i="12"/>
  <c r="Y19" i="12"/>
  <c r="X19" i="12"/>
  <c r="W19" i="12"/>
  <c r="V19" i="12"/>
  <c r="U19" i="12"/>
  <c r="T19" i="12"/>
  <c r="S19" i="12"/>
  <c r="R19" i="12"/>
  <c r="Q19" i="12"/>
  <c r="P19" i="12"/>
  <c r="O19" i="12"/>
  <c r="N19" i="12"/>
  <c r="M19" i="12"/>
  <c r="L19" i="12"/>
  <c r="K19" i="12"/>
  <c r="J19" i="12"/>
  <c r="I19" i="12"/>
  <c r="H19" i="12"/>
  <c r="G19" i="12"/>
  <c r="F19" i="12"/>
  <c r="E19" i="12"/>
  <c r="D19" i="12"/>
  <c r="C19" i="12"/>
  <c r="Z18" i="12"/>
  <c r="Y18" i="12"/>
  <c r="X18" i="12"/>
  <c r="W18" i="12"/>
  <c r="V18" i="12"/>
  <c r="U18" i="12"/>
  <c r="T18" i="12"/>
  <c r="S18" i="12"/>
  <c r="R18" i="12"/>
  <c r="Q18" i="12"/>
  <c r="P18" i="12"/>
  <c r="O18" i="12"/>
  <c r="N18" i="12"/>
  <c r="M18" i="12"/>
  <c r="L18" i="12"/>
  <c r="K18" i="12"/>
  <c r="J18" i="12"/>
  <c r="I18" i="12"/>
  <c r="H18" i="12"/>
  <c r="G18" i="12"/>
  <c r="F18" i="12"/>
  <c r="E18" i="12"/>
  <c r="D18" i="12"/>
  <c r="C18" i="12"/>
  <c r="Z17" i="12"/>
  <c r="Y17" i="12"/>
  <c r="X17" i="12"/>
  <c r="W17" i="12"/>
  <c r="V17" i="12"/>
  <c r="U17" i="12"/>
  <c r="T17" i="12"/>
  <c r="S17" i="12"/>
  <c r="R17" i="12"/>
  <c r="Q17" i="12"/>
  <c r="P17" i="12"/>
  <c r="O17" i="12"/>
  <c r="N17" i="12"/>
  <c r="M17" i="12"/>
  <c r="L17" i="12"/>
  <c r="K17" i="12"/>
  <c r="J17" i="12"/>
  <c r="I17" i="12"/>
  <c r="H17" i="12"/>
  <c r="G17" i="12"/>
  <c r="F17" i="12"/>
  <c r="E17" i="12"/>
  <c r="D17" i="12"/>
  <c r="C17" i="12"/>
  <c r="Z16" i="12"/>
  <c r="Y16" i="12"/>
  <c r="X16" i="12"/>
  <c r="W16" i="12"/>
  <c r="V16" i="12"/>
  <c r="U16" i="12"/>
  <c r="T16" i="12"/>
  <c r="S16" i="12"/>
  <c r="R16" i="12"/>
  <c r="Q16" i="12"/>
  <c r="P16" i="12"/>
  <c r="O16" i="12"/>
  <c r="N16" i="12"/>
  <c r="M16" i="12"/>
  <c r="L16" i="12"/>
  <c r="K16" i="12"/>
  <c r="J16" i="12"/>
  <c r="I16" i="12"/>
  <c r="H16" i="12"/>
  <c r="G16" i="12"/>
  <c r="F16" i="12"/>
  <c r="E16" i="12"/>
  <c r="D16" i="12"/>
  <c r="C16" i="12"/>
  <c r="Z15" i="12"/>
  <c r="Y15" i="12"/>
  <c r="X15" i="12"/>
  <c r="W15" i="12"/>
  <c r="V15" i="12"/>
  <c r="U15" i="12"/>
  <c r="T15" i="12"/>
  <c r="S15" i="12"/>
  <c r="R15" i="12"/>
  <c r="Q15" i="12"/>
  <c r="P15" i="12"/>
  <c r="O15" i="12"/>
  <c r="N15" i="12"/>
  <c r="M15" i="12"/>
  <c r="L15" i="12"/>
  <c r="K15" i="12"/>
  <c r="J15" i="12"/>
  <c r="I15" i="12"/>
  <c r="H15" i="12"/>
  <c r="G15" i="12"/>
  <c r="F15" i="12"/>
  <c r="E15" i="12"/>
  <c r="D15" i="12"/>
  <c r="C15" i="12"/>
  <c r="Z14" i="12"/>
  <c r="Y14" i="12"/>
  <c r="X14" i="12"/>
  <c r="W14" i="12"/>
  <c r="V14" i="12"/>
  <c r="U14" i="12"/>
  <c r="T14" i="12"/>
  <c r="S14" i="12"/>
  <c r="R14" i="12"/>
  <c r="Q14" i="12"/>
  <c r="P14" i="12"/>
  <c r="O14" i="12"/>
  <c r="N14" i="12"/>
  <c r="M14" i="12"/>
  <c r="L14" i="12"/>
  <c r="K14" i="12"/>
  <c r="J14" i="12"/>
  <c r="I14" i="12"/>
  <c r="H14" i="12"/>
  <c r="G14" i="12"/>
  <c r="F14" i="12"/>
  <c r="E14" i="12"/>
  <c r="D14" i="12"/>
  <c r="C14" i="12"/>
  <c r="Z13" i="12"/>
  <c r="Y13" i="12"/>
  <c r="X13" i="12"/>
  <c r="W13" i="12"/>
  <c r="V13" i="12"/>
  <c r="U13" i="12"/>
  <c r="T13" i="12"/>
  <c r="S13" i="12"/>
  <c r="R13" i="12"/>
  <c r="Q13" i="12"/>
  <c r="P13" i="12"/>
  <c r="O13" i="12"/>
  <c r="N13" i="12"/>
  <c r="M13" i="12"/>
  <c r="L13" i="12"/>
  <c r="K13" i="12"/>
  <c r="J13" i="12"/>
  <c r="I13" i="12"/>
  <c r="H13" i="12"/>
  <c r="G13" i="12"/>
  <c r="F13" i="12"/>
  <c r="E13" i="12"/>
  <c r="D13" i="12"/>
  <c r="C13" i="12"/>
  <c r="Z12" i="12"/>
  <c r="Y12" i="12"/>
  <c r="X12" i="12"/>
  <c r="W12" i="12"/>
  <c r="V12" i="12"/>
  <c r="U12" i="12"/>
  <c r="T12" i="12"/>
  <c r="S12" i="12"/>
  <c r="R12" i="12"/>
  <c r="Q12" i="12"/>
  <c r="P12" i="12"/>
  <c r="O12" i="12"/>
  <c r="N12" i="12"/>
  <c r="M12" i="12"/>
  <c r="L12" i="12"/>
  <c r="K12" i="12"/>
  <c r="J12" i="12"/>
  <c r="I12" i="12"/>
  <c r="H12" i="12"/>
  <c r="G12" i="12"/>
  <c r="F12" i="12"/>
  <c r="E12" i="12"/>
  <c r="D12" i="12"/>
  <c r="C12" i="12"/>
  <c r="Z11" i="12"/>
  <c r="Y11" i="12"/>
  <c r="X11" i="12"/>
  <c r="W11" i="12"/>
  <c r="V11" i="12"/>
  <c r="U11" i="12"/>
  <c r="T11" i="12"/>
  <c r="S11" i="12"/>
  <c r="R11" i="12"/>
  <c r="Q11" i="12"/>
  <c r="P11" i="12"/>
  <c r="O11" i="12"/>
  <c r="N11" i="12"/>
  <c r="M11" i="12"/>
  <c r="L11" i="12"/>
  <c r="K11" i="12"/>
  <c r="J11" i="12"/>
  <c r="I11" i="12"/>
  <c r="H11" i="12"/>
  <c r="G11" i="12"/>
  <c r="F11" i="12"/>
  <c r="E11" i="12"/>
  <c r="D11" i="12"/>
  <c r="C11" i="12"/>
  <c r="H9" i="12"/>
  <c r="G9" i="12"/>
  <c r="I5" i="12"/>
  <c r="A1" i="12"/>
  <c r="AS100" i="11"/>
  <c r="AR100" i="11"/>
  <c r="AQ100" i="11"/>
  <c r="AP100" i="11"/>
  <c r="AO100" i="11"/>
  <c r="AN100" i="11"/>
  <c r="AM100" i="11"/>
  <c r="AL100" i="11"/>
  <c r="AK100" i="11"/>
  <c r="AJ100" i="11"/>
  <c r="AI100" i="11"/>
  <c r="AH100" i="11"/>
  <c r="AG100" i="11"/>
  <c r="AF100" i="11"/>
  <c r="AE100" i="11"/>
  <c r="AD100" i="11"/>
  <c r="AC100" i="11"/>
  <c r="AB100" i="11"/>
  <c r="AA100" i="11"/>
  <c r="Z100" i="11"/>
  <c r="Y100" i="11"/>
  <c r="X100" i="11"/>
  <c r="W100" i="11"/>
  <c r="V100" i="11"/>
  <c r="U100" i="11"/>
  <c r="T100" i="11"/>
  <c r="S100" i="11"/>
  <c r="R100" i="11"/>
  <c r="Q100" i="11"/>
  <c r="P100" i="11"/>
  <c r="O100" i="11"/>
  <c r="N100" i="11"/>
  <c r="M100" i="11"/>
  <c r="L100" i="11"/>
  <c r="K100" i="11"/>
  <c r="J100" i="11"/>
  <c r="I100" i="11"/>
  <c r="H100" i="11"/>
  <c r="G100" i="11"/>
  <c r="F100" i="11"/>
  <c r="E100" i="11"/>
  <c r="D100" i="11"/>
  <c r="C100" i="11"/>
  <c r="AS99" i="11"/>
  <c r="AR99" i="11"/>
  <c r="AQ99" i="11"/>
  <c r="AP99" i="11"/>
  <c r="AO99" i="11"/>
  <c r="AN99" i="11"/>
  <c r="AM99" i="11"/>
  <c r="AL99" i="11"/>
  <c r="AK99" i="11"/>
  <c r="AJ99" i="11"/>
  <c r="AI99" i="11"/>
  <c r="AH99" i="11"/>
  <c r="AG99" i="11"/>
  <c r="AF99" i="11"/>
  <c r="AE99" i="11"/>
  <c r="AD99" i="11"/>
  <c r="AC99" i="11"/>
  <c r="AB99" i="11"/>
  <c r="AA99" i="11"/>
  <c r="Z99" i="11"/>
  <c r="Y99" i="11"/>
  <c r="X99" i="11"/>
  <c r="W99" i="11"/>
  <c r="V99" i="11"/>
  <c r="U99" i="11"/>
  <c r="T99" i="11"/>
  <c r="S99" i="11"/>
  <c r="R99" i="11"/>
  <c r="Q99" i="11"/>
  <c r="P99" i="11"/>
  <c r="O99" i="11"/>
  <c r="N99" i="11"/>
  <c r="M99" i="11"/>
  <c r="L99" i="11"/>
  <c r="K99" i="11"/>
  <c r="J99" i="11"/>
  <c r="I99" i="11"/>
  <c r="H99" i="11"/>
  <c r="G99" i="11"/>
  <c r="F99" i="11"/>
  <c r="E99" i="11"/>
  <c r="D99" i="11"/>
  <c r="C99" i="11"/>
  <c r="AS98" i="11"/>
  <c r="AR98" i="11"/>
  <c r="AQ98" i="11"/>
  <c r="AP98" i="11"/>
  <c r="AO98" i="11"/>
  <c r="AN98" i="11"/>
  <c r="AM98" i="11"/>
  <c r="AL98" i="11"/>
  <c r="AK98" i="11"/>
  <c r="AJ98" i="11"/>
  <c r="AI98" i="11"/>
  <c r="AH98" i="11"/>
  <c r="AG98" i="11"/>
  <c r="AF98" i="11"/>
  <c r="AE98" i="11"/>
  <c r="AD98" i="11"/>
  <c r="AC98" i="11"/>
  <c r="AB98" i="11"/>
  <c r="AA98" i="11"/>
  <c r="Z98" i="11"/>
  <c r="Y98" i="11"/>
  <c r="X98" i="11"/>
  <c r="W98" i="11"/>
  <c r="V98" i="11"/>
  <c r="U98" i="11"/>
  <c r="T98" i="11"/>
  <c r="S98" i="11"/>
  <c r="R98" i="11"/>
  <c r="Q98" i="11"/>
  <c r="P98" i="11"/>
  <c r="O98" i="11"/>
  <c r="N98" i="11"/>
  <c r="M98" i="11"/>
  <c r="L98" i="11"/>
  <c r="K98" i="11"/>
  <c r="J98" i="11"/>
  <c r="I98" i="11"/>
  <c r="H98" i="11"/>
  <c r="G98" i="11"/>
  <c r="F98" i="11"/>
  <c r="E98" i="11"/>
  <c r="D98" i="11"/>
  <c r="C98" i="11"/>
  <c r="AS97" i="11"/>
  <c r="AR97" i="11"/>
  <c r="AQ97" i="11"/>
  <c r="AP97" i="11"/>
  <c r="AO97" i="11"/>
  <c r="AN97" i="11"/>
  <c r="AM97" i="11"/>
  <c r="AL97" i="11"/>
  <c r="AK97" i="11"/>
  <c r="AJ97" i="11"/>
  <c r="AI97" i="11"/>
  <c r="AH97" i="11"/>
  <c r="AG97" i="11"/>
  <c r="AF97" i="11"/>
  <c r="AE97" i="11"/>
  <c r="AD97" i="11"/>
  <c r="AC97" i="11"/>
  <c r="AB97" i="11"/>
  <c r="AA97" i="11"/>
  <c r="Z97" i="11"/>
  <c r="Y97" i="11"/>
  <c r="X97" i="11"/>
  <c r="W97" i="11"/>
  <c r="V97" i="11"/>
  <c r="U97" i="11"/>
  <c r="T97" i="11"/>
  <c r="S97" i="11"/>
  <c r="R97" i="11"/>
  <c r="Q97" i="11"/>
  <c r="P97" i="11"/>
  <c r="O97" i="11"/>
  <c r="N97" i="11"/>
  <c r="M97" i="11"/>
  <c r="L97" i="11"/>
  <c r="K97" i="11"/>
  <c r="J97" i="11"/>
  <c r="I97" i="11"/>
  <c r="H97" i="11"/>
  <c r="G97" i="11"/>
  <c r="F97" i="11"/>
  <c r="E97" i="11"/>
  <c r="D97" i="11"/>
  <c r="C97" i="11"/>
  <c r="AS96" i="11"/>
  <c r="AR96" i="11"/>
  <c r="AQ96" i="11"/>
  <c r="AP96" i="11"/>
  <c r="AO96" i="11"/>
  <c r="AN96" i="11"/>
  <c r="AM96" i="11"/>
  <c r="AL96" i="11"/>
  <c r="AK96" i="11"/>
  <c r="AJ96" i="11"/>
  <c r="AI96" i="11"/>
  <c r="AH96" i="11"/>
  <c r="AG96" i="11"/>
  <c r="AF96" i="11"/>
  <c r="AE96" i="11"/>
  <c r="AD96" i="11"/>
  <c r="AC96" i="11"/>
  <c r="AB96" i="11"/>
  <c r="AA96" i="11"/>
  <c r="Z96" i="11"/>
  <c r="Y96" i="11"/>
  <c r="X96" i="11"/>
  <c r="W96" i="11"/>
  <c r="V96" i="11"/>
  <c r="U96" i="11"/>
  <c r="T96" i="11"/>
  <c r="S96" i="11"/>
  <c r="R96" i="11"/>
  <c r="Q96" i="11"/>
  <c r="P96" i="11"/>
  <c r="O96" i="11"/>
  <c r="N96" i="11"/>
  <c r="M96" i="11"/>
  <c r="L96" i="11"/>
  <c r="K96" i="11"/>
  <c r="J96" i="11"/>
  <c r="I96" i="11"/>
  <c r="H96" i="11"/>
  <c r="G96" i="11"/>
  <c r="F96" i="11"/>
  <c r="E96" i="11"/>
  <c r="D96" i="11"/>
  <c r="C96" i="11"/>
  <c r="AS95" i="11"/>
  <c r="AR95" i="11"/>
  <c r="AQ95" i="11"/>
  <c r="AP95" i="11"/>
  <c r="AO95" i="11"/>
  <c r="AN95" i="11"/>
  <c r="AM95" i="11"/>
  <c r="AL95" i="11"/>
  <c r="AK95" i="11"/>
  <c r="AJ95" i="11"/>
  <c r="AI95" i="11"/>
  <c r="AH95" i="11"/>
  <c r="AG95" i="11"/>
  <c r="AF95" i="11"/>
  <c r="AE95" i="11"/>
  <c r="AD95" i="11"/>
  <c r="AC95" i="11"/>
  <c r="AB95" i="11"/>
  <c r="AA95" i="11"/>
  <c r="Z95" i="11"/>
  <c r="Y95" i="11"/>
  <c r="X95" i="11"/>
  <c r="W95" i="11"/>
  <c r="V95" i="11"/>
  <c r="U95" i="11"/>
  <c r="T95" i="11"/>
  <c r="S95" i="11"/>
  <c r="R95" i="11"/>
  <c r="Q95" i="11"/>
  <c r="P95" i="11"/>
  <c r="O95" i="11"/>
  <c r="N95" i="11"/>
  <c r="M95" i="11"/>
  <c r="L95" i="11"/>
  <c r="K95" i="11"/>
  <c r="J95" i="11"/>
  <c r="I95" i="11"/>
  <c r="H95" i="11"/>
  <c r="G95" i="11"/>
  <c r="F95" i="11"/>
  <c r="E95" i="11"/>
  <c r="D95" i="11"/>
  <c r="C95" i="11"/>
  <c r="AS94" i="11"/>
  <c r="AR94" i="11"/>
  <c r="AQ94" i="11"/>
  <c r="AP94" i="11"/>
  <c r="AO94" i="11"/>
  <c r="AN94" i="11"/>
  <c r="AM94" i="11"/>
  <c r="AL94" i="11"/>
  <c r="AK94" i="11"/>
  <c r="AJ94" i="11"/>
  <c r="AI94" i="11"/>
  <c r="AH94" i="11"/>
  <c r="AG94" i="11"/>
  <c r="AF94" i="11"/>
  <c r="AE94" i="11"/>
  <c r="AD94" i="11"/>
  <c r="AC94" i="11"/>
  <c r="AB94" i="11"/>
  <c r="AA94" i="11"/>
  <c r="Z94" i="11"/>
  <c r="Y94" i="11"/>
  <c r="X94" i="11"/>
  <c r="W94" i="11"/>
  <c r="V94" i="11"/>
  <c r="U94" i="11"/>
  <c r="T94" i="11"/>
  <c r="S94" i="11"/>
  <c r="R94" i="11"/>
  <c r="Q94" i="11"/>
  <c r="P94" i="11"/>
  <c r="O94" i="11"/>
  <c r="N94" i="11"/>
  <c r="M94" i="11"/>
  <c r="L94" i="11"/>
  <c r="K94" i="11"/>
  <c r="J94" i="11"/>
  <c r="I94" i="11"/>
  <c r="H94" i="11"/>
  <c r="G94" i="11"/>
  <c r="F94" i="11"/>
  <c r="E94" i="11"/>
  <c r="D94" i="11"/>
  <c r="C94" i="11"/>
  <c r="AS93" i="11"/>
  <c r="AR93" i="11"/>
  <c r="AQ93" i="11"/>
  <c r="AP93" i="11"/>
  <c r="AO93" i="11"/>
  <c r="AN93" i="11"/>
  <c r="AM93" i="11"/>
  <c r="AL93" i="11"/>
  <c r="AK93" i="11"/>
  <c r="AJ93" i="11"/>
  <c r="AI93" i="11"/>
  <c r="AH93" i="11"/>
  <c r="AG93" i="11"/>
  <c r="AF93" i="11"/>
  <c r="AE93" i="11"/>
  <c r="AD93" i="11"/>
  <c r="AC93" i="11"/>
  <c r="AB93" i="11"/>
  <c r="AA93" i="11"/>
  <c r="Z93" i="11"/>
  <c r="Y93" i="11"/>
  <c r="X93" i="11"/>
  <c r="W93" i="11"/>
  <c r="V93" i="11"/>
  <c r="U93" i="11"/>
  <c r="T93" i="11"/>
  <c r="S93" i="11"/>
  <c r="R93" i="11"/>
  <c r="Q93" i="11"/>
  <c r="P93" i="11"/>
  <c r="O93" i="11"/>
  <c r="N93" i="11"/>
  <c r="M93" i="11"/>
  <c r="L93" i="11"/>
  <c r="K93" i="11"/>
  <c r="J93" i="11"/>
  <c r="I93" i="11"/>
  <c r="H93" i="11"/>
  <c r="G93" i="11"/>
  <c r="F93" i="11"/>
  <c r="E93" i="11"/>
  <c r="D93" i="11"/>
  <c r="C93" i="11"/>
  <c r="AS92" i="11"/>
  <c r="AR92" i="11"/>
  <c r="AQ92" i="11"/>
  <c r="AP92" i="11"/>
  <c r="AO92" i="11"/>
  <c r="AN92" i="11"/>
  <c r="AM92" i="11"/>
  <c r="AL92" i="11"/>
  <c r="AK92" i="11"/>
  <c r="AJ92" i="11"/>
  <c r="AI92" i="11"/>
  <c r="AH92" i="11"/>
  <c r="AG92" i="11"/>
  <c r="AF92" i="11"/>
  <c r="AE92" i="11"/>
  <c r="AD92" i="11"/>
  <c r="AC92" i="11"/>
  <c r="AB92" i="11"/>
  <c r="AA92" i="11"/>
  <c r="Z92" i="11"/>
  <c r="Y92" i="11"/>
  <c r="X92" i="11"/>
  <c r="W92" i="11"/>
  <c r="V92" i="11"/>
  <c r="U92" i="11"/>
  <c r="T92" i="11"/>
  <c r="S92" i="11"/>
  <c r="R92" i="11"/>
  <c r="Q92" i="11"/>
  <c r="P92" i="11"/>
  <c r="O92" i="11"/>
  <c r="N92" i="11"/>
  <c r="M92" i="11"/>
  <c r="L92" i="11"/>
  <c r="K92" i="11"/>
  <c r="J92" i="11"/>
  <c r="I92" i="11"/>
  <c r="H92" i="11"/>
  <c r="G92" i="11"/>
  <c r="F92" i="11"/>
  <c r="E92" i="11"/>
  <c r="D92" i="11"/>
  <c r="C92" i="11"/>
  <c r="AS91" i="11"/>
  <c r="AR91" i="11"/>
  <c r="AQ91" i="11"/>
  <c r="AP91" i="11"/>
  <c r="AO91" i="11"/>
  <c r="AN91" i="11"/>
  <c r="AM91" i="11"/>
  <c r="AL91" i="11"/>
  <c r="AK91" i="11"/>
  <c r="AJ91" i="11"/>
  <c r="AI91" i="11"/>
  <c r="AH91" i="11"/>
  <c r="AG91" i="11"/>
  <c r="AF91" i="11"/>
  <c r="AE91" i="11"/>
  <c r="AD91" i="11"/>
  <c r="AC91" i="11"/>
  <c r="AB91" i="11"/>
  <c r="AA91" i="11"/>
  <c r="Z91" i="11"/>
  <c r="Y91" i="11"/>
  <c r="X91" i="11"/>
  <c r="W91" i="11"/>
  <c r="V91" i="11"/>
  <c r="U91" i="11"/>
  <c r="T91" i="11"/>
  <c r="S91" i="11"/>
  <c r="R91" i="11"/>
  <c r="Q91" i="11"/>
  <c r="P91" i="11"/>
  <c r="O91" i="11"/>
  <c r="N91" i="11"/>
  <c r="M91" i="11"/>
  <c r="L91" i="11"/>
  <c r="K91" i="11"/>
  <c r="J91" i="11"/>
  <c r="I91" i="11"/>
  <c r="H91" i="11"/>
  <c r="G91" i="11"/>
  <c r="F91" i="11"/>
  <c r="E91" i="11"/>
  <c r="D91" i="11"/>
  <c r="C91" i="11"/>
  <c r="AS90" i="11"/>
  <c r="AR90" i="11"/>
  <c r="AQ90" i="11"/>
  <c r="AP90" i="11"/>
  <c r="AO90" i="11"/>
  <c r="AN90" i="11"/>
  <c r="AM90" i="11"/>
  <c r="AL90" i="11"/>
  <c r="AK90" i="11"/>
  <c r="AJ90" i="11"/>
  <c r="AI90" i="11"/>
  <c r="AH90" i="11"/>
  <c r="AG90" i="11"/>
  <c r="AF90" i="11"/>
  <c r="AE90" i="11"/>
  <c r="AD90" i="11"/>
  <c r="AC90" i="11"/>
  <c r="AB90" i="11"/>
  <c r="AA90" i="11"/>
  <c r="Z90" i="11"/>
  <c r="Y90" i="11"/>
  <c r="X90" i="11"/>
  <c r="W90" i="11"/>
  <c r="V90" i="11"/>
  <c r="U90" i="11"/>
  <c r="T90" i="11"/>
  <c r="S90" i="11"/>
  <c r="R90" i="11"/>
  <c r="Q90" i="11"/>
  <c r="P90" i="11"/>
  <c r="O90" i="11"/>
  <c r="N90" i="11"/>
  <c r="M90" i="11"/>
  <c r="L90" i="11"/>
  <c r="K90" i="11"/>
  <c r="J90" i="11"/>
  <c r="I90" i="11"/>
  <c r="H90" i="11"/>
  <c r="G90" i="11"/>
  <c r="F90" i="11"/>
  <c r="E90" i="11"/>
  <c r="D90" i="11"/>
  <c r="C90" i="11"/>
  <c r="AS89" i="11"/>
  <c r="AR89" i="11"/>
  <c r="AQ89" i="11"/>
  <c r="AP89" i="11"/>
  <c r="AO89" i="11"/>
  <c r="AN89" i="11"/>
  <c r="AM89" i="11"/>
  <c r="AL89" i="11"/>
  <c r="AK89" i="11"/>
  <c r="AJ89" i="11"/>
  <c r="AI89" i="11"/>
  <c r="AH89" i="11"/>
  <c r="AG89" i="11"/>
  <c r="AF89" i="11"/>
  <c r="AE89" i="11"/>
  <c r="AD89" i="11"/>
  <c r="AC89" i="11"/>
  <c r="AB89" i="11"/>
  <c r="AA89" i="11"/>
  <c r="Z89" i="11"/>
  <c r="Y89" i="11"/>
  <c r="X89" i="11"/>
  <c r="W89" i="11"/>
  <c r="V89" i="11"/>
  <c r="U89" i="11"/>
  <c r="T89" i="11"/>
  <c r="S89" i="11"/>
  <c r="R89" i="11"/>
  <c r="Q89" i="11"/>
  <c r="P89" i="11"/>
  <c r="O89" i="11"/>
  <c r="N89" i="11"/>
  <c r="M89" i="11"/>
  <c r="L89" i="11"/>
  <c r="K89" i="11"/>
  <c r="J89" i="11"/>
  <c r="I89" i="11"/>
  <c r="H89" i="11"/>
  <c r="G89" i="11"/>
  <c r="F89" i="11"/>
  <c r="E89" i="11"/>
  <c r="D89" i="11"/>
  <c r="C89" i="11"/>
  <c r="AS88" i="11"/>
  <c r="AR88" i="11"/>
  <c r="AQ88" i="11"/>
  <c r="AP88" i="11"/>
  <c r="AO88" i="11"/>
  <c r="AN88" i="11"/>
  <c r="AM88" i="11"/>
  <c r="AL88" i="11"/>
  <c r="AK88" i="11"/>
  <c r="AJ88" i="11"/>
  <c r="AI88" i="11"/>
  <c r="AH88" i="11"/>
  <c r="AG88" i="11"/>
  <c r="AF88" i="11"/>
  <c r="AE88" i="11"/>
  <c r="AD88" i="11"/>
  <c r="AC88" i="11"/>
  <c r="AB88" i="11"/>
  <c r="AA88" i="11"/>
  <c r="Z88" i="11"/>
  <c r="Y88" i="11"/>
  <c r="X88" i="11"/>
  <c r="W88" i="11"/>
  <c r="V88" i="11"/>
  <c r="U88" i="11"/>
  <c r="T88" i="11"/>
  <c r="S88" i="11"/>
  <c r="R88" i="11"/>
  <c r="Q88" i="11"/>
  <c r="P88" i="11"/>
  <c r="O88" i="11"/>
  <c r="N88" i="11"/>
  <c r="M88" i="11"/>
  <c r="L88" i="11"/>
  <c r="K88" i="11"/>
  <c r="J88" i="11"/>
  <c r="I88" i="11"/>
  <c r="H88" i="11"/>
  <c r="G88" i="11"/>
  <c r="F88" i="11"/>
  <c r="E88" i="11"/>
  <c r="D88" i="11"/>
  <c r="C88" i="11"/>
  <c r="AS87" i="11"/>
  <c r="AR87" i="11"/>
  <c r="AQ87" i="11"/>
  <c r="AP87" i="11"/>
  <c r="AO87" i="11"/>
  <c r="AN87" i="11"/>
  <c r="AM87" i="11"/>
  <c r="AL87" i="11"/>
  <c r="AK87" i="11"/>
  <c r="AJ87" i="11"/>
  <c r="AI87" i="11"/>
  <c r="AH87" i="11"/>
  <c r="AG87" i="11"/>
  <c r="AF87" i="11"/>
  <c r="AE87" i="11"/>
  <c r="AD87" i="11"/>
  <c r="AC87" i="11"/>
  <c r="AB87" i="11"/>
  <c r="AA87" i="11"/>
  <c r="Z87" i="11"/>
  <c r="Y87" i="11"/>
  <c r="X87" i="11"/>
  <c r="W87" i="11"/>
  <c r="V87" i="11"/>
  <c r="U87" i="11"/>
  <c r="T87" i="11"/>
  <c r="S87" i="11"/>
  <c r="R87" i="11"/>
  <c r="Q87" i="11"/>
  <c r="P87" i="11"/>
  <c r="O87" i="11"/>
  <c r="N87" i="11"/>
  <c r="M87" i="11"/>
  <c r="L87" i="11"/>
  <c r="K87" i="11"/>
  <c r="J87" i="11"/>
  <c r="I87" i="11"/>
  <c r="H87" i="11"/>
  <c r="G87" i="11"/>
  <c r="F87" i="11"/>
  <c r="E87" i="11"/>
  <c r="D87" i="11"/>
  <c r="C87" i="11"/>
  <c r="AS86" i="11"/>
  <c r="AR86" i="11"/>
  <c r="AQ86" i="11"/>
  <c r="AP86" i="11"/>
  <c r="AO86" i="11"/>
  <c r="AN86" i="11"/>
  <c r="AM86" i="11"/>
  <c r="AL86" i="11"/>
  <c r="AK86" i="11"/>
  <c r="AJ86" i="11"/>
  <c r="AI86" i="11"/>
  <c r="AH86" i="11"/>
  <c r="AG86" i="11"/>
  <c r="AF86" i="11"/>
  <c r="AE86" i="11"/>
  <c r="AD86" i="11"/>
  <c r="AC86" i="11"/>
  <c r="AB86" i="11"/>
  <c r="AA86" i="11"/>
  <c r="Z86" i="11"/>
  <c r="Y86" i="11"/>
  <c r="X86" i="11"/>
  <c r="W86" i="11"/>
  <c r="V86" i="11"/>
  <c r="U86" i="11"/>
  <c r="T86" i="11"/>
  <c r="S86" i="11"/>
  <c r="R86" i="11"/>
  <c r="Q86" i="11"/>
  <c r="P86" i="11"/>
  <c r="O86" i="11"/>
  <c r="N86" i="11"/>
  <c r="M86" i="11"/>
  <c r="L86" i="11"/>
  <c r="K86" i="11"/>
  <c r="J86" i="11"/>
  <c r="I86" i="11"/>
  <c r="H86" i="11"/>
  <c r="G86" i="11"/>
  <c r="F86" i="11"/>
  <c r="E86" i="11"/>
  <c r="D86" i="11"/>
  <c r="C86" i="11"/>
  <c r="AS85" i="11"/>
  <c r="AR85" i="11"/>
  <c r="AQ85" i="11"/>
  <c r="AP85" i="11"/>
  <c r="AO85" i="11"/>
  <c r="AN85" i="11"/>
  <c r="AM85" i="11"/>
  <c r="AL85" i="11"/>
  <c r="AK85" i="11"/>
  <c r="AJ85" i="11"/>
  <c r="AI85" i="11"/>
  <c r="AH85" i="11"/>
  <c r="AG85" i="11"/>
  <c r="AF85" i="11"/>
  <c r="AE85" i="11"/>
  <c r="AD85" i="11"/>
  <c r="AC85" i="11"/>
  <c r="AB85" i="11"/>
  <c r="AA85" i="11"/>
  <c r="Z85" i="11"/>
  <c r="Y85" i="11"/>
  <c r="X85" i="11"/>
  <c r="W85" i="11"/>
  <c r="V85" i="11"/>
  <c r="U85" i="11"/>
  <c r="T85" i="11"/>
  <c r="S85" i="11"/>
  <c r="R85" i="11"/>
  <c r="Q85" i="11"/>
  <c r="P85" i="11"/>
  <c r="O85" i="11"/>
  <c r="N85" i="11"/>
  <c r="M85" i="11"/>
  <c r="L85" i="11"/>
  <c r="K85" i="11"/>
  <c r="J85" i="11"/>
  <c r="I85" i="11"/>
  <c r="H85" i="11"/>
  <c r="G85" i="11"/>
  <c r="F85" i="11"/>
  <c r="E85" i="11"/>
  <c r="D85" i="11"/>
  <c r="C85" i="11"/>
  <c r="AS84" i="11"/>
  <c r="AR84" i="11"/>
  <c r="AQ84" i="11"/>
  <c r="AP84" i="11"/>
  <c r="AO84" i="11"/>
  <c r="AN84" i="11"/>
  <c r="AM84" i="11"/>
  <c r="AL84" i="11"/>
  <c r="AK84" i="11"/>
  <c r="AJ84" i="11"/>
  <c r="AI84" i="11"/>
  <c r="AH84" i="11"/>
  <c r="AG84" i="11"/>
  <c r="AF84" i="11"/>
  <c r="AE84" i="11"/>
  <c r="AD84" i="11"/>
  <c r="AC84" i="11"/>
  <c r="AB84" i="11"/>
  <c r="AA84" i="11"/>
  <c r="Z84" i="11"/>
  <c r="Y84" i="11"/>
  <c r="X84" i="11"/>
  <c r="W84" i="11"/>
  <c r="V84" i="11"/>
  <c r="U84" i="11"/>
  <c r="T84" i="11"/>
  <c r="S84" i="11"/>
  <c r="R84" i="11"/>
  <c r="Q84" i="11"/>
  <c r="P84" i="11"/>
  <c r="O84" i="11"/>
  <c r="N84" i="11"/>
  <c r="M84" i="11"/>
  <c r="L84" i="11"/>
  <c r="K84" i="11"/>
  <c r="J84" i="11"/>
  <c r="I84" i="11"/>
  <c r="H84" i="11"/>
  <c r="G84" i="11"/>
  <c r="F84" i="11"/>
  <c r="E84" i="11"/>
  <c r="D84" i="11"/>
  <c r="C84" i="11"/>
  <c r="AS83" i="11"/>
  <c r="AR83" i="11"/>
  <c r="AQ83" i="11"/>
  <c r="AP83" i="11"/>
  <c r="AO83" i="11"/>
  <c r="AN83" i="11"/>
  <c r="AM83" i="11"/>
  <c r="AL83" i="11"/>
  <c r="AK83" i="11"/>
  <c r="AJ83" i="11"/>
  <c r="AI83" i="11"/>
  <c r="AH83" i="11"/>
  <c r="AG83" i="11"/>
  <c r="AF83" i="11"/>
  <c r="AE83" i="11"/>
  <c r="AD83" i="11"/>
  <c r="AC83" i="11"/>
  <c r="AB83" i="11"/>
  <c r="AA83" i="11"/>
  <c r="Z83" i="11"/>
  <c r="Y83" i="11"/>
  <c r="X83" i="11"/>
  <c r="W83" i="11"/>
  <c r="V83" i="11"/>
  <c r="U83" i="11"/>
  <c r="T83" i="11"/>
  <c r="S83" i="11"/>
  <c r="R83" i="11"/>
  <c r="Q83" i="11"/>
  <c r="P83" i="11"/>
  <c r="O83" i="11"/>
  <c r="N83" i="11"/>
  <c r="M83" i="11"/>
  <c r="L83" i="11"/>
  <c r="K83" i="11"/>
  <c r="J83" i="11"/>
  <c r="I83" i="11"/>
  <c r="H83" i="11"/>
  <c r="G83" i="11"/>
  <c r="F83" i="11"/>
  <c r="E83" i="11"/>
  <c r="D83" i="11"/>
  <c r="C83" i="11"/>
  <c r="AS82" i="11"/>
  <c r="AR82" i="11"/>
  <c r="AQ82" i="11"/>
  <c r="AP82" i="11"/>
  <c r="AO82" i="11"/>
  <c r="AN82" i="11"/>
  <c r="AM82" i="11"/>
  <c r="AL82" i="11"/>
  <c r="AK82" i="11"/>
  <c r="AJ82" i="11"/>
  <c r="AI82" i="11"/>
  <c r="AH82" i="11"/>
  <c r="AG82" i="11"/>
  <c r="AF82" i="11"/>
  <c r="AE82" i="11"/>
  <c r="AD82" i="11"/>
  <c r="AC82" i="11"/>
  <c r="AB82" i="11"/>
  <c r="AA82" i="11"/>
  <c r="Z82" i="11"/>
  <c r="Y82" i="11"/>
  <c r="X82" i="11"/>
  <c r="W82" i="11"/>
  <c r="V82" i="11"/>
  <c r="U82" i="11"/>
  <c r="T82" i="11"/>
  <c r="S82" i="11"/>
  <c r="R82" i="11"/>
  <c r="Q82" i="11"/>
  <c r="P82" i="11"/>
  <c r="O82" i="11"/>
  <c r="N82" i="11"/>
  <c r="M82" i="11"/>
  <c r="L82" i="11"/>
  <c r="K82" i="11"/>
  <c r="J82" i="11"/>
  <c r="I82" i="11"/>
  <c r="H82" i="11"/>
  <c r="G82" i="11"/>
  <c r="F82" i="11"/>
  <c r="E82" i="11"/>
  <c r="D82" i="11"/>
  <c r="C82" i="11"/>
  <c r="AS81" i="11"/>
  <c r="AR81" i="11"/>
  <c r="AQ81" i="11"/>
  <c r="AP81" i="11"/>
  <c r="AO81" i="11"/>
  <c r="AN81" i="11"/>
  <c r="AM81" i="11"/>
  <c r="AL81" i="11"/>
  <c r="AK81" i="11"/>
  <c r="AJ81" i="11"/>
  <c r="AI81" i="11"/>
  <c r="AH81" i="11"/>
  <c r="AG81" i="11"/>
  <c r="AF81" i="11"/>
  <c r="AE81" i="11"/>
  <c r="AD81" i="11"/>
  <c r="AC81" i="11"/>
  <c r="AB81" i="11"/>
  <c r="AA81" i="11"/>
  <c r="Z81" i="11"/>
  <c r="Y81" i="11"/>
  <c r="X81" i="11"/>
  <c r="W81" i="11"/>
  <c r="V81" i="11"/>
  <c r="U81" i="11"/>
  <c r="T81" i="11"/>
  <c r="S81" i="11"/>
  <c r="R81" i="11"/>
  <c r="Q81" i="11"/>
  <c r="P81" i="11"/>
  <c r="O81" i="11"/>
  <c r="N81" i="11"/>
  <c r="M81" i="11"/>
  <c r="L81" i="11"/>
  <c r="K81" i="11"/>
  <c r="J81" i="11"/>
  <c r="I81" i="11"/>
  <c r="H81" i="11"/>
  <c r="G81" i="11"/>
  <c r="F81" i="11"/>
  <c r="E81" i="11"/>
  <c r="D81" i="11"/>
  <c r="C81" i="11"/>
  <c r="AS80" i="11"/>
  <c r="AR80" i="11"/>
  <c r="AQ80" i="11"/>
  <c r="AP80" i="11"/>
  <c r="AO80" i="11"/>
  <c r="AN80" i="11"/>
  <c r="AM80" i="11"/>
  <c r="AL80" i="11"/>
  <c r="AK80" i="11"/>
  <c r="AJ80" i="11"/>
  <c r="AI80" i="11"/>
  <c r="AH80" i="11"/>
  <c r="AG80" i="11"/>
  <c r="AF80" i="11"/>
  <c r="AE80" i="11"/>
  <c r="AD80" i="11"/>
  <c r="AC80" i="11"/>
  <c r="AB80" i="11"/>
  <c r="AA80" i="11"/>
  <c r="Z80" i="11"/>
  <c r="Y80" i="11"/>
  <c r="X80" i="11"/>
  <c r="W80" i="11"/>
  <c r="V80" i="11"/>
  <c r="U80" i="11"/>
  <c r="T80" i="11"/>
  <c r="S80" i="11"/>
  <c r="R80" i="11"/>
  <c r="Q80" i="11"/>
  <c r="P80" i="11"/>
  <c r="O80" i="11"/>
  <c r="N80" i="11"/>
  <c r="M80" i="11"/>
  <c r="L80" i="11"/>
  <c r="K80" i="11"/>
  <c r="J80" i="11"/>
  <c r="I80" i="11"/>
  <c r="H80" i="11"/>
  <c r="G80" i="11"/>
  <c r="F80" i="11"/>
  <c r="E80" i="11"/>
  <c r="D80" i="11"/>
  <c r="C80" i="11"/>
  <c r="AS79" i="11"/>
  <c r="AR79" i="11"/>
  <c r="AQ79" i="11"/>
  <c r="AP79" i="11"/>
  <c r="AO79" i="11"/>
  <c r="AN79" i="11"/>
  <c r="AM79" i="11"/>
  <c r="AL79" i="11"/>
  <c r="AK79" i="11"/>
  <c r="AJ79" i="11"/>
  <c r="AI79" i="11"/>
  <c r="AH79" i="11"/>
  <c r="AG79" i="11"/>
  <c r="AF79" i="11"/>
  <c r="AE79" i="11"/>
  <c r="AD79" i="11"/>
  <c r="AC79" i="11"/>
  <c r="AB79" i="11"/>
  <c r="AA79" i="11"/>
  <c r="Z79" i="11"/>
  <c r="Y79" i="11"/>
  <c r="X79" i="11"/>
  <c r="W79" i="11"/>
  <c r="V79" i="11"/>
  <c r="U79" i="11"/>
  <c r="T79" i="11"/>
  <c r="S79" i="11"/>
  <c r="R79" i="11"/>
  <c r="Q79" i="11"/>
  <c r="P79" i="11"/>
  <c r="O79" i="11"/>
  <c r="N79" i="11"/>
  <c r="M79" i="11"/>
  <c r="L79" i="11"/>
  <c r="K79" i="11"/>
  <c r="J79" i="11"/>
  <c r="I79" i="11"/>
  <c r="H79" i="11"/>
  <c r="G79" i="11"/>
  <c r="F79" i="11"/>
  <c r="E79" i="11"/>
  <c r="D79" i="11"/>
  <c r="C79" i="11"/>
  <c r="AS78" i="11"/>
  <c r="AR78" i="11"/>
  <c r="AQ78" i="11"/>
  <c r="AP78" i="11"/>
  <c r="AO78" i="11"/>
  <c r="AN78" i="11"/>
  <c r="AM78" i="11"/>
  <c r="AL78" i="11"/>
  <c r="AK78" i="11"/>
  <c r="AJ78" i="11"/>
  <c r="AI78" i="11"/>
  <c r="AH78" i="11"/>
  <c r="AG78" i="11"/>
  <c r="AF78" i="11"/>
  <c r="AE78" i="11"/>
  <c r="AD78" i="11"/>
  <c r="AC78" i="11"/>
  <c r="AB78" i="11"/>
  <c r="AA78" i="11"/>
  <c r="Z78" i="11"/>
  <c r="Y78" i="11"/>
  <c r="X78" i="11"/>
  <c r="W78" i="11"/>
  <c r="V78" i="11"/>
  <c r="U78" i="11"/>
  <c r="T78" i="11"/>
  <c r="S78" i="11"/>
  <c r="R78" i="11"/>
  <c r="Q78" i="11"/>
  <c r="P78" i="11"/>
  <c r="O78" i="11"/>
  <c r="N78" i="11"/>
  <c r="M78" i="11"/>
  <c r="L78" i="11"/>
  <c r="K78" i="11"/>
  <c r="J78" i="11"/>
  <c r="I78" i="11"/>
  <c r="H78" i="11"/>
  <c r="G78" i="11"/>
  <c r="F78" i="11"/>
  <c r="E78" i="11"/>
  <c r="D78" i="11"/>
  <c r="C78" i="11"/>
  <c r="AS77" i="11"/>
  <c r="AR77" i="11"/>
  <c r="AQ77" i="11"/>
  <c r="AP77" i="11"/>
  <c r="AO77" i="11"/>
  <c r="AN77" i="11"/>
  <c r="AM77" i="11"/>
  <c r="AL77" i="11"/>
  <c r="AK77" i="11"/>
  <c r="AJ77" i="11"/>
  <c r="AI77" i="11"/>
  <c r="AH77" i="11"/>
  <c r="AG77" i="11"/>
  <c r="AF77" i="11"/>
  <c r="AE77" i="11"/>
  <c r="AD77" i="11"/>
  <c r="AC77" i="11"/>
  <c r="AB77" i="11"/>
  <c r="AA77" i="11"/>
  <c r="Z77" i="11"/>
  <c r="Y77" i="11"/>
  <c r="X77" i="11"/>
  <c r="W77" i="11"/>
  <c r="V77" i="11"/>
  <c r="U77" i="11"/>
  <c r="T77" i="11"/>
  <c r="S77" i="11"/>
  <c r="R77" i="11"/>
  <c r="Q77" i="11"/>
  <c r="P77" i="11"/>
  <c r="O77" i="11"/>
  <c r="N77" i="11"/>
  <c r="M77" i="11"/>
  <c r="L77" i="11"/>
  <c r="K77" i="11"/>
  <c r="J77" i="11"/>
  <c r="I77" i="11"/>
  <c r="H77" i="11"/>
  <c r="G77" i="11"/>
  <c r="F77" i="11"/>
  <c r="E77" i="11"/>
  <c r="D77" i="11"/>
  <c r="C77" i="11"/>
  <c r="AS76" i="11"/>
  <c r="AR76" i="11"/>
  <c r="AQ76" i="11"/>
  <c r="AP76" i="11"/>
  <c r="AO76" i="11"/>
  <c r="AN76" i="11"/>
  <c r="AM76" i="11"/>
  <c r="AL76" i="11"/>
  <c r="AK76" i="11"/>
  <c r="AJ76" i="11"/>
  <c r="AI76" i="11"/>
  <c r="AH76" i="11"/>
  <c r="AG76" i="11"/>
  <c r="AF76" i="11"/>
  <c r="AE76" i="11"/>
  <c r="AD76" i="11"/>
  <c r="AC76" i="11"/>
  <c r="AB76" i="11"/>
  <c r="AA76" i="11"/>
  <c r="Z76" i="11"/>
  <c r="Y76" i="11"/>
  <c r="X76" i="11"/>
  <c r="W76" i="11"/>
  <c r="V76" i="11"/>
  <c r="U76" i="11"/>
  <c r="T76" i="11"/>
  <c r="S76" i="11"/>
  <c r="R76" i="11"/>
  <c r="Q76" i="11"/>
  <c r="P76" i="11"/>
  <c r="O76" i="11"/>
  <c r="N76" i="11"/>
  <c r="M76" i="11"/>
  <c r="L76" i="11"/>
  <c r="K76" i="11"/>
  <c r="J76" i="11"/>
  <c r="I76" i="11"/>
  <c r="H76" i="11"/>
  <c r="G76" i="11"/>
  <c r="F76" i="11"/>
  <c r="E76" i="11"/>
  <c r="D76" i="11"/>
  <c r="C76" i="11"/>
  <c r="AS75" i="11"/>
  <c r="AR75" i="11"/>
  <c r="AQ75" i="11"/>
  <c r="AP75" i="11"/>
  <c r="AO75" i="11"/>
  <c r="AN75" i="11"/>
  <c r="AM75" i="11"/>
  <c r="AL75" i="11"/>
  <c r="AK75" i="11"/>
  <c r="AJ75" i="11"/>
  <c r="AI75" i="11"/>
  <c r="AH75" i="11"/>
  <c r="AG75" i="11"/>
  <c r="AF75" i="11"/>
  <c r="AE75" i="11"/>
  <c r="AD75" i="11"/>
  <c r="AC75" i="11"/>
  <c r="AB75" i="11"/>
  <c r="AA75" i="11"/>
  <c r="Z75" i="11"/>
  <c r="Y75" i="11"/>
  <c r="X75" i="11"/>
  <c r="W75" i="11"/>
  <c r="V75" i="11"/>
  <c r="U75" i="11"/>
  <c r="T75" i="11"/>
  <c r="S75" i="11"/>
  <c r="R75" i="11"/>
  <c r="Q75" i="11"/>
  <c r="P75" i="11"/>
  <c r="O75" i="11"/>
  <c r="N75" i="11"/>
  <c r="M75" i="11"/>
  <c r="L75" i="11"/>
  <c r="K75" i="11"/>
  <c r="J75" i="11"/>
  <c r="I75" i="11"/>
  <c r="H75" i="11"/>
  <c r="G75" i="11"/>
  <c r="F75" i="11"/>
  <c r="E75" i="11"/>
  <c r="D75" i="11"/>
  <c r="C75" i="11"/>
  <c r="AS74" i="11"/>
  <c r="AR74" i="11"/>
  <c r="AQ74" i="11"/>
  <c r="AP74" i="11"/>
  <c r="AO74" i="11"/>
  <c r="AN74" i="11"/>
  <c r="AM74" i="11"/>
  <c r="AL74" i="11"/>
  <c r="AK74" i="11"/>
  <c r="AJ74" i="11"/>
  <c r="AI74" i="11"/>
  <c r="AH74" i="11"/>
  <c r="AG74" i="11"/>
  <c r="AF74" i="11"/>
  <c r="AE74" i="11"/>
  <c r="AD74" i="11"/>
  <c r="AC74" i="11"/>
  <c r="AB74" i="11"/>
  <c r="AA74" i="11"/>
  <c r="Z74" i="11"/>
  <c r="Y74" i="11"/>
  <c r="X74" i="11"/>
  <c r="W74" i="11"/>
  <c r="V74" i="11"/>
  <c r="U74" i="11"/>
  <c r="T74" i="11"/>
  <c r="S74" i="11"/>
  <c r="R74" i="11"/>
  <c r="Q74" i="11"/>
  <c r="P74" i="11"/>
  <c r="O74" i="11"/>
  <c r="N74" i="11"/>
  <c r="M74" i="11"/>
  <c r="L74" i="11"/>
  <c r="K74" i="11"/>
  <c r="J74" i="11"/>
  <c r="I74" i="11"/>
  <c r="H74" i="11"/>
  <c r="G74" i="11"/>
  <c r="F74" i="11"/>
  <c r="E74" i="11"/>
  <c r="D74" i="11"/>
  <c r="C74" i="11"/>
  <c r="AS73" i="11"/>
  <c r="AR73" i="11"/>
  <c r="AQ73" i="11"/>
  <c r="AP73" i="11"/>
  <c r="AO73" i="11"/>
  <c r="AN73" i="11"/>
  <c r="AM73" i="11"/>
  <c r="AL73" i="11"/>
  <c r="AK73" i="11"/>
  <c r="AJ73" i="11"/>
  <c r="AI73" i="11"/>
  <c r="AH73" i="11"/>
  <c r="AG73" i="11"/>
  <c r="AF73" i="11"/>
  <c r="AE73" i="11"/>
  <c r="AD73" i="11"/>
  <c r="AC73" i="11"/>
  <c r="AB73" i="11"/>
  <c r="AA73" i="11"/>
  <c r="Z73" i="11"/>
  <c r="Y73" i="11"/>
  <c r="X73" i="11"/>
  <c r="W73" i="11"/>
  <c r="V73" i="11"/>
  <c r="U73" i="11"/>
  <c r="T73" i="11"/>
  <c r="S73" i="11"/>
  <c r="R73" i="11"/>
  <c r="Q73" i="11"/>
  <c r="P73" i="11"/>
  <c r="O73" i="11"/>
  <c r="N73" i="11"/>
  <c r="M73" i="11"/>
  <c r="L73" i="11"/>
  <c r="K73" i="11"/>
  <c r="J73" i="11"/>
  <c r="I73" i="11"/>
  <c r="H73" i="11"/>
  <c r="G73" i="11"/>
  <c r="F73" i="11"/>
  <c r="E73" i="11"/>
  <c r="D73" i="11"/>
  <c r="C73" i="11"/>
  <c r="AS72" i="11"/>
  <c r="AR72" i="11"/>
  <c r="AQ72" i="11"/>
  <c r="AP72" i="11"/>
  <c r="AO72" i="11"/>
  <c r="AN72" i="11"/>
  <c r="AM72" i="11"/>
  <c r="AL72" i="11"/>
  <c r="AK72" i="11"/>
  <c r="AJ72" i="11"/>
  <c r="AI72" i="11"/>
  <c r="AH72" i="11"/>
  <c r="AG72" i="11"/>
  <c r="AF72" i="11"/>
  <c r="AE72" i="11"/>
  <c r="AD72" i="11"/>
  <c r="AC72" i="11"/>
  <c r="AB72" i="11"/>
  <c r="AA72" i="11"/>
  <c r="Z72" i="11"/>
  <c r="Y72" i="11"/>
  <c r="X72" i="11"/>
  <c r="W72" i="11"/>
  <c r="V72" i="11"/>
  <c r="U72" i="11"/>
  <c r="T72" i="11"/>
  <c r="S72" i="11"/>
  <c r="R72" i="11"/>
  <c r="Q72" i="11"/>
  <c r="P72" i="11"/>
  <c r="O72" i="11"/>
  <c r="N72" i="11"/>
  <c r="M72" i="11"/>
  <c r="L72" i="11"/>
  <c r="K72" i="11"/>
  <c r="J72" i="11"/>
  <c r="I72" i="11"/>
  <c r="H72" i="11"/>
  <c r="G72" i="11"/>
  <c r="F72" i="11"/>
  <c r="E72" i="11"/>
  <c r="D72" i="11"/>
  <c r="C72" i="11"/>
  <c r="AS71" i="11"/>
  <c r="AR71" i="11"/>
  <c r="AQ71" i="11"/>
  <c r="AP71" i="11"/>
  <c r="AO71" i="11"/>
  <c r="AN71" i="11"/>
  <c r="AM71" i="11"/>
  <c r="AL71" i="11"/>
  <c r="AK71" i="11"/>
  <c r="AJ71" i="11"/>
  <c r="AI71" i="11"/>
  <c r="AH71" i="11"/>
  <c r="AG71" i="11"/>
  <c r="AF71" i="11"/>
  <c r="AE71" i="11"/>
  <c r="AD71" i="11"/>
  <c r="AC71" i="11"/>
  <c r="AB71" i="11"/>
  <c r="AA71" i="11"/>
  <c r="Z71" i="11"/>
  <c r="Y71" i="11"/>
  <c r="X71" i="11"/>
  <c r="W71" i="11"/>
  <c r="V71" i="11"/>
  <c r="U71" i="11"/>
  <c r="T71" i="11"/>
  <c r="S71" i="11"/>
  <c r="R71" i="11"/>
  <c r="Q71" i="11"/>
  <c r="P71" i="11"/>
  <c r="O71" i="11"/>
  <c r="N71" i="11"/>
  <c r="M71" i="11"/>
  <c r="L71" i="11"/>
  <c r="K71" i="11"/>
  <c r="J71" i="11"/>
  <c r="I71" i="11"/>
  <c r="H71" i="11"/>
  <c r="G71" i="11"/>
  <c r="F71" i="11"/>
  <c r="E71" i="11"/>
  <c r="D71" i="11"/>
  <c r="C71" i="11"/>
  <c r="AS70" i="11"/>
  <c r="AR70" i="11"/>
  <c r="AQ70" i="11"/>
  <c r="AP70" i="11"/>
  <c r="AO70" i="11"/>
  <c r="AN70" i="11"/>
  <c r="AM70" i="11"/>
  <c r="AL70" i="11"/>
  <c r="AK70" i="11"/>
  <c r="AJ70" i="11"/>
  <c r="AI70" i="11"/>
  <c r="AH70" i="11"/>
  <c r="AG70" i="11"/>
  <c r="AF70" i="11"/>
  <c r="AE70" i="11"/>
  <c r="AD70" i="11"/>
  <c r="AC70" i="11"/>
  <c r="AB70" i="11"/>
  <c r="AA70" i="11"/>
  <c r="Z70" i="11"/>
  <c r="Y70" i="11"/>
  <c r="X70" i="11"/>
  <c r="W70" i="11"/>
  <c r="V70" i="11"/>
  <c r="U70" i="11"/>
  <c r="T70" i="11"/>
  <c r="S70" i="11"/>
  <c r="R70" i="11"/>
  <c r="Q70" i="11"/>
  <c r="P70" i="11"/>
  <c r="O70" i="11"/>
  <c r="N70" i="11"/>
  <c r="M70" i="11"/>
  <c r="L70" i="11"/>
  <c r="K70" i="11"/>
  <c r="J70" i="11"/>
  <c r="I70" i="11"/>
  <c r="H70" i="11"/>
  <c r="G70" i="11"/>
  <c r="F70" i="11"/>
  <c r="E70" i="11"/>
  <c r="D70" i="11"/>
  <c r="C70" i="11"/>
  <c r="AS69" i="11"/>
  <c r="AR69" i="11"/>
  <c r="AQ69" i="11"/>
  <c r="AP69" i="11"/>
  <c r="AO69" i="11"/>
  <c r="AN69" i="11"/>
  <c r="AM69" i="11"/>
  <c r="AL69" i="11"/>
  <c r="AK69" i="11"/>
  <c r="AJ69" i="11"/>
  <c r="AI69" i="11"/>
  <c r="AH69" i="11"/>
  <c r="AG69" i="11"/>
  <c r="AF69" i="11"/>
  <c r="AE69" i="11"/>
  <c r="AD69" i="11"/>
  <c r="AC69" i="11"/>
  <c r="AB69" i="11"/>
  <c r="AA69" i="11"/>
  <c r="Z69" i="11"/>
  <c r="Y69" i="11"/>
  <c r="X69" i="11"/>
  <c r="W69" i="11"/>
  <c r="V69" i="11"/>
  <c r="U69" i="11"/>
  <c r="T69" i="11"/>
  <c r="S69" i="11"/>
  <c r="R69" i="11"/>
  <c r="Q69" i="11"/>
  <c r="P69" i="11"/>
  <c r="O69" i="11"/>
  <c r="N69" i="11"/>
  <c r="M69" i="11"/>
  <c r="L69" i="11"/>
  <c r="K69" i="11"/>
  <c r="J69" i="11"/>
  <c r="I69" i="11"/>
  <c r="H69" i="11"/>
  <c r="G69" i="11"/>
  <c r="F69" i="11"/>
  <c r="E69" i="11"/>
  <c r="D69" i="11"/>
  <c r="C69"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T68" i="11"/>
  <c r="S68" i="11"/>
  <c r="R68" i="11"/>
  <c r="Q68" i="11"/>
  <c r="P68" i="11"/>
  <c r="O68" i="11"/>
  <c r="N68" i="11"/>
  <c r="M68" i="11"/>
  <c r="L68" i="11"/>
  <c r="K68" i="11"/>
  <c r="J68" i="11"/>
  <c r="I68" i="11"/>
  <c r="H68" i="11"/>
  <c r="G68" i="11"/>
  <c r="F68" i="11"/>
  <c r="E68" i="11"/>
  <c r="D68" i="11"/>
  <c r="C68"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T67" i="11"/>
  <c r="S67" i="11"/>
  <c r="R67" i="11"/>
  <c r="Q67" i="11"/>
  <c r="P67" i="11"/>
  <c r="O67" i="11"/>
  <c r="N67" i="11"/>
  <c r="M67" i="11"/>
  <c r="L67" i="11"/>
  <c r="K67" i="11"/>
  <c r="J67" i="11"/>
  <c r="I67" i="11"/>
  <c r="H67" i="11"/>
  <c r="G67" i="11"/>
  <c r="F67" i="11"/>
  <c r="E67" i="11"/>
  <c r="D67" i="11"/>
  <c r="C67" i="11"/>
  <c r="AS66" i="11"/>
  <c r="AR66" i="11"/>
  <c r="AQ66" i="11"/>
  <c r="AP66" i="11"/>
  <c r="AO66" i="11"/>
  <c r="AN66" i="11"/>
  <c r="AM66" i="11"/>
  <c r="AL66" i="11"/>
  <c r="AK66" i="11"/>
  <c r="AJ66" i="11"/>
  <c r="AI66" i="11"/>
  <c r="AH66" i="11"/>
  <c r="AG66" i="11"/>
  <c r="AF66" i="11"/>
  <c r="AE66" i="11"/>
  <c r="AD66" i="11"/>
  <c r="AC66" i="11"/>
  <c r="AB66" i="11"/>
  <c r="AA66" i="11"/>
  <c r="Z66" i="11"/>
  <c r="Y66" i="11"/>
  <c r="X66" i="11"/>
  <c r="W66" i="11"/>
  <c r="V66" i="11"/>
  <c r="U66" i="11"/>
  <c r="T66" i="11"/>
  <c r="S66" i="11"/>
  <c r="R66" i="11"/>
  <c r="Q66" i="11"/>
  <c r="P66" i="11"/>
  <c r="O66" i="11"/>
  <c r="N66" i="11"/>
  <c r="M66" i="11"/>
  <c r="L66" i="11"/>
  <c r="K66" i="11"/>
  <c r="J66" i="11"/>
  <c r="I66" i="11"/>
  <c r="H66" i="11"/>
  <c r="G66" i="11"/>
  <c r="F66" i="11"/>
  <c r="E66" i="11"/>
  <c r="D66" i="11"/>
  <c r="C66"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T65" i="11"/>
  <c r="S65" i="11"/>
  <c r="R65" i="11"/>
  <c r="Q65" i="11"/>
  <c r="P65" i="11"/>
  <c r="O65" i="11"/>
  <c r="N65" i="11"/>
  <c r="M65" i="11"/>
  <c r="L65" i="11"/>
  <c r="K65" i="11"/>
  <c r="J65" i="11"/>
  <c r="I65" i="11"/>
  <c r="H65" i="11"/>
  <c r="G65" i="11"/>
  <c r="F65" i="11"/>
  <c r="E65" i="11"/>
  <c r="D65" i="11"/>
  <c r="C65"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T64" i="11"/>
  <c r="S64" i="11"/>
  <c r="R64" i="11"/>
  <c r="Q64" i="11"/>
  <c r="P64" i="11"/>
  <c r="O64" i="11"/>
  <c r="N64" i="11"/>
  <c r="M64" i="11"/>
  <c r="L64" i="11"/>
  <c r="K64" i="11"/>
  <c r="J64" i="11"/>
  <c r="I64" i="11"/>
  <c r="H64" i="11"/>
  <c r="G64" i="11"/>
  <c r="F64" i="11"/>
  <c r="E64" i="11"/>
  <c r="D64" i="11"/>
  <c r="C64" i="11"/>
  <c r="AS63" i="11"/>
  <c r="AR63" i="11"/>
  <c r="AQ63" i="11"/>
  <c r="AP63" i="11"/>
  <c r="AO63" i="11"/>
  <c r="AN63" i="11"/>
  <c r="AM63" i="11"/>
  <c r="AL63" i="11"/>
  <c r="AK63" i="11"/>
  <c r="AJ63" i="11"/>
  <c r="AI63" i="11"/>
  <c r="AH63" i="11"/>
  <c r="AG63" i="11"/>
  <c r="AF63" i="11"/>
  <c r="AE63" i="11"/>
  <c r="AD63" i="11"/>
  <c r="AC63" i="11"/>
  <c r="AB63" i="11"/>
  <c r="AA63" i="11"/>
  <c r="Z63" i="11"/>
  <c r="Y63" i="11"/>
  <c r="X63" i="11"/>
  <c r="W63" i="11"/>
  <c r="V63" i="11"/>
  <c r="U63" i="11"/>
  <c r="T63" i="11"/>
  <c r="S63" i="11"/>
  <c r="R63" i="11"/>
  <c r="Q63" i="11"/>
  <c r="P63" i="11"/>
  <c r="O63" i="11"/>
  <c r="N63" i="11"/>
  <c r="M63" i="11"/>
  <c r="L63" i="11"/>
  <c r="K63" i="11"/>
  <c r="J63" i="11"/>
  <c r="I63" i="11"/>
  <c r="H63" i="11"/>
  <c r="G63" i="11"/>
  <c r="F63" i="11"/>
  <c r="E63" i="11"/>
  <c r="D63" i="11"/>
  <c r="C63"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T62" i="11"/>
  <c r="S62" i="11"/>
  <c r="R62" i="11"/>
  <c r="Q62" i="11"/>
  <c r="P62" i="11"/>
  <c r="O62" i="11"/>
  <c r="N62" i="11"/>
  <c r="M62" i="11"/>
  <c r="L62" i="11"/>
  <c r="K62" i="11"/>
  <c r="J62" i="11"/>
  <c r="I62" i="11"/>
  <c r="H62" i="11"/>
  <c r="G62" i="11"/>
  <c r="F62" i="11"/>
  <c r="E62" i="11"/>
  <c r="D62" i="11"/>
  <c r="C62"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T61" i="11"/>
  <c r="S61" i="11"/>
  <c r="R61" i="11"/>
  <c r="Q61" i="11"/>
  <c r="P61" i="11"/>
  <c r="O61" i="11"/>
  <c r="N61" i="11"/>
  <c r="M61" i="11"/>
  <c r="L61" i="11"/>
  <c r="K61" i="11"/>
  <c r="J61" i="11"/>
  <c r="I61" i="11"/>
  <c r="H61" i="11"/>
  <c r="G61" i="11"/>
  <c r="F61" i="11"/>
  <c r="E61" i="11"/>
  <c r="D61" i="11"/>
  <c r="C61" i="11"/>
  <c r="AS60" i="11"/>
  <c r="AR60" i="11"/>
  <c r="AQ60" i="11"/>
  <c r="AP60" i="11"/>
  <c r="AO60" i="11"/>
  <c r="AN60" i="11"/>
  <c r="AM60" i="11"/>
  <c r="AL60" i="11"/>
  <c r="AK60" i="11"/>
  <c r="AJ60" i="11"/>
  <c r="AI60" i="11"/>
  <c r="AH60" i="11"/>
  <c r="AG60" i="11"/>
  <c r="AF60" i="11"/>
  <c r="AE60" i="11"/>
  <c r="AD60" i="11"/>
  <c r="AC60" i="11"/>
  <c r="AB60" i="11"/>
  <c r="AA60" i="11"/>
  <c r="Z60" i="11"/>
  <c r="Y60" i="11"/>
  <c r="X60" i="11"/>
  <c r="W60" i="11"/>
  <c r="V60" i="11"/>
  <c r="U60" i="11"/>
  <c r="T60" i="11"/>
  <c r="S60" i="11"/>
  <c r="R60" i="11"/>
  <c r="Q60" i="11"/>
  <c r="P60" i="11"/>
  <c r="O60" i="11"/>
  <c r="N60" i="11"/>
  <c r="M60" i="11"/>
  <c r="L60" i="11"/>
  <c r="K60" i="11"/>
  <c r="J60" i="11"/>
  <c r="I60" i="11"/>
  <c r="H60" i="11"/>
  <c r="G60" i="11"/>
  <c r="F60" i="11"/>
  <c r="E60" i="11"/>
  <c r="D60" i="11"/>
  <c r="C60"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T59" i="11"/>
  <c r="S59" i="11"/>
  <c r="R59" i="11"/>
  <c r="Q59" i="11"/>
  <c r="P59" i="11"/>
  <c r="O59" i="11"/>
  <c r="N59" i="11"/>
  <c r="M59" i="11"/>
  <c r="L59" i="11"/>
  <c r="K59" i="11"/>
  <c r="J59" i="11"/>
  <c r="I59" i="11"/>
  <c r="H59" i="11"/>
  <c r="G59" i="11"/>
  <c r="F59" i="11"/>
  <c r="E59" i="11"/>
  <c r="D59" i="11"/>
  <c r="C59"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T58" i="11"/>
  <c r="S58" i="11"/>
  <c r="R58" i="11"/>
  <c r="Q58" i="11"/>
  <c r="P58" i="11"/>
  <c r="O58" i="11"/>
  <c r="N58" i="11"/>
  <c r="M58" i="11"/>
  <c r="L58" i="11"/>
  <c r="K58" i="11"/>
  <c r="J58" i="11"/>
  <c r="I58" i="11"/>
  <c r="H58" i="11"/>
  <c r="G58" i="11"/>
  <c r="F58" i="11"/>
  <c r="E58" i="11"/>
  <c r="D58" i="11"/>
  <c r="C58" i="11"/>
  <c r="AS57" i="11"/>
  <c r="AR57" i="11"/>
  <c r="AQ57" i="11"/>
  <c r="AP57" i="11"/>
  <c r="AO57" i="11"/>
  <c r="AN57" i="11"/>
  <c r="AM57" i="11"/>
  <c r="AL57" i="11"/>
  <c r="AK57" i="11"/>
  <c r="AJ57" i="11"/>
  <c r="AI57" i="11"/>
  <c r="AH57" i="11"/>
  <c r="AG57" i="11"/>
  <c r="AF57" i="11"/>
  <c r="AE57" i="11"/>
  <c r="AD57" i="11"/>
  <c r="AC57" i="11"/>
  <c r="AB57" i="11"/>
  <c r="AA57" i="11"/>
  <c r="Z57" i="11"/>
  <c r="Y57" i="11"/>
  <c r="X57" i="11"/>
  <c r="W57" i="11"/>
  <c r="V57" i="11"/>
  <c r="U57" i="11"/>
  <c r="T57" i="11"/>
  <c r="S57" i="11"/>
  <c r="R57" i="11"/>
  <c r="Q57" i="11"/>
  <c r="P57" i="11"/>
  <c r="O57" i="11"/>
  <c r="N57" i="11"/>
  <c r="M57" i="11"/>
  <c r="L57" i="11"/>
  <c r="K57" i="11"/>
  <c r="J57" i="11"/>
  <c r="I57" i="11"/>
  <c r="H57" i="11"/>
  <c r="G57" i="11"/>
  <c r="F57" i="11"/>
  <c r="E57" i="11"/>
  <c r="D57" i="11"/>
  <c r="C57"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T56" i="11"/>
  <c r="S56" i="11"/>
  <c r="R56" i="11"/>
  <c r="Q56" i="11"/>
  <c r="P56" i="11"/>
  <c r="O56" i="11"/>
  <c r="N56" i="11"/>
  <c r="M56" i="11"/>
  <c r="L56" i="11"/>
  <c r="K56" i="11"/>
  <c r="J56" i="11"/>
  <c r="I56" i="11"/>
  <c r="H56" i="11"/>
  <c r="G56" i="11"/>
  <c r="F56" i="11"/>
  <c r="E56" i="11"/>
  <c r="D56" i="11"/>
  <c r="C56"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T55" i="11"/>
  <c r="S55" i="11"/>
  <c r="R55" i="11"/>
  <c r="Q55" i="11"/>
  <c r="P55" i="11"/>
  <c r="O55" i="11"/>
  <c r="N55" i="11"/>
  <c r="M55" i="11"/>
  <c r="L55" i="11"/>
  <c r="K55" i="11"/>
  <c r="J55" i="11"/>
  <c r="I55" i="11"/>
  <c r="H55" i="11"/>
  <c r="G55" i="11"/>
  <c r="F55" i="11"/>
  <c r="E55" i="11"/>
  <c r="D55" i="11"/>
  <c r="C55" i="11"/>
  <c r="AS54" i="11"/>
  <c r="AR54" i="11"/>
  <c r="AQ54" i="11"/>
  <c r="AP54" i="11"/>
  <c r="AO54" i="11"/>
  <c r="AN54" i="11"/>
  <c r="AM54" i="11"/>
  <c r="AL54" i="11"/>
  <c r="AK54" i="11"/>
  <c r="AJ54" i="11"/>
  <c r="AI54" i="11"/>
  <c r="AH54" i="11"/>
  <c r="AG54" i="11"/>
  <c r="AF54" i="11"/>
  <c r="AE54" i="11"/>
  <c r="AD54" i="11"/>
  <c r="AC54" i="11"/>
  <c r="AB54" i="11"/>
  <c r="AA54" i="11"/>
  <c r="Z54" i="11"/>
  <c r="Y54" i="11"/>
  <c r="X54" i="11"/>
  <c r="W54" i="11"/>
  <c r="V54" i="11"/>
  <c r="U54" i="11"/>
  <c r="T54" i="11"/>
  <c r="S54" i="11"/>
  <c r="R54" i="11"/>
  <c r="Q54" i="11"/>
  <c r="P54" i="11"/>
  <c r="O54" i="11"/>
  <c r="N54" i="11"/>
  <c r="M54" i="11"/>
  <c r="L54" i="11"/>
  <c r="K54" i="11"/>
  <c r="J54" i="11"/>
  <c r="I54" i="11"/>
  <c r="H54" i="11"/>
  <c r="G54" i="11"/>
  <c r="F54" i="11"/>
  <c r="E54" i="11"/>
  <c r="D54" i="11"/>
  <c r="C54"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T53" i="11"/>
  <c r="S53" i="11"/>
  <c r="R53" i="11"/>
  <c r="Q53" i="11"/>
  <c r="P53" i="11"/>
  <c r="O53" i="11"/>
  <c r="N53" i="11"/>
  <c r="M53" i="11"/>
  <c r="L53" i="11"/>
  <c r="K53" i="11"/>
  <c r="J53" i="11"/>
  <c r="I53" i="11"/>
  <c r="H53" i="11"/>
  <c r="G53" i="11"/>
  <c r="F53" i="11"/>
  <c r="E53" i="11"/>
  <c r="D53" i="11"/>
  <c r="C53"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T52" i="11"/>
  <c r="S52" i="11"/>
  <c r="R52" i="11"/>
  <c r="Q52" i="11"/>
  <c r="P52" i="11"/>
  <c r="O52" i="11"/>
  <c r="M52" i="11"/>
  <c r="L52" i="11"/>
  <c r="K52" i="11"/>
  <c r="J52" i="11"/>
  <c r="I52" i="11"/>
  <c r="H52" i="11"/>
  <c r="G52" i="11"/>
  <c r="F52" i="11"/>
  <c r="E52" i="11"/>
  <c r="D52" i="11"/>
  <c r="C52" i="11"/>
  <c r="AS51" i="11"/>
  <c r="AR51" i="11"/>
  <c r="AQ51" i="11"/>
  <c r="AP51" i="11"/>
  <c r="AO51" i="11"/>
  <c r="AN51" i="11"/>
  <c r="AM51" i="11"/>
  <c r="AL51" i="11"/>
  <c r="AK51" i="11"/>
  <c r="AJ51" i="11"/>
  <c r="AI51" i="11"/>
  <c r="AH51" i="11"/>
  <c r="AG51" i="11"/>
  <c r="AF51" i="11"/>
  <c r="AE51" i="11"/>
  <c r="AD51" i="11"/>
  <c r="AC51" i="11"/>
  <c r="AB51" i="11"/>
  <c r="AA51" i="11"/>
  <c r="Z51" i="11"/>
  <c r="Y51" i="11"/>
  <c r="X51" i="11"/>
  <c r="W51" i="11"/>
  <c r="V51" i="11"/>
  <c r="U51" i="11"/>
  <c r="T51" i="11"/>
  <c r="S51" i="11"/>
  <c r="R51" i="11"/>
  <c r="Q51" i="11"/>
  <c r="P51" i="11"/>
  <c r="O51" i="11"/>
  <c r="N51" i="11"/>
  <c r="M51" i="11"/>
  <c r="L51" i="11"/>
  <c r="K51" i="11"/>
  <c r="J51" i="11"/>
  <c r="I51" i="11"/>
  <c r="H51" i="11"/>
  <c r="G51" i="11"/>
  <c r="F51" i="11"/>
  <c r="E51" i="11"/>
  <c r="D51" i="11"/>
  <c r="C51"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T50" i="11"/>
  <c r="S50" i="11"/>
  <c r="R50" i="11"/>
  <c r="Q50" i="11"/>
  <c r="P50" i="11"/>
  <c r="O50" i="11"/>
  <c r="N50" i="11"/>
  <c r="M50" i="11"/>
  <c r="L50" i="11"/>
  <c r="K50" i="11"/>
  <c r="J50" i="11"/>
  <c r="I50" i="11"/>
  <c r="H50" i="11"/>
  <c r="G50" i="11"/>
  <c r="F50" i="11"/>
  <c r="E50" i="11"/>
  <c r="D50" i="11"/>
  <c r="C50"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T49" i="11"/>
  <c r="S49" i="11"/>
  <c r="R49" i="11"/>
  <c r="Q49" i="11"/>
  <c r="P49" i="11"/>
  <c r="O49" i="11"/>
  <c r="N49" i="11"/>
  <c r="M49" i="11"/>
  <c r="L49" i="11"/>
  <c r="K49" i="11"/>
  <c r="J49" i="11"/>
  <c r="I49" i="11"/>
  <c r="H49" i="11"/>
  <c r="G49" i="11"/>
  <c r="F49" i="11"/>
  <c r="E49" i="11"/>
  <c r="D49" i="11"/>
  <c r="C49" i="11"/>
  <c r="AS48" i="11"/>
  <c r="AR48" i="11"/>
  <c r="AQ48" i="11"/>
  <c r="AP48" i="11"/>
  <c r="AO48" i="11"/>
  <c r="AN48" i="11"/>
  <c r="AM48" i="11"/>
  <c r="AL48" i="11"/>
  <c r="AK48" i="11"/>
  <c r="AJ48" i="11"/>
  <c r="AI48" i="11"/>
  <c r="AH48" i="11"/>
  <c r="AG48" i="11"/>
  <c r="AF48" i="11"/>
  <c r="AE48" i="11"/>
  <c r="AD48" i="11"/>
  <c r="AC48" i="11"/>
  <c r="AB48" i="11"/>
  <c r="AA48" i="11"/>
  <c r="Z48" i="11"/>
  <c r="Y48" i="11"/>
  <c r="X48" i="11"/>
  <c r="W48" i="11"/>
  <c r="V48" i="11"/>
  <c r="U48" i="11"/>
  <c r="T48" i="11"/>
  <c r="S48" i="11"/>
  <c r="R48" i="11"/>
  <c r="Q48" i="11"/>
  <c r="P48" i="11"/>
  <c r="O48" i="11"/>
  <c r="N48" i="11"/>
  <c r="M48" i="11"/>
  <c r="L48" i="11"/>
  <c r="K48" i="11"/>
  <c r="J48" i="11"/>
  <c r="I48" i="11"/>
  <c r="H48" i="11"/>
  <c r="G48" i="11"/>
  <c r="F48" i="11"/>
  <c r="E48" i="11"/>
  <c r="D48" i="11"/>
  <c r="C48"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T47" i="11"/>
  <c r="S47" i="11"/>
  <c r="R47" i="11"/>
  <c r="Q47" i="11"/>
  <c r="P47" i="11"/>
  <c r="O47" i="11"/>
  <c r="N47" i="11"/>
  <c r="M47" i="11"/>
  <c r="L47" i="11"/>
  <c r="K47" i="11"/>
  <c r="J47" i="11"/>
  <c r="I47" i="11"/>
  <c r="H47" i="11"/>
  <c r="G47" i="11"/>
  <c r="F47" i="11"/>
  <c r="E47" i="11"/>
  <c r="D47" i="11"/>
  <c r="C47"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T46" i="11"/>
  <c r="S46" i="11"/>
  <c r="R46" i="11"/>
  <c r="Q46" i="11"/>
  <c r="P46" i="11"/>
  <c r="O46" i="11"/>
  <c r="N46" i="11"/>
  <c r="M46" i="11"/>
  <c r="L46" i="11"/>
  <c r="K46" i="11"/>
  <c r="J46" i="11"/>
  <c r="I46" i="11"/>
  <c r="H46" i="11"/>
  <c r="G46" i="11"/>
  <c r="F46" i="11"/>
  <c r="E46" i="11"/>
  <c r="D46" i="11"/>
  <c r="C46" i="11"/>
  <c r="AS45" i="11"/>
  <c r="AR45" i="11"/>
  <c r="AQ45" i="11"/>
  <c r="AP45" i="11"/>
  <c r="AO45" i="11"/>
  <c r="AN45" i="11"/>
  <c r="AM45" i="11"/>
  <c r="AL45" i="11"/>
  <c r="AK45" i="11"/>
  <c r="AJ45" i="11"/>
  <c r="AI45" i="11"/>
  <c r="AH45" i="11"/>
  <c r="AG45" i="11"/>
  <c r="AF45" i="11"/>
  <c r="AE45" i="11"/>
  <c r="AD45" i="11"/>
  <c r="AC45" i="11"/>
  <c r="AB45" i="11"/>
  <c r="AA45" i="11"/>
  <c r="Z45" i="11"/>
  <c r="Y45" i="11"/>
  <c r="X45" i="11"/>
  <c r="W45" i="11"/>
  <c r="V45" i="11"/>
  <c r="U45" i="11"/>
  <c r="T45" i="11"/>
  <c r="S45" i="11"/>
  <c r="R45" i="11"/>
  <c r="Q45" i="11"/>
  <c r="P45" i="11"/>
  <c r="O45" i="11"/>
  <c r="N45" i="11"/>
  <c r="M45" i="11"/>
  <c r="L45" i="11"/>
  <c r="K45" i="11"/>
  <c r="J45" i="11"/>
  <c r="I45" i="11"/>
  <c r="H45" i="11"/>
  <c r="G45" i="11"/>
  <c r="F45" i="11"/>
  <c r="E45" i="11"/>
  <c r="D45" i="11"/>
  <c r="C45"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T44" i="11"/>
  <c r="S44" i="11"/>
  <c r="R44" i="11"/>
  <c r="Q44" i="11"/>
  <c r="P44" i="11"/>
  <c r="O44" i="11"/>
  <c r="N44" i="11"/>
  <c r="M44" i="11"/>
  <c r="L44" i="11"/>
  <c r="K44" i="11"/>
  <c r="J44" i="11"/>
  <c r="I44" i="11"/>
  <c r="H44" i="11"/>
  <c r="G44" i="11"/>
  <c r="F44" i="11"/>
  <c r="E44" i="11"/>
  <c r="D44" i="11"/>
  <c r="C44"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T43" i="11"/>
  <c r="S43" i="11"/>
  <c r="R43" i="11"/>
  <c r="Q43" i="11"/>
  <c r="P43" i="11"/>
  <c r="O43" i="11"/>
  <c r="N43" i="11"/>
  <c r="M43" i="11"/>
  <c r="L43" i="11"/>
  <c r="K43" i="11"/>
  <c r="J43" i="11"/>
  <c r="I43" i="11"/>
  <c r="H43" i="11"/>
  <c r="G43" i="11"/>
  <c r="F43" i="11"/>
  <c r="E43" i="11"/>
  <c r="D43" i="11"/>
  <c r="C43" i="11"/>
  <c r="AS42" i="11"/>
  <c r="AR42" i="11"/>
  <c r="AQ42" i="11"/>
  <c r="AP42" i="11"/>
  <c r="AO42" i="11"/>
  <c r="AN42" i="11"/>
  <c r="AM42" i="11"/>
  <c r="AL42" i="11"/>
  <c r="AK42" i="11"/>
  <c r="AJ42" i="11"/>
  <c r="AI42" i="11"/>
  <c r="AH42" i="11"/>
  <c r="AG42" i="11"/>
  <c r="AF42" i="11"/>
  <c r="AE42" i="11"/>
  <c r="AD42" i="11"/>
  <c r="AC42" i="11"/>
  <c r="AB42" i="11"/>
  <c r="AA42" i="11"/>
  <c r="Z42" i="11"/>
  <c r="Y42" i="11"/>
  <c r="X42" i="11"/>
  <c r="W42" i="11"/>
  <c r="V42" i="11"/>
  <c r="U42" i="11"/>
  <c r="T42" i="11"/>
  <c r="S42" i="11"/>
  <c r="R42" i="11"/>
  <c r="Q42" i="11"/>
  <c r="P42" i="11"/>
  <c r="O42" i="11"/>
  <c r="N42" i="11"/>
  <c r="M42" i="11"/>
  <c r="L42" i="11"/>
  <c r="K42" i="11"/>
  <c r="J42" i="11"/>
  <c r="I42" i="11"/>
  <c r="H42" i="11"/>
  <c r="G42" i="11"/>
  <c r="F42" i="11"/>
  <c r="E42" i="11"/>
  <c r="D42" i="11"/>
  <c r="C42"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T41" i="11"/>
  <c r="S41" i="11"/>
  <c r="R41" i="11"/>
  <c r="Q41" i="11"/>
  <c r="P41" i="11"/>
  <c r="O41" i="11"/>
  <c r="N41" i="11"/>
  <c r="M41" i="11"/>
  <c r="L41" i="11"/>
  <c r="K41" i="11"/>
  <c r="J41" i="11"/>
  <c r="I41" i="11"/>
  <c r="H41" i="11"/>
  <c r="G41" i="11"/>
  <c r="F41" i="11"/>
  <c r="E41" i="11"/>
  <c r="D41" i="11"/>
  <c r="C41"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T40" i="11"/>
  <c r="S40" i="11"/>
  <c r="R40" i="11"/>
  <c r="Q40" i="11"/>
  <c r="P40" i="11"/>
  <c r="O40" i="11"/>
  <c r="N40" i="11"/>
  <c r="M40" i="11"/>
  <c r="L40" i="11"/>
  <c r="K40" i="11"/>
  <c r="J40" i="11"/>
  <c r="I40" i="11"/>
  <c r="H40" i="11"/>
  <c r="G40" i="11"/>
  <c r="F40" i="11"/>
  <c r="E40" i="11"/>
  <c r="D40" i="11"/>
  <c r="C40" i="11"/>
  <c r="AS39" i="11"/>
  <c r="AR39" i="11"/>
  <c r="AQ39" i="11"/>
  <c r="AP39" i="11"/>
  <c r="AO39" i="11"/>
  <c r="AN39" i="11"/>
  <c r="AM39" i="11"/>
  <c r="AL39" i="11"/>
  <c r="AK39" i="11"/>
  <c r="AJ39" i="11"/>
  <c r="AI39" i="11"/>
  <c r="AH39" i="11"/>
  <c r="AG39" i="11"/>
  <c r="AF39" i="11"/>
  <c r="AE39" i="11"/>
  <c r="AD39" i="11"/>
  <c r="AC39" i="11"/>
  <c r="AB39" i="11"/>
  <c r="AA39" i="11"/>
  <c r="Z39" i="11"/>
  <c r="Y39" i="11"/>
  <c r="X39" i="11"/>
  <c r="W39" i="11"/>
  <c r="V39" i="11"/>
  <c r="U39" i="11"/>
  <c r="T39" i="11"/>
  <c r="S39" i="11"/>
  <c r="R39" i="11"/>
  <c r="Q39" i="11"/>
  <c r="P39" i="11"/>
  <c r="O39" i="11"/>
  <c r="N39" i="11"/>
  <c r="M39" i="11"/>
  <c r="L39" i="11"/>
  <c r="K39" i="11"/>
  <c r="J39" i="11"/>
  <c r="I39" i="11"/>
  <c r="H39" i="11"/>
  <c r="G39" i="11"/>
  <c r="F39" i="11"/>
  <c r="E39" i="11"/>
  <c r="D39" i="11"/>
  <c r="C39"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T38" i="11"/>
  <c r="S38" i="11"/>
  <c r="R38" i="11"/>
  <c r="Q38" i="11"/>
  <c r="P38" i="11"/>
  <c r="O38" i="11"/>
  <c r="N38" i="11"/>
  <c r="M38" i="11"/>
  <c r="L38" i="11"/>
  <c r="K38" i="11"/>
  <c r="J38" i="11"/>
  <c r="I38" i="11"/>
  <c r="H38" i="11"/>
  <c r="G38" i="11"/>
  <c r="F38" i="11"/>
  <c r="E38" i="11"/>
  <c r="D38" i="11"/>
  <c r="C38"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T37" i="11"/>
  <c r="S37" i="11"/>
  <c r="R37" i="11"/>
  <c r="Q37" i="11"/>
  <c r="P37" i="11"/>
  <c r="O37" i="11"/>
  <c r="N37" i="11"/>
  <c r="M37" i="11"/>
  <c r="L37" i="11"/>
  <c r="K37" i="11"/>
  <c r="J37" i="11"/>
  <c r="I37" i="11"/>
  <c r="H37" i="11"/>
  <c r="G37" i="11"/>
  <c r="F37" i="11"/>
  <c r="E37" i="11"/>
  <c r="D37" i="11"/>
  <c r="C37" i="11"/>
  <c r="AS36" i="11"/>
  <c r="AR36" i="11"/>
  <c r="AQ36" i="11"/>
  <c r="AP36" i="11"/>
  <c r="AO36" i="11"/>
  <c r="AN36" i="11"/>
  <c r="AM36" i="11"/>
  <c r="AL36" i="11"/>
  <c r="AK36" i="11"/>
  <c r="AJ36" i="11"/>
  <c r="AI36" i="11"/>
  <c r="AH36" i="11"/>
  <c r="AG36" i="11"/>
  <c r="AF36" i="11"/>
  <c r="AE36" i="11"/>
  <c r="AD36" i="11"/>
  <c r="AC36" i="11"/>
  <c r="AB36" i="11"/>
  <c r="AA36" i="11"/>
  <c r="Z36" i="11"/>
  <c r="Y36" i="11"/>
  <c r="X36" i="11"/>
  <c r="W36" i="11"/>
  <c r="V36" i="11"/>
  <c r="U36" i="11"/>
  <c r="T36" i="11"/>
  <c r="S36" i="11"/>
  <c r="R36" i="11"/>
  <c r="Q36" i="11"/>
  <c r="P36" i="11"/>
  <c r="O36" i="11"/>
  <c r="N36" i="11"/>
  <c r="M36" i="11"/>
  <c r="L36" i="11"/>
  <c r="K36" i="11"/>
  <c r="J36" i="11"/>
  <c r="I36" i="11"/>
  <c r="H36" i="11"/>
  <c r="G36" i="11"/>
  <c r="F36" i="11"/>
  <c r="E36" i="11"/>
  <c r="D36" i="11"/>
  <c r="C36"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T35" i="11"/>
  <c r="S35" i="11"/>
  <c r="R35" i="11"/>
  <c r="Q35" i="11"/>
  <c r="P35" i="11"/>
  <c r="O35" i="11"/>
  <c r="N35" i="11"/>
  <c r="M35" i="11"/>
  <c r="L35" i="11"/>
  <c r="K35" i="11"/>
  <c r="J35" i="11"/>
  <c r="I35" i="11"/>
  <c r="H35" i="11"/>
  <c r="G35" i="11"/>
  <c r="F35" i="11"/>
  <c r="E35" i="11"/>
  <c r="D35" i="11"/>
  <c r="C35"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T34" i="11"/>
  <c r="S34" i="11"/>
  <c r="R34" i="11"/>
  <c r="Q34" i="11"/>
  <c r="P34" i="11"/>
  <c r="O34" i="11"/>
  <c r="N34" i="11"/>
  <c r="M34" i="11"/>
  <c r="L34" i="11"/>
  <c r="K34" i="11"/>
  <c r="J34" i="11"/>
  <c r="I34" i="11"/>
  <c r="H34" i="11"/>
  <c r="G34" i="11"/>
  <c r="F34" i="11"/>
  <c r="E34" i="11"/>
  <c r="D34" i="11"/>
  <c r="C34" i="11"/>
  <c r="AS33" i="11"/>
  <c r="AR33" i="11"/>
  <c r="AQ33" i="11"/>
  <c r="AP33" i="11"/>
  <c r="AO33" i="11"/>
  <c r="AN33" i="11"/>
  <c r="AM33" i="11"/>
  <c r="AL33" i="11"/>
  <c r="AK33" i="11"/>
  <c r="AJ33" i="11"/>
  <c r="AI33" i="11"/>
  <c r="AH33" i="11"/>
  <c r="AG33" i="11"/>
  <c r="AF33" i="11"/>
  <c r="AE33" i="11"/>
  <c r="AD33" i="11"/>
  <c r="AC33" i="11"/>
  <c r="AB33" i="11"/>
  <c r="AA33" i="11"/>
  <c r="Z33" i="11"/>
  <c r="Y33" i="11"/>
  <c r="X33" i="11"/>
  <c r="W33" i="11"/>
  <c r="V33" i="11"/>
  <c r="U33" i="11"/>
  <c r="T33" i="11"/>
  <c r="S33" i="11"/>
  <c r="R33" i="11"/>
  <c r="Q33" i="11"/>
  <c r="P33" i="11"/>
  <c r="O33" i="11"/>
  <c r="N33" i="11"/>
  <c r="M33" i="11"/>
  <c r="L33" i="11"/>
  <c r="K33" i="11"/>
  <c r="J33" i="11"/>
  <c r="I33" i="11"/>
  <c r="H33" i="11"/>
  <c r="G33" i="11"/>
  <c r="F33" i="11"/>
  <c r="E33" i="11"/>
  <c r="D33" i="11"/>
  <c r="C33"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T32" i="11"/>
  <c r="S32" i="11"/>
  <c r="R32" i="11"/>
  <c r="Q32" i="11"/>
  <c r="P32" i="11"/>
  <c r="O32" i="11"/>
  <c r="N32" i="11"/>
  <c r="M32" i="11"/>
  <c r="L32" i="11"/>
  <c r="K32" i="11"/>
  <c r="J32" i="11"/>
  <c r="I32" i="11"/>
  <c r="H32" i="11"/>
  <c r="G32" i="11"/>
  <c r="F32" i="11"/>
  <c r="E32" i="11"/>
  <c r="D32" i="11"/>
  <c r="C32"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T31" i="11"/>
  <c r="S31" i="11"/>
  <c r="R31" i="11"/>
  <c r="Q31" i="11"/>
  <c r="P31" i="11"/>
  <c r="O31" i="11"/>
  <c r="N31" i="11"/>
  <c r="M31" i="11"/>
  <c r="L31" i="11"/>
  <c r="K31" i="11"/>
  <c r="J31" i="11"/>
  <c r="I31" i="11"/>
  <c r="H31" i="11"/>
  <c r="G31" i="11"/>
  <c r="F31" i="11"/>
  <c r="E31" i="11"/>
  <c r="D31" i="11"/>
  <c r="C31" i="11"/>
  <c r="AS30" i="11"/>
  <c r="AR30" i="11"/>
  <c r="AQ30" i="11"/>
  <c r="AP30" i="11"/>
  <c r="AO30" i="11"/>
  <c r="AN30" i="11"/>
  <c r="AM30" i="11"/>
  <c r="AL30" i="11"/>
  <c r="AK30" i="11"/>
  <c r="AJ30" i="11"/>
  <c r="AI30" i="11"/>
  <c r="AH30" i="11"/>
  <c r="AG30" i="11"/>
  <c r="AF30" i="11"/>
  <c r="AE30" i="11"/>
  <c r="AD30" i="11"/>
  <c r="AC30" i="11"/>
  <c r="AB30" i="11"/>
  <c r="AA30" i="11"/>
  <c r="Z30" i="11"/>
  <c r="Y30" i="11"/>
  <c r="X30" i="11"/>
  <c r="W30" i="11"/>
  <c r="V30" i="11"/>
  <c r="U30" i="11"/>
  <c r="T30" i="11"/>
  <c r="S30" i="11"/>
  <c r="R30" i="11"/>
  <c r="Q30" i="11"/>
  <c r="P30" i="11"/>
  <c r="O30" i="11"/>
  <c r="N30" i="11"/>
  <c r="M30" i="11"/>
  <c r="L30" i="11"/>
  <c r="K30" i="11"/>
  <c r="J30" i="11"/>
  <c r="I30" i="11"/>
  <c r="H30" i="11"/>
  <c r="G30" i="11"/>
  <c r="F30" i="11"/>
  <c r="E30" i="11"/>
  <c r="D30" i="11"/>
  <c r="C30"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T29" i="11"/>
  <c r="S29" i="11"/>
  <c r="R29" i="11"/>
  <c r="Q29" i="11"/>
  <c r="P29" i="11"/>
  <c r="O29" i="11"/>
  <c r="N29" i="11"/>
  <c r="M29" i="11"/>
  <c r="L29" i="11"/>
  <c r="K29" i="11"/>
  <c r="J29" i="11"/>
  <c r="I29" i="11"/>
  <c r="H29" i="11"/>
  <c r="G29" i="11"/>
  <c r="F29" i="11"/>
  <c r="E29" i="11"/>
  <c r="D29" i="11"/>
  <c r="C29"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T28" i="11"/>
  <c r="S28" i="11"/>
  <c r="R28" i="11"/>
  <c r="Q28" i="11"/>
  <c r="P28" i="11"/>
  <c r="O28" i="11"/>
  <c r="N28" i="11"/>
  <c r="M28" i="11"/>
  <c r="L28" i="11"/>
  <c r="K28" i="11"/>
  <c r="J28" i="11"/>
  <c r="I28" i="11"/>
  <c r="H28" i="11"/>
  <c r="G28" i="11"/>
  <c r="F28" i="11"/>
  <c r="E28" i="11"/>
  <c r="D28" i="11"/>
  <c r="C28" i="11"/>
  <c r="AS27" i="11"/>
  <c r="AR27" i="11"/>
  <c r="AQ27" i="11"/>
  <c r="AP27" i="11"/>
  <c r="AO27" i="11"/>
  <c r="AN27" i="11"/>
  <c r="AM27" i="11"/>
  <c r="AL27" i="11"/>
  <c r="AK27" i="11"/>
  <c r="AJ27" i="11"/>
  <c r="AI27" i="11"/>
  <c r="AH27" i="11"/>
  <c r="AG27" i="11"/>
  <c r="AF27" i="11"/>
  <c r="AE27" i="11"/>
  <c r="AD27" i="11"/>
  <c r="AC27" i="11"/>
  <c r="AB27" i="11"/>
  <c r="AA27" i="11"/>
  <c r="Z27" i="11"/>
  <c r="Y27" i="11"/>
  <c r="X27" i="11"/>
  <c r="W27" i="11"/>
  <c r="V27" i="11"/>
  <c r="U27" i="11"/>
  <c r="T27" i="11"/>
  <c r="S27" i="11"/>
  <c r="R27" i="11"/>
  <c r="Q27" i="11"/>
  <c r="P27" i="11"/>
  <c r="O27" i="11"/>
  <c r="N27" i="11"/>
  <c r="M27" i="11"/>
  <c r="L27" i="11"/>
  <c r="K27" i="11"/>
  <c r="J27" i="11"/>
  <c r="I27" i="11"/>
  <c r="H27" i="11"/>
  <c r="G27" i="11"/>
  <c r="F27" i="11"/>
  <c r="E27" i="11"/>
  <c r="D27" i="11"/>
  <c r="C27"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T26" i="11"/>
  <c r="S26" i="11"/>
  <c r="R26" i="11"/>
  <c r="Q26" i="11"/>
  <c r="P26" i="11"/>
  <c r="O26" i="11"/>
  <c r="N26" i="11"/>
  <c r="M26" i="11"/>
  <c r="L26" i="11"/>
  <c r="K26" i="11"/>
  <c r="J26" i="11"/>
  <c r="I26" i="11"/>
  <c r="H26" i="11"/>
  <c r="G26" i="11"/>
  <c r="F26" i="11"/>
  <c r="E26" i="11"/>
  <c r="D26" i="11"/>
  <c r="C26"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T25" i="11"/>
  <c r="S25" i="11"/>
  <c r="R25" i="11"/>
  <c r="Q25" i="11"/>
  <c r="P25" i="11"/>
  <c r="O25" i="11"/>
  <c r="N25" i="11"/>
  <c r="M25" i="11"/>
  <c r="L25" i="11"/>
  <c r="K25" i="11"/>
  <c r="J25" i="11"/>
  <c r="I25" i="11"/>
  <c r="H25" i="11"/>
  <c r="G25" i="11"/>
  <c r="F25" i="11"/>
  <c r="E25" i="11"/>
  <c r="D25" i="11"/>
  <c r="C25" i="11"/>
  <c r="AS24" i="11"/>
  <c r="AR24" i="11"/>
  <c r="AQ24" i="11"/>
  <c r="AP24" i="11"/>
  <c r="AO24" i="11"/>
  <c r="AN24" i="11"/>
  <c r="AM24" i="11"/>
  <c r="AL24" i="11"/>
  <c r="AK24" i="11"/>
  <c r="AJ24" i="11"/>
  <c r="AI24" i="11"/>
  <c r="AH24" i="11"/>
  <c r="AG24" i="11"/>
  <c r="AF24" i="11"/>
  <c r="AE24" i="11"/>
  <c r="AD24" i="11"/>
  <c r="AC24" i="11"/>
  <c r="AB24" i="11"/>
  <c r="AA24" i="11"/>
  <c r="Z24" i="11"/>
  <c r="Y24" i="11"/>
  <c r="X24" i="11"/>
  <c r="W24" i="11"/>
  <c r="V24" i="11"/>
  <c r="U24" i="11"/>
  <c r="T24" i="11"/>
  <c r="S24" i="11"/>
  <c r="R24" i="11"/>
  <c r="Q24" i="11"/>
  <c r="P24" i="11"/>
  <c r="O24" i="11"/>
  <c r="N24" i="11"/>
  <c r="M24" i="11"/>
  <c r="L24" i="11"/>
  <c r="K24" i="11"/>
  <c r="J24" i="11"/>
  <c r="I24" i="11"/>
  <c r="H24" i="11"/>
  <c r="G24" i="11"/>
  <c r="F24" i="11"/>
  <c r="E24" i="11"/>
  <c r="D24" i="11"/>
  <c r="C24" i="11"/>
  <c r="AS23" i="11"/>
  <c r="AR23" i="11"/>
  <c r="AQ23" i="11"/>
  <c r="AP23" i="11"/>
  <c r="AO23" i="11"/>
  <c r="AN23" i="11"/>
  <c r="AM23" i="11"/>
  <c r="AL23" i="11"/>
  <c r="AK23" i="11"/>
  <c r="AJ23" i="11"/>
  <c r="AI23" i="11"/>
  <c r="AH23" i="11"/>
  <c r="AG23" i="11"/>
  <c r="AF23" i="11"/>
  <c r="AE23" i="11"/>
  <c r="AD23" i="11"/>
  <c r="AC23" i="11"/>
  <c r="AB23" i="11"/>
  <c r="AA23" i="11"/>
  <c r="Z23" i="11"/>
  <c r="Y23" i="11"/>
  <c r="X23" i="11"/>
  <c r="W23" i="11"/>
  <c r="V23" i="11"/>
  <c r="U23" i="11"/>
  <c r="T23" i="11"/>
  <c r="S23" i="11"/>
  <c r="R23" i="11"/>
  <c r="Q23" i="11"/>
  <c r="P23" i="11"/>
  <c r="O23" i="11"/>
  <c r="N23" i="11"/>
  <c r="M23" i="11"/>
  <c r="L23" i="11"/>
  <c r="K23" i="11"/>
  <c r="J23" i="11"/>
  <c r="I23" i="11"/>
  <c r="H23" i="11"/>
  <c r="G23" i="11"/>
  <c r="F23" i="11"/>
  <c r="E23" i="11"/>
  <c r="D23" i="11"/>
  <c r="C23" i="11"/>
  <c r="AS22" i="11"/>
  <c r="AR22" i="11"/>
  <c r="AQ22" i="11"/>
  <c r="AP22" i="11"/>
  <c r="AO22" i="11"/>
  <c r="AN22" i="11"/>
  <c r="AM22" i="11"/>
  <c r="AL22" i="11"/>
  <c r="AK22" i="11"/>
  <c r="AJ22" i="11"/>
  <c r="AI22" i="11"/>
  <c r="AH22" i="11"/>
  <c r="AG22" i="11"/>
  <c r="AF22" i="11"/>
  <c r="AE22" i="11"/>
  <c r="AD22" i="11"/>
  <c r="AC22" i="11"/>
  <c r="AB22" i="11"/>
  <c r="AA22" i="11"/>
  <c r="Z22" i="11"/>
  <c r="Y22" i="11"/>
  <c r="X22" i="11"/>
  <c r="W22" i="11"/>
  <c r="V22" i="11"/>
  <c r="U22" i="11"/>
  <c r="T22" i="11"/>
  <c r="S22" i="11"/>
  <c r="R22" i="11"/>
  <c r="Q22" i="11"/>
  <c r="P22" i="11"/>
  <c r="O22" i="11"/>
  <c r="N22" i="11"/>
  <c r="M22" i="11"/>
  <c r="L22" i="11"/>
  <c r="K22" i="11"/>
  <c r="J22" i="11"/>
  <c r="I22" i="11"/>
  <c r="H22" i="11"/>
  <c r="G22" i="11"/>
  <c r="F22" i="11"/>
  <c r="E22" i="11"/>
  <c r="D22" i="11"/>
  <c r="C22" i="11"/>
  <c r="AS21" i="11"/>
  <c r="AR21" i="11"/>
  <c r="AQ21" i="11"/>
  <c r="AP21" i="11"/>
  <c r="AO21" i="11"/>
  <c r="AN21" i="11"/>
  <c r="AM21" i="11"/>
  <c r="AL21" i="11"/>
  <c r="AK21" i="11"/>
  <c r="AJ21" i="11"/>
  <c r="AI21" i="11"/>
  <c r="AH21" i="11"/>
  <c r="AG21" i="11"/>
  <c r="AF21" i="11"/>
  <c r="AE21" i="11"/>
  <c r="AD21" i="11"/>
  <c r="AC21" i="11"/>
  <c r="AB21" i="11"/>
  <c r="AA21" i="11"/>
  <c r="Z21" i="11"/>
  <c r="Y21" i="11"/>
  <c r="X21" i="11"/>
  <c r="W21" i="11"/>
  <c r="V21" i="11"/>
  <c r="U21" i="11"/>
  <c r="T21" i="11"/>
  <c r="S21" i="11"/>
  <c r="R21" i="11"/>
  <c r="Q21" i="11"/>
  <c r="P21" i="11"/>
  <c r="O21" i="11"/>
  <c r="N21" i="11"/>
  <c r="M21" i="11"/>
  <c r="L21" i="11"/>
  <c r="K21" i="11"/>
  <c r="J21" i="11"/>
  <c r="I21" i="11"/>
  <c r="H21" i="11"/>
  <c r="G21" i="11"/>
  <c r="F21" i="11"/>
  <c r="E21" i="11"/>
  <c r="D21" i="11"/>
  <c r="C21" i="11"/>
  <c r="AS20" i="11"/>
  <c r="AR20" i="11"/>
  <c r="AQ20" i="11"/>
  <c r="AP20" i="11"/>
  <c r="AO20" i="11"/>
  <c r="AN20" i="11"/>
  <c r="AM20" i="11"/>
  <c r="AL20" i="11"/>
  <c r="AK20" i="11"/>
  <c r="AJ20" i="11"/>
  <c r="AI20" i="11"/>
  <c r="AH20" i="11"/>
  <c r="AG20" i="11"/>
  <c r="AF20" i="11"/>
  <c r="AE20" i="11"/>
  <c r="AD20" i="11"/>
  <c r="AC20" i="11"/>
  <c r="AB20" i="11"/>
  <c r="AA20" i="11"/>
  <c r="Z20" i="11"/>
  <c r="Y20" i="11"/>
  <c r="X20" i="11"/>
  <c r="W20" i="11"/>
  <c r="V20" i="11"/>
  <c r="U20" i="11"/>
  <c r="T20" i="11"/>
  <c r="S20" i="11"/>
  <c r="R20" i="11"/>
  <c r="Q20" i="11"/>
  <c r="P20" i="11"/>
  <c r="O20" i="11"/>
  <c r="N20" i="11"/>
  <c r="M20" i="11"/>
  <c r="L20" i="11"/>
  <c r="K20" i="11"/>
  <c r="J20" i="11"/>
  <c r="I20" i="11"/>
  <c r="H20" i="11"/>
  <c r="G20" i="11"/>
  <c r="F20" i="11"/>
  <c r="E20" i="11"/>
  <c r="D20" i="11"/>
  <c r="C20" i="11"/>
  <c r="AS19" i="11"/>
  <c r="AR19" i="11"/>
  <c r="AQ19" i="11"/>
  <c r="AP19" i="11"/>
  <c r="AO19" i="11"/>
  <c r="AN19" i="11"/>
  <c r="AM19" i="11"/>
  <c r="AL19" i="11"/>
  <c r="AK19" i="11"/>
  <c r="AJ19" i="11"/>
  <c r="AI19" i="11"/>
  <c r="AH19" i="11"/>
  <c r="AG19" i="11"/>
  <c r="AF19" i="11"/>
  <c r="AE19" i="11"/>
  <c r="AD19" i="11"/>
  <c r="AC19" i="11"/>
  <c r="AB19" i="11"/>
  <c r="AA19" i="11"/>
  <c r="Z19" i="11"/>
  <c r="Y19" i="11"/>
  <c r="X19" i="11"/>
  <c r="W19" i="11"/>
  <c r="V19" i="11"/>
  <c r="U19" i="11"/>
  <c r="T19" i="11"/>
  <c r="S19" i="11"/>
  <c r="R19" i="11"/>
  <c r="Q19" i="11"/>
  <c r="P19" i="11"/>
  <c r="O19" i="11"/>
  <c r="N19" i="11"/>
  <c r="M19" i="11"/>
  <c r="L19" i="11"/>
  <c r="K19" i="11"/>
  <c r="J19" i="11"/>
  <c r="I19" i="11"/>
  <c r="H19" i="11"/>
  <c r="G19" i="11"/>
  <c r="F19" i="11"/>
  <c r="E19" i="11"/>
  <c r="D19" i="11"/>
  <c r="C19" i="11"/>
  <c r="AS18" i="11"/>
  <c r="AR18" i="11"/>
  <c r="AQ18" i="11"/>
  <c r="AP18" i="11"/>
  <c r="AO18" i="11"/>
  <c r="AN18" i="11"/>
  <c r="AM18" i="11"/>
  <c r="AL18" i="11"/>
  <c r="AK18" i="11"/>
  <c r="AJ18" i="11"/>
  <c r="AI18" i="11"/>
  <c r="AH18" i="11"/>
  <c r="AG18" i="11"/>
  <c r="AF18" i="11"/>
  <c r="AE18" i="11"/>
  <c r="AD18" i="11"/>
  <c r="AC18" i="11"/>
  <c r="AB18" i="11"/>
  <c r="AA18" i="11"/>
  <c r="Z18" i="11"/>
  <c r="Y18" i="11"/>
  <c r="X18" i="11"/>
  <c r="W18" i="11"/>
  <c r="V18" i="11"/>
  <c r="U18" i="11"/>
  <c r="T18" i="11"/>
  <c r="S18" i="11"/>
  <c r="R18" i="11"/>
  <c r="Q18" i="11"/>
  <c r="P18" i="11"/>
  <c r="O18" i="11"/>
  <c r="N18" i="11"/>
  <c r="M18" i="11"/>
  <c r="L18" i="11"/>
  <c r="K18" i="11"/>
  <c r="J18" i="11"/>
  <c r="I18" i="11"/>
  <c r="H18" i="11"/>
  <c r="G18" i="11"/>
  <c r="F18" i="11"/>
  <c r="E18" i="11"/>
  <c r="D18" i="11"/>
  <c r="C18" i="11"/>
  <c r="AS17" i="11"/>
  <c r="AR17" i="11"/>
  <c r="AQ17" i="11"/>
  <c r="AP17" i="11"/>
  <c r="AO17" i="11"/>
  <c r="AN17" i="11"/>
  <c r="AM17" i="11"/>
  <c r="AL17" i="11"/>
  <c r="AK17" i="11"/>
  <c r="AJ17" i="11"/>
  <c r="AI17" i="11"/>
  <c r="AH17" i="11"/>
  <c r="AG17" i="11"/>
  <c r="AF17" i="11"/>
  <c r="AE17" i="11"/>
  <c r="AD17" i="11"/>
  <c r="AC17" i="11"/>
  <c r="AB17" i="11"/>
  <c r="AA17" i="11"/>
  <c r="Z17" i="11"/>
  <c r="Y17" i="11"/>
  <c r="X17" i="11"/>
  <c r="W17" i="11"/>
  <c r="V17" i="11"/>
  <c r="U17" i="11"/>
  <c r="T17" i="11"/>
  <c r="S17" i="11"/>
  <c r="R17" i="11"/>
  <c r="Q17" i="11"/>
  <c r="P17" i="11"/>
  <c r="O17" i="11"/>
  <c r="N17" i="11"/>
  <c r="M17" i="11"/>
  <c r="L17" i="11"/>
  <c r="K17" i="11"/>
  <c r="J17" i="11"/>
  <c r="I17" i="11"/>
  <c r="H17" i="11"/>
  <c r="G17" i="11"/>
  <c r="F17" i="11"/>
  <c r="E17" i="11"/>
  <c r="D17" i="11"/>
  <c r="C17" i="11"/>
  <c r="AS16" i="11"/>
  <c r="AR16" i="11"/>
  <c r="AQ16" i="11"/>
  <c r="AP16" i="11"/>
  <c r="AO16" i="11"/>
  <c r="AN16" i="11"/>
  <c r="AM16" i="11"/>
  <c r="AL16" i="11"/>
  <c r="AK16" i="11"/>
  <c r="AJ16" i="11"/>
  <c r="AI16" i="11"/>
  <c r="AH16" i="11"/>
  <c r="AG16" i="11"/>
  <c r="AF16" i="11"/>
  <c r="AE16" i="11"/>
  <c r="AD16" i="11"/>
  <c r="AC16" i="11"/>
  <c r="AB16" i="11"/>
  <c r="AA16" i="11"/>
  <c r="Z16" i="11"/>
  <c r="Y16" i="11"/>
  <c r="X16" i="11"/>
  <c r="W16" i="11"/>
  <c r="V16" i="11"/>
  <c r="U16" i="11"/>
  <c r="T16" i="11"/>
  <c r="S16" i="11"/>
  <c r="R16" i="11"/>
  <c r="Q16" i="11"/>
  <c r="P16" i="11"/>
  <c r="O16" i="11"/>
  <c r="N16" i="11"/>
  <c r="M16" i="11"/>
  <c r="L16" i="11"/>
  <c r="K16" i="11"/>
  <c r="J16" i="11"/>
  <c r="I16" i="11"/>
  <c r="H16" i="11"/>
  <c r="G16" i="11"/>
  <c r="F16" i="11"/>
  <c r="E16" i="11"/>
  <c r="D16" i="11"/>
  <c r="C16" i="11"/>
  <c r="AS15" i="11"/>
  <c r="AR15" i="11"/>
  <c r="AQ15" i="11"/>
  <c r="AP15" i="11"/>
  <c r="AO15" i="11"/>
  <c r="AN15" i="11"/>
  <c r="AM15" i="11"/>
  <c r="AL15" i="11"/>
  <c r="AK15" i="11"/>
  <c r="AJ15" i="11"/>
  <c r="AI15" i="11"/>
  <c r="AH15" i="11"/>
  <c r="AG15" i="11"/>
  <c r="AF15" i="11"/>
  <c r="AE15" i="11"/>
  <c r="AD15" i="11"/>
  <c r="AC15" i="11"/>
  <c r="AB15" i="11"/>
  <c r="AA15" i="11"/>
  <c r="Z15" i="11"/>
  <c r="Y15" i="11"/>
  <c r="X15" i="11"/>
  <c r="W15" i="11"/>
  <c r="V15" i="11"/>
  <c r="U15" i="11"/>
  <c r="T15" i="11"/>
  <c r="S15" i="11"/>
  <c r="R15" i="11"/>
  <c r="Q15" i="11"/>
  <c r="P15" i="11"/>
  <c r="O15" i="11"/>
  <c r="N15" i="11"/>
  <c r="M15" i="11"/>
  <c r="L15" i="11"/>
  <c r="K15" i="11"/>
  <c r="J15" i="11"/>
  <c r="I15" i="11"/>
  <c r="H15" i="11"/>
  <c r="G15" i="11"/>
  <c r="F15" i="11"/>
  <c r="E15" i="11"/>
  <c r="D15" i="11"/>
  <c r="C15" i="11"/>
  <c r="AS14" i="11"/>
  <c r="AR14" i="11"/>
  <c r="AQ14" i="11"/>
  <c r="AP14" i="11"/>
  <c r="AO14" i="11"/>
  <c r="AN14" i="11"/>
  <c r="AM14" i="11"/>
  <c r="AL14" i="11"/>
  <c r="AK14" i="11"/>
  <c r="AJ14" i="11"/>
  <c r="AI14" i="11"/>
  <c r="AH14" i="11"/>
  <c r="AG14" i="11"/>
  <c r="AF14" i="11"/>
  <c r="AE14" i="11"/>
  <c r="AD14" i="11"/>
  <c r="AC14" i="11"/>
  <c r="AB14" i="11"/>
  <c r="AA14" i="11"/>
  <c r="Z14" i="11"/>
  <c r="Y14" i="11"/>
  <c r="X14" i="11"/>
  <c r="W14" i="11"/>
  <c r="V14" i="11"/>
  <c r="U14" i="11"/>
  <c r="T14" i="11"/>
  <c r="S14" i="11"/>
  <c r="R14" i="11"/>
  <c r="Q14" i="11"/>
  <c r="P14" i="11"/>
  <c r="O14" i="11"/>
  <c r="N14" i="11"/>
  <c r="M14" i="11"/>
  <c r="L14" i="11"/>
  <c r="K14" i="11"/>
  <c r="J14" i="11"/>
  <c r="I14" i="11"/>
  <c r="H14" i="11"/>
  <c r="G14" i="11"/>
  <c r="F14" i="11"/>
  <c r="E14" i="11"/>
  <c r="D14" i="11"/>
  <c r="C14" i="11"/>
  <c r="AS13" i="11"/>
  <c r="AR13" i="11"/>
  <c r="AQ13" i="11"/>
  <c r="AP13" i="11"/>
  <c r="AO13" i="11"/>
  <c r="AN13" i="11"/>
  <c r="AM13" i="11"/>
  <c r="AL13" i="11"/>
  <c r="AK13" i="11"/>
  <c r="AJ13" i="11"/>
  <c r="AI13" i="11"/>
  <c r="AH13" i="11"/>
  <c r="AG13" i="11"/>
  <c r="AF13" i="11"/>
  <c r="AE13" i="11"/>
  <c r="AD13" i="11"/>
  <c r="AC13" i="11"/>
  <c r="AB13" i="11"/>
  <c r="AA13" i="11"/>
  <c r="Z13" i="11"/>
  <c r="Y13" i="11"/>
  <c r="X13" i="11"/>
  <c r="W13" i="11"/>
  <c r="V13" i="11"/>
  <c r="U13" i="11"/>
  <c r="T13" i="11"/>
  <c r="S13" i="11"/>
  <c r="R13" i="11"/>
  <c r="Q13" i="11"/>
  <c r="P13" i="11"/>
  <c r="O13" i="11"/>
  <c r="N13" i="11"/>
  <c r="M13" i="11"/>
  <c r="L13" i="11"/>
  <c r="K13" i="11"/>
  <c r="J13" i="11"/>
  <c r="I13" i="11"/>
  <c r="H13" i="11"/>
  <c r="G13" i="11"/>
  <c r="F13" i="11"/>
  <c r="E13" i="11"/>
  <c r="D13" i="11"/>
  <c r="C13" i="11"/>
  <c r="AS12" i="11"/>
  <c r="AR12" i="11"/>
  <c r="AQ12" i="11"/>
  <c r="AP12" i="11"/>
  <c r="AO12" i="11"/>
  <c r="AN12" i="11"/>
  <c r="AM12" i="11"/>
  <c r="AL12" i="11"/>
  <c r="AK12" i="11"/>
  <c r="AJ12" i="11"/>
  <c r="AI12" i="11"/>
  <c r="AH12" i="11"/>
  <c r="AG12" i="11"/>
  <c r="AF12" i="11"/>
  <c r="AE12" i="11"/>
  <c r="AD12" i="11"/>
  <c r="AC12" i="11"/>
  <c r="AB12" i="11"/>
  <c r="AA12" i="11"/>
  <c r="Z12" i="11"/>
  <c r="Y12" i="11"/>
  <c r="X12" i="11"/>
  <c r="W12" i="11"/>
  <c r="V12" i="11"/>
  <c r="U12" i="11"/>
  <c r="T12" i="11"/>
  <c r="S12" i="11"/>
  <c r="R12" i="11"/>
  <c r="Q12" i="11"/>
  <c r="P12" i="11"/>
  <c r="O12" i="11"/>
  <c r="N12" i="11"/>
  <c r="M12" i="11"/>
  <c r="L12" i="11"/>
  <c r="K12" i="11"/>
  <c r="J12" i="11"/>
  <c r="I12" i="11"/>
  <c r="H12" i="11"/>
  <c r="G12" i="11"/>
  <c r="F12" i="11"/>
  <c r="E12" i="11"/>
  <c r="D12" i="11"/>
  <c r="C12" i="11"/>
  <c r="AS10" i="11"/>
  <c r="AR10" i="11"/>
  <c r="AQ10" i="11"/>
  <c r="AP10" i="11"/>
  <c r="AO10" i="11"/>
  <c r="AN10" i="11"/>
  <c r="AM10" i="11"/>
  <c r="AL10" i="11"/>
  <c r="AK10" i="11"/>
  <c r="AJ10" i="11"/>
  <c r="AI10" i="11"/>
  <c r="AH10" i="11"/>
  <c r="AG10" i="11"/>
  <c r="AF10" i="11"/>
  <c r="AE10" i="11"/>
  <c r="AD10" i="11"/>
  <c r="AC10" i="11"/>
  <c r="AB10" i="11"/>
  <c r="AA10" i="11"/>
  <c r="Z10" i="11"/>
  <c r="Y10" i="11"/>
  <c r="X10" i="11"/>
  <c r="W10" i="11"/>
  <c r="V10" i="11"/>
  <c r="U10" i="11"/>
  <c r="T10" i="11"/>
  <c r="S10" i="11"/>
  <c r="R10" i="11"/>
  <c r="Q10" i="11"/>
  <c r="P10" i="11"/>
  <c r="J9" i="11"/>
  <c r="G9" i="11"/>
  <c r="M5" i="11"/>
  <c r="M99" i="10"/>
  <c r="L99" i="10"/>
  <c r="K99" i="10"/>
  <c r="J99" i="10"/>
  <c r="I99" i="10"/>
  <c r="H99" i="10"/>
  <c r="G99" i="10"/>
  <c r="F99" i="10"/>
  <c r="E99" i="10"/>
  <c r="D99" i="10"/>
  <c r="C99" i="10"/>
  <c r="M98" i="10"/>
  <c r="L98" i="10"/>
  <c r="K98" i="10"/>
  <c r="J98" i="10"/>
  <c r="I98" i="10"/>
  <c r="H98" i="10"/>
  <c r="G98" i="10"/>
  <c r="F98" i="10"/>
  <c r="E98" i="10"/>
  <c r="D98" i="10"/>
  <c r="C98" i="10"/>
  <c r="M97" i="10"/>
  <c r="L97" i="10"/>
  <c r="K97" i="10"/>
  <c r="J97" i="10"/>
  <c r="I97" i="10"/>
  <c r="H97" i="10"/>
  <c r="G97" i="10"/>
  <c r="F97" i="10"/>
  <c r="E97" i="10"/>
  <c r="D97" i="10"/>
  <c r="C97" i="10"/>
  <c r="M96" i="10"/>
  <c r="L96" i="10"/>
  <c r="K96" i="10"/>
  <c r="J96" i="10"/>
  <c r="I96" i="10"/>
  <c r="H96" i="10"/>
  <c r="G96" i="10"/>
  <c r="F96" i="10"/>
  <c r="E96" i="10"/>
  <c r="D96" i="10"/>
  <c r="C96" i="10"/>
  <c r="M95" i="10"/>
  <c r="L95" i="10"/>
  <c r="K95" i="10"/>
  <c r="J95" i="10"/>
  <c r="I95" i="10"/>
  <c r="H95" i="10"/>
  <c r="G95" i="10"/>
  <c r="F95" i="10"/>
  <c r="E95" i="10"/>
  <c r="D95" i="10"/>
  <c r="C95" i="10"/>
  <c r="M94" i="10"/>
  <c r="L94" i="10"/>
  <c r="K94" i="10"/>
  <c r="J94" i="10"/>
  <c r="I94" i="10"/>
  <c r="H94" i="10"/>
  <c r="G94" i="10"/>
  <c r="F94" i="10"/>
  <c r="E94" i="10"/>
  <c r="D94" i="10"/>
  <c r="C94" i="10"/>
  <c r="M93" i="10"/>
  <c r="L93" i="10"/>
  <c r="K93" i="10"/>
  <c r="J93" i="10"/>
  <c r="I93" i="10"/>
  <c r="H93" i="10"/>
  <c r="G93" i="10"/>
  <c r="F93" i="10"/>
  <c r="E93" i="10"/>
  <c r="D93" i="10"/>
  <c r="C93" i="10"/>
  <c r="M92" i="10"/>
  <c r="L92" i="10"/>
  <c r="K92" i="10"/>
  <c r="J92" i="10"/>
  <c r="I92" i="10"/>
  <c r="H92" i="10"/>
  <c r="G92" i="10"/>
  <c r="F92" i="10"/>
  <c r="E92" i="10"/>
  <c r="D92" i="10"/>
  <c r="C92" i="10"/>
  <c r="M91" i="10"/>
  <c r="L91" i="10"/>
  <c r="K91" i="10"/>
  <c r="J91" i="10"/>
  <c r="I91" i="10"/>
  <c r="H91" i="10"/>
  <c r="G91" i="10"/>
  <c r="F91" i="10"/>
  <c r="E91" i="10"/>
  <c r="D91" i="10"/>
  <c r="C91" i="10"/>
  <c r="M90" i="10"/>
  <c r="L90" i="10"/>
  <c r="K90" i="10"/>
  <c r="J90" i="10"/>
  <c r="I90" i="10"/>
  <c r="H90" i="10"/>
  <c r="G90" i="10"/>
  <c r="F90" i="10"/>
  <c r="E90" i="10"/>
  <c r="D90" i="10"/>
  <c r="C90" i="10"/>
  <c r="M89" i="10"/>
  <c r="L89" i="10"/>
  <c r="K89" i="10"/>
  <c r="J89" i="10"/>
  <c r="I89" i="10"/>
  <c r="H89" i="10"/>
  <c r="G89" i="10"/>
  <c r="F89" i="10"/>
  <c r="E89" i="10"/>
  <c r="D89" i="10"/>
  <c r="C89" i="10"/>
  <c r="M88" i="10"/>
  <c r="L88" i="10"/>
  <c r="K88" i="10"/>
  <c r="J88" i="10"/>
  <c r="I88" i="10"/>
  <c r="H88" i="10"/>
  <c r="G88" i="10"/>
  <c r="F88" i="10"/>
  <c r="E88" i="10"/>
  <c r="D88" i="10"/>
  <c r="C88" i="10"/>
  <c r="M87" i="10"/>
  <c r="L87" i="10"/>
  <c r="K87" i="10"/>
  <c r="J87" i="10"/>
  <c r="I87" i="10"/>
  <c r="H87" i="10"/>
  <c r="G87" i="10"/>
  <c r="F87" i="10"/>
  <c r="E87" i="10"/>
  <c r="D87" i="10"/>
  <c r="C87" i="10"/>
  <c r="M86" i="10"/>
  <c r="L86" i="10"/>
  <c r="K86" i="10"/>
  <c r="J86" i="10"/>
  <c r="I86" i="10"/>
  <c r="H86" i="10"/>
  <c r="G86" i="10"/>
  <c r="F86" i="10"/>
  <c r="E86" i="10"/>
  <c r="D86" i="10"/>
  <c r="C86" i="10"/>
  <c r="M85" i="10"/>
  <c r="L85" i="10"/>
  <c r="K85" i="10"/>
  <c r="J85" i="10"/>
  <c r="I85" i="10"/>
  <c r="H85" i="10"/>
  <c r="G85" i="10"/>
  <c r="F85" i="10"/>
  <c r="E85" i="10"/>
  <c r="D85" i="10"/>
  <c r="C85" i="10"/>
  <c r="M84" i="10"/>
  <c r="L84" i="10"/>
  <c r="K84" i="10"/>
  <c r="J84" i="10"/>
  <c r="I84" i="10"/>
  <c r="H84" i="10"/>
  <c r="G84" i="10"/>
  <c r="F84" i="10"/>
  <c r="E84" i="10"/>
  <c r="D84" i="10"/>
  <c r="C84" i="10"/>
  <c r="M83" i="10"/>
  <c r="L83" i="10"/>
  <c r="K83" i="10"/>
  <c r="J83" i="10"/>
  <c r="I83" i="10"/>
  <c r="H83" i="10"/>
  <c r="G83" i="10"/>
  <c r="F83" i="10"/>
  <c r="E83" i="10"/>
  <c r="D83" i="10"/>
  <c r="C83" i="10"/>
  <c r="M82" i="10"/>
  <c r="L82" i="10"/>
  <c r="K82" i="10"/>
  <c r="J82" i="10"/>
  <c r="I82" i="10"/>
  <c r="H82" i="10"/>
  <c r="G82" i="10"/>
  <c r="F82" i="10"/>
  <c r="E82" i="10"/>
  <c r="D82" i="10"/>
  <c r="C82" i="10"/>
  <c r="M81" i="10"/>
  <c r="L81" i="10"/>
  <c r="K81" i="10"/>
  <c r="J81" i="10"/>
  <c r="I81" i="10"/>
  <c r="H81" i="10"/>
  <c r="G81" i="10"/>
  <c r="F81" i="10"/>
  <c r="E81" i="10"/>
  <c r="D81" i="10"/>
  <c r="C81" i="10"/>
  <c r="M80" i="10"/>
  <c r="L80" i="10"/>
  <c r="K80" i="10"/>
  <c r="J80" i="10"/>
  <c r="I80" i="10"/>
  <c r="H80" i="10"/>
  <c r="G80" i="10"/>
  <c r="F80" i="10"/>
  <c r="E80" i="10"/>
  <c r="D80" i="10"/>
  <c r="C80" i="10"/>
  <c r="M79" i="10"/>
  <c r="L79" i="10"/>
  <c r="K79" i="10"/>
  <c r="J79" i="10"/>
  <c r="I79" i="10"/>
  <c r="H79" i="10"/>
  <c r="G79" i="10"/>
  <c r="F79" i="10"/>
  <c r="E79" i="10"/>
  <c r="D79" i="10"/>
  <c r="C79" i="10"/>
  <c r="M78" i="10"/>
  <c r="L78" i="10"/>
  <c r="K78" i="10"/>
  <c r="J78" i="10"/>
  <c r="I78" i="10"/>
  <c r="H78" i="10"/>
  <c r="G78" i="10"/>
  <c r="F78" i="10"/>
  <c r="E78" i="10"/>
  <c r="D78" i="10"/>
  <c r="C78" i="10"/>
  <c r="M77" i="10"/>
  <c r="L77" i="10"/>
  <c r="K77" i="10"/>
  <c r="J77" i="10"/>
  <c r="I77" i="10"/>
  <c r="H77" i="10"/>
  <c r="G77" i="10"/>
  <c r="F77" i="10"/>
  <c r="E77" i="10"/>
  <c r="D77" i="10"/>
  <c r="C77" i="10"/>
  <c r="M76" i="10"/>
  <c r="L76" i="10"/>
  <c r="K76" i="10"/>
  <c r="J76" i="10"/>
  <c r="I76" i="10"/>
  <c r="H76" i="10"/>
  <c r="G76" i="10"/>
  <c r="F76" i="10"/>
  <c r="E76" i="10"/>
  <c r="D76" i="10"/>
  <c r="C76" i="10"/>
  <c r="M75" i="10"/>
  <c r="L75" i="10"/>
  <c r="K75" i="10"/>
  <c r="J75" i="10"/>
  <c r="I75" i="10"/>
  <c r="H75" i="10"/>
  <c r="G75" i="10"/>
  <c r="F75" i="10"/>
  <c r="E75" i="10"/>
  <c r="D75" i="10"/>
  <c r="C75" i="10"/>
  <c r="M74" i="10"/>
  <c r="L74" i="10"/>
  <c r="K74" i="10"/>
  <c r="J74" i="10"/>
  <c r="I74" i="10"/>
  <c r="H74" i="10"/>
  <c r="G74" i="10"/>
  <c r="F74" i="10"/>
  <c r="E74" i="10"/>
  <c r="D74" i="10"/>
  <c r="C74" i="10"/>
  <c r="M73" i="10"/>
  <c r="L73" i="10"/>
  <c r="K73" i="10"/>
  <c r="J73" i="10"/>
  <c r="I73" i="10"/>
  <c r="H73" i="10"/>
  <c r="G73" i="10"/>
  <c r="F73" i="10"/>
  <c r="E73" i="10"/>
  <c r="D73" i="10"/>
  <c r="C73" i="10"/>
  <c r="M72" i="10"/>
  <c r="L72" i="10"/>
  <c r="K72" i="10"/>
  <c r="J72" i="10"/>
  <c r="I72" i="10"/>
  <c r="H72" i="10"/>
  <c r="G72" i="10"/>
  <c r="F72" i="10"/>
  <c r="E72" i="10"/>
  <c r="D72" i="10"/>
  <c r="C72" i="10"/>
  <c r="M71" i="10"/>
  <c r="L71" i="10"/>
  <c r="K71" i="10"/>
  <c r="J71" i="10"/>
  <c r="I71" i="10"/>
  <c r="H71" i="10"/>
  <c r="G71" i="10"/>
  <c r="F71" i="10"/>
  <c r="E71" i="10"/>
  <c r="D71" i="10"/>
  <c r="C71" i="10"/>
  <c r="M70" i="10"/>
  <c r="L70" i="10"/>
  <c r="K70" i="10"/>
  <c r="J70" i="10"/>
  <c r="I70" i="10"/>
  <c r="H70" i="10"/>
  <c r="G70" i="10"/>
  <c r="F70" i="10"/>
  <c r="E70" i="10"/>
  <c r="D70" i="10"/>
  <c r="C70" i="10"/>
  <c r="M69" i="10"/>
  <c r="L69" i="10"/>
  <c r="K69" i="10"/>
  <c r="J69" i="10"/>
  <c r="I69" i="10"/>
  <c r="H69" i="10"/>
  <c r="G69" i="10"/>
  <c r="F69" i="10"/>
  <c r="E69" i="10"/>
  <c r="D69" i="10"/>
  <c r="C69" i="10"/>
  <c r="M68" i="10"/>
  <c r="L68" i="10"/>
  <c r="K68" i="10"/>
  <c r="J68" i="10"/>
  <c r="I68" i="10"/>
  <c r="H68" i="10"/>
  <c r="G68" i="10"/>
  <c r="F68" i="10"/>
  <c r="E68" i="10"/>
  <c r="D68" i="10"/>
  <c r="C68" i="10"/>
  <c r="M67" i="10"/>
  <c r="L67" i="10"/>
  <c r="K67" i="10"/>
  <c r="J67" i="10"/>
  <c r="I67" i="10"/>
  <c r="H67" i="10"/>
  <c r="G67" i="10"/>
  <c r="F67" i="10"/>
  <c r="E67" i="10"/>
  <c r="D67" i="10"/>
  <c r="C67" i="10"/>
  <c r="M66" i="10"/>
  <c r="L66" i="10"/>
  <c r="K66" i="10"/>
  <c r="J66" i="10"/>
  <c r="I66" i="10"/>
  <c r="H66" i="10"/>
  <c r="G66" i="10"/>
  <c r="F66" i="10"/>
  <c r="E66" i="10"/>
  <c r="D66" i="10"/>
  <c r="C66" i="10"/>
  <c r="M65" i="10"/>
  <c r="L65" i="10"/>
  <c r="K65" i="10"/>
  <c r="J65" i="10"/>
  <c r="I65" i="10"/>
  <c r="H65" i="10"/>
  <c r="G65" i="10"/>
  <c r="F65" i="10"/>
  <c r="E65" i="10"/>
  <c r="D65" i="10"/>
  <c r="C65" i="10"/>
  <c r="M64" i="10"/>
  <c r="L64" i="10"/>
  <c r="K64" i="10"/>
  <c r="J64" i="10"/>
  <c r="I64" i="10"/>
  <c r="H64" i="10"/>
  <c r="G64" i="10"/>
  <c r="F64" i="10"/>
  <c r="E64" i="10"/>
  <c r="D64" i="10"/>
  <c r="C64" i="10"/>
  <c r="M63" i="10"/>
  <c r="L63" i="10"/>
  <c r="K63" i="10"/>
  <c r="J63" i="10"/>
  <c r="I63" i="10"/>
  <c r="H63" i="10"/>
  <c r="G63" i="10"/>
  <c r="F63" i="10"/>
  <c r="E63" i="10"/>
  <c r="D63" i="10"/>
  <c r="C63" i="10"/>
  <c r="M62" i="10"/>
  <c r="L62" i="10"/>
  <c r="K62" i="10"/>
  <c r="J62" i="10"/>
  <c r="I62" i="10"/>
  <c r="H62" i="10"/>
  <c r="G62" i="10"/>
  <c r="F62" i="10"/>
  <c r="E62" i="10"/>
  <c r="D62" i="10"/>
  <c r="C62" i="10"/>
  <c r="M61" i="10"/>
  <c r="L61" i="10"/>
  <c r="K61" i="10"/>
  <c r="J61" i="10"/>
  <c r="I61" i="10"/>
  <c r="H61" i="10"/>
  <c r="G61" i="10"/>
  <c r="F61" i="10"/>
  <c r="E61" i="10"/>
  <c r="D61" i="10"/>
  <c r="C61" i="10"/>
  <c r="M60" i="10"/>
  <c r="L60" i="10"/>
  <c r="K60" i="10"/>
  <c r="J60" i="10"/>
  <c r="I60" i="10"/>
  <c r="H60" i="10"/>
  <c r="G60" i="10"/>
  <c r="F60" i="10"/>
  <c r="E60" i="10"/>
  <c r="D60" i="10"/>
  <c r="C60" i="10"/>
  <c r="M59" i="10"/>
  <c r="L59" i="10"/>
  <c r="K59" i="10"/>
  <c r="J59" i="10"/>
  <c r="I59" i="10"/>
  <c r="H59" i="10"/>
  <c r="G59" i="10"/>
  <c r="F59" i="10"/>
  <c r="E59" i="10"/>
  <c r="D59" i="10"/>
  <c r="C59" i="10"/>
  <c r="M58" i="10"/>
  <c r="L58" i="10"/>
  <c r="K58" i="10"/>
  <c r="J58" i="10"/>
  <c r="I58" i="10"/>
  <c r="H58" i="10"/>
  <c r="G58" i="10"/>
  <c r="F58" i="10"/>
  <c r="E58" i="10"/>
  <c r="D58" i="10"/>
  <c r="C58" i="10"/>
  <c r="M57" i="10"/>
  <c r="L57" i="10"/>
  <c r="K57" i="10"/>
  <c r="J57" i="10"/>
  <c r="I57" i="10"/>
  <c r="H57" i="10"/>
  <c r="G57" i="10"/>
  <c r="F57" i="10"/>
  <c r="E57" i="10"/>
  <c r="D57" i="10"/>
  <c r="C57" i="10"/>
  <c r="M56" i="10"/>
  <c r="L56" i="10"/>
  <c r="K56" i="10"/>
  <c r="J56" i="10"/>
  <c r="I56" i="10"/>
  <c r="H56" i="10"/>
  <c r="G56" i="10"/>
  <c r="F56" i="10"/>
  <c r="E56" i="10"/>
  <c r="D56" i="10"/>
  <c r="C56" i="10"/>
  <c r="M55" i="10"/>
  <c r="L55" i="10"/>
  <c r="K55" i="10"/>
  <c r="J55" i="10"/>
  <c r="I55" i="10"/>
  <c r="H55" i="10"/>
  <c r="G55" i="10"/>
  <c r="F55" i="10"/>
  <c r="E55" i="10"/>
  <c r="D55" i="10"/>
  <c r="C55" i="10"/>
  <c r="M54" i="10"/>
  <c r="L54" i="10"/>
  <c r="K54" i="10"/>
  <c r="J54" i="10"/>
  <c r="I54" i="10"/>
  <c r="H54" i="10"/>
  <c r="G54" i="10"/>
  <c r="F54" i="10"/>
  <c r="E54" i="10"/>
  <c r="D54" i="10"/>
  <c r="C54" i="10"/>
  <c r="M53" i="10"/>
  <c r="L53" i="10"/>
  <c r="K53" i="10"/>
  <c r="J53" i="10"/>
  <c r="I53" i="10"/>
  <c r="H53" i="10"/>
  <c r="G53" i="10"/>
  <c r="F53" i="10"/>
  <c r="E53" i="10"/>
  <c r="D53" i="10"/>
  <c r="C53" i="10"/>
  <c r="M52" i="10"/>
  <c r="L52" i="10"/>
  <c r="K52" i="10"/>
  <c r="J52" i="10"/>
  <c r="I52" i="10"/>
  <c r="H52" i="10"/>
  <c r="G52" i="10"/>
  <c r="F52" i="10"/>
  <c r="E52" i="10"/>
  <c r="D52" i="10"/>
  <c r="C52" i="10"/>
  <c r="M51" i="10"/>
  <c r="L51" i="10"/>
  <c r="K51" i="10"/>
  <c r="J51" i="10"/>
  <c r="I51" i="10"/>
  <c r="H51" i="10"/>
  <c r="G51" i="10"/>
  <c r="F51" i="10"/>
  <c r="E51" i="10"/>
  <c r="D51" i="10"/>
  <c r="C51" i="10"/>
  <c r="M50" i="10"/>
  <c r="L50" i="10"/>
  <c r="K50" i="10"/>
  <c r="J50" i="10"/>
  <c r="I50" i="10"/>
  <c r="H50" i="10"/>
  <c r="G50" i="10"/>
  <c r="F50" i="10"/>
  <c r="E50" i="10"/>
  <c r="D50" i="10"/>
  <c r="C50" i="10"/>
  <c r="M49" i="10"/>
  <c r="L49" i="10"/>
  <c r="K49" i="10"/>
  <c r="J49" i="10"/>
  <c r="I49" i="10"/>
  <c r="H49" i="10"/>
  <c r="G49" i="10"/>
  <c r="F49" i="10"/>
  <c r="E49" i="10"/>
  <c r="D49" i="10"/>
  <c r="C49" i="10"/>
  <c r="M48" i="10"/>
  <c r="L48" i="10"/>
  <c r="K48" i="10"/>
  <c r="J48" i="10"/>
  <c r="I48" i="10"/>
  <c r="H48" i="10"/>
  <c r="G48" i="10"/>
  <c r="F48" i="10"/>
  <c r="E48" i="10"/>
  <c r="D48" i="10"/>
  <c r="C48" i="10"/>
  <c r="M47" i="10"/>
  <c r="L47" i="10"/>
  <c r="K47" i="10"/>
  <c r="J47" i="10"/>
  <c r="I47" i="10"/>
  <c r="H47" i="10"/>
  <c r="G47" i="10"/>
  <c r="F47" i="10"/>
  <c r="E47" i="10"/>
  <c r="D47" i="10"/>
  <c r="C47" i="10"/>
  <c r="M46" i="10"/>
  <c r="L46" i="10"/>
  <c r="K46" i="10"/>
  <c r="J46" i="10"/>
  <c r="I46" i="10"/>
  <c r="H46" i="10"/>
  <c r="G46" i="10"/>
  <c r="F46" i="10"/>
  <c r="E46" i="10"/>
  <c r="D46" i="10"/>
  <c r="C46" i="10"/>
  <c r="M45" i="10"/>
  <c r="L45" i="10"/>
  <c r="K45" i="10"/>
  <c r="J45" i="10"/>
  <c r="I45" i="10"/>
  <c r="H45" i="10"/>
  <c r="G45" i="10"/>
  <c r="F45" i="10"/>
  <c r="E45" i="10"/>
  <c r="D45" i="10"/>
  <c r="C45" i="10"/>
  <c r="M44" i="10"/>
  <c r="L44" i="10"/>
  <c r="K44" i="10"/>
  <c r="J44" i="10"/>
  <c r="I44" i="10"/>
  <c r="H44" i="10"/>
  <c r="G44" i="10"/>
  <c r="F44" i="10"/>
  <c r="E44" i="10"/>
  <c r="D44" i="10"/>
  <c r="C44" i="10"/>
  <c r="M43" i="10"/>
  <c r="L43" i="10"/>
  <c r="K43" i="10"/>
  <c r="J43" i="10"/>
  <c r="I43" i="10"/>
  <c r="H43" i="10"/>
  <c r="G43" i="10"/>
  <c r="F43" i="10"/>
  <c r="E43" i="10"/>
  <c r="D43" i="10"/>
  <c r="C43" i="10"/>
  <c r="M42" i="10"/>
  <c r="L42" i="10"/>
  <c r="K42" i="10"/>
  <c r="J42" i="10"/>
  <c r="I42" i="10"/>
  <c r="H42" i="10"/>
  <c r="G42" i="10"/>
  <c r="F42" i="10"/>
  <c r="E42" i="10"/>
  <c r="D42" i="10"/>
  <c r="C42" i="10"/>
  <c r="M41" i="10"/>
  <c r="L41" i="10"/>
  <c r="K41" i="10"/>
  <c r="J41" i="10"/>
  <c r="I41" i="10"/>
  <c r="H41" i="10"/>
  <c r="G41" i="10"/>
  <c r="F41" i="10"/>
  <c r="E41" i="10"/>
  <c r="D41" i="10"/>
  <c r="C41" i="10"/>
  <c r="M40" i="10"/>
  <c r="L40" i="10"/>
  <c r="K40" i="10"/>
  <c r="J40" i="10"/>
  <c r="I40" i="10"/>
  <c r="H40" i="10"/>
  <c r="G40" i="10"/>
  <c r="F40" i="10"/>
  <c r="E40" i="10"/>
  <c r="D40" i="10"/>
  <c r="C40" i="10"/>
  <c r="M39" i="10"/>
  <c r="L39" i="10"/>
  <c r="K39" i="10"/>
  <c r="J39" i="10"/>
  <c r="I39" i="10"/>
  <c r="H39" i="10"/>
  <c r="G39" i="10"/>
  <c r="F39" i="10"/>
  <c r="E39" i="10"/>
  <c r="D39" i="10"/>
  <c r="C39" i="10"/>
  <c r="M38" i="10"/>
  <c r="L38" i="10"/>
  <c r="K38" i="10"/>
  <c r="J38" i="10"/>
  <c r="I38" i="10"/>
  <c r="H38" i="10"/>
  <c r="G38" i="10"/>
  <c r="F38" i="10"/>
  <c r="E38" i="10"/>
  <c r="D38" i="10"/>
  <c r="C38" i="10"/>
  <c r="M37" i="10"/>
  <c r="L37" i="10"/>
  <c r="K37" i="10"/>
  <c r="J37" i="10"/>
  <c r="I37" i="10"/>
  <c r="H37" i="10"/>
  <c r="G37" i="10"/>
  <c r="F37" i="10"/>
  <c r="E37" i="10"/>
  <c r="D37" i="10"/>
  <c r="C37" i="10"/>
  <c r="M36" i="10"/>
  <c r="L36" i="10"/>
  <c r="K36" i="10"/>
  <c r="J36" i="10"/>
  <c r="I36" i="10"/>
  <c r="H36" i="10"/>
  <c r="G36" i="10"/>
  <c r="F36" i="10"/>
  <c r="E36" i="10"/>
  <c r="D36" i="10"/>
  <c r="C36" i="10"/>
  <c r="M35" i="10"/>
  <c r="L35" i="10"/>
  <c r="K35" i="10"/>
  <c r="J35" i="10"/>
  <c r="I35" i="10"/>
  <c r="H35" i="10"/>
  <c r="G35" i="10"/>
  <c r="F35" i="10"/>
  <c r="E35" i="10"/>
  <c r="D35" i="10"/>
  <c r="C35" i="10"/>
  <c r="M34" i="10"/>
  <c r="L34" i="10"/>
  <c r="K34" i="10"/>
  <c r="J34" i="10"/>
  <c r="I34" i="10"/>
  <c r="H34" i="10"/>
  <c r="G34" i="10"/>
  <c r="F34" i="10"/>
  <c r="E34" i="10"/>
  <c r="D34" i="10"/>
  <c r="C34" i="10"/>
  <c r="M33" i="10"/>
  <c r="L33" i="10"/>
  <c r="K33" i="10"/>
  <c r="J33" i="10"/>
  <c r="I33" i="10"/>
  <c r="H33" i="10"/>
  <c r="G33" i="10"/>
  <c r="F33" i="10"/>
  <c r="E33" i="10"/>
  <c r="D33" i="10"/>
  <c r="C33" i="10"/>
  <c r="M32" i="10"/>
  <c r="L32" i="10"/>
  <c r="K32" i="10"/>
  <c r="J32" i="10"/>
  <c r="I32" i="10"/>
  <c r="H32" i="10"/>
  <c r="G32" i="10"/>
  <c r="F32" i="10"/>
  <c r="E32" i="10"/>
  <c r="D32" i="10"/>
  <c r="C32" i="10"/>
  <c r="M31" i="10"/>
  <c r="L31" i="10"/>
  <c r="K31" i="10"/>
  <c r="J31" i="10"/>
  <c r="I31" i="10"/>
  <c r="H31" i="10"/>
  <c r="G31" i="10"/>
  <c r="F31" i="10"/>
  <c r="E31" i="10"/>
  <c r="D31" i="10"/>
  <c r="C31" i="10"/>
  <c r="M30" i="10"/>
  <c r="L30" i="10"/>
  <c r="K30" i="10"/>
  <c r="J30" i="10"/>
  <c r="I30" i="10"/>
  <c r="H30" i="10"/>
  <c r="G30" i="10"/>
  <c r="F30" i="10"/>
  <c r="E30" i="10"/>
  <c r="D30" i="10"/>
  <c r="C30" i="10"/>
  <c r="M29" i="10"/>
  <c r="L29" i="10"/>
  <c r="K29" i="10"/>
  <c r="J29" i="10"/>
  <c r="I29" i="10"/>
  <c r="H29" i="10"/>
  <c r="G29" i="10"/>
  <c r="F29" i="10"/>
  <c r="E29" i="10"/>
  <c r="D29" i="10"/>
  <c r="C29" i="10"/>
  <c r="M28" i="10"/>
  <c r="L28" i="10"/>
  <c r="K28" i="10"/>
  <c r="J28" i="10"/>
  <c r="I28" i="10"/>
  <c r="H28" i="10"/>
  <c r="G28" i="10"/>
  <c r="F28" i="10"/>
  <c r="E28" i="10"/>
  <c r="D28" i="10"/>
  <c r="C28" i="10"/>
  <c r="M27" i="10"/>
  <c r="L27" i="10"/>
  <c r="K27" i="10"/>
  <c r="J27" i="10"/>
  <c r="I27" i="10"/>
  <c r="H27" i="10"/>
  <c r="G27" i="10"/>
  <c r="F27" i="10"/>
  <c r="E27" i="10"/>
  <c r="D27" i="10"/>
  <c r="C27" i="10"/>
  <c r="M26" i="10"/>
  <c r="L26" i="10"/>
  <c r="K26" i="10"/>
  <c r="J26" i="10"/>
  <c r="I26" i="10"/>
  <c r="H26" i="10"/>
  <c r="G26" i="10"/>
  <c r="F26" i="10"/>
  <c r="E26" i="10"/>
  <c r="D26" i="10"/>
  <c r="C26" i="10"/>
  <c r="M25" i="10"/>
  <c r="L25" i="10"/>
  <c r="K25" i="10"/>
  <c r="J25" i="10"/>
  <c r="I25" i="10"/>
  <c r="H25" i="10"/>
  <c r="G25" i="10"/>
  <c r="F25" i="10"/>
  <c r="E25" i="10"/>
  <c r="D25" i="10"/>
  <c r="C25" i="10"/>
  <c r="M24" i="10"/>
  <c r="L24" i="10"/>
  <c r="K24" i="10"/>
  <c r="J24" i="10"/>
  <c r="I24" i="10"/>
  <c r="H24" i="10"/>
  <c r="G24" i="10"/>
  <c r="F24" i="10"/>
  <c r="E24" i="10"/>
  <c r="D24" i="10"/>
  <c r="C24" i="10"/>
  <c r="M23" i="10"/>
  <c r="L23" i="10"/>
  <c r="K23" i="10"/>
  <c r="J23" i="10"/>
  <c r="I23" i="10"/>
  <c r="H23" i="10"/>
  <c r="G23" i="10"/>
  <c r="F23" i="10"/>
  <c r="E23" i="10"/>
  <c r="D23" i="10"/>
  <c r="C23" i="10"/>
  <c r="M22" i="10"/>
  <c r="L22" i="10"/>
  <c r="K22" i="10"/>
  <c r="J22" i="10"/>
  <c r="I22" i="10"/>
  <c r="H22" i="10"/>
  <c r="G22" i="10"/>
  <c r="F22" i="10"/>
  <c r="E22" i="10"/>
  <c r="D22" i="10"/>
  <c r="C22" i="10"/>
  <c r="M21" i="10"/>
  <c r="L21" i="10"/>
  <c r="K21" i="10"/>
  <c r="J21" i="10"/>
  <c r="I21" i="10"/>
  <c r="H21" i="10"/>
  <c r="G21" i="10"/>
  <c r="F21" i="10"/>
  <c r="E21" i="10"/>
  <c r="D21" i="10"/>
  <c r="C21" i="10"/>
  <c r="M20" i="10"/>
  <c r="L20" i="10"/>
  <c r="K20" i="10"/>
  <c r="J20" i="10"/>
  <c r="I20" i="10"/>
  <c r="H20" i="10"/>
  <c r="G20" i="10"/>
  <c r="F20" i="10"/>
  <c r="E20" i="10"/>
  <c r="D20" i="10"/>
  <c r="C20" i="10"/>
  <c r="M19" i="10"/>
  <c r="L19" i="10"/>
  <c r="K19" i="10"/>
  <c r="J19" i="10"/>
  <c r="I19" i="10"/>
  <c r="H19" i="10"/>
  <c r="G19" i="10"/>
  <c r="F19" i="10"/>
  <c r="E19" i="10"/>
  <c r="D19" i="10"/>
  <c r="C19" i="10"/>
  <c r="M18" i="10"/>
  <c r="L18" i="10"/>
  <c r="K18" i="10"/>
  <c r="J18" i="10"/>
  <c r="I18" i="10"/>
  <c r="H18" i="10"/>
  <c r="G18" i="10"/>
  <c r="F18" i="10"/>
  <c r="E18" i="10"/>
  <c r="D18" i="10"/>
  <c r="C18" i="10"/>
  <c r="M17" i="10"/>
  <c r="L17" i="10"/>
  <c r="K17" i="10"/>
  <c r="J17" i="10"/>
  <c r="I17" i="10"/>
  <c r="H17" i="10"/>
  <c r="G17" i="10"/>
  <c r="F17" i="10"/>
  <c r="E17" i="10"/>
  <c r="D17" i="10"/>
  <c r="C17" i="10"/>
  <c r="M16" i="10"/>
  <c r="L16" i="10"/>
  <c r="K16" i="10"/>
  <c r="J16" i="10"/>
  <c r="I16" i="10"/>
  <c r="H16" i="10"/>
  <c r="G16" i="10"/>
  <c r="F16" i="10"/>
  <c r="E16" i="10"/>
  <c r="D16" i="10"/>
  <c r="C16" i="10"/>
  <c r="M15" i="10"/>
  <c r="L15" i="10"/>
  <c r="K15" i="10"/>
  <c r="J15" i="10"/>
  <c r="I15" i="10"/>
  <c r="H15" i="10"/>
  <c r="G15" i="10"/>
  <c r="F15" i="10"/>
  <c r="E15" i="10"/>
  <c r="D15" i="10"/>
  <c r="C15" i="10"/>
  <c r="M14" i="10"/>
  <c r="L14" i="10"/>
  <c r="K14" i="10"/>
  <c r="J14" i="10"/>
  <c r="I14" i="10"/>
  <c r="H14" i="10"/>
  <c r="G14" i="10"/>
  <c r="F14" i="10"/>
  <c r="E14" i="10"/>
  <c r="D14" i="10"/>
  <c r="C14" i="10"/>
  <c r="M13" i="10"/>
  <c r="L13" i="10"/>
  <c r="K13" i="10"/>
  <c r="J13" i="10"/>
  <c r="I13" i="10"/>
  <c r="H13" i="10"/>
  <c r="G13" i="10"/>
  <c r="F13" i="10"/>
  <c r="E13" i="10"/>
  <c r="D13" i="10"/>
  <c r="C13" i="10"/>
  <c r="M12" i="10"/>
  <c r="L12" i="10"/>
  <c r="K12" i="10"/>
  <c r="J12" i="10"/>
  <c r="I12" i="10"/>
  <c r="H12" i="10"/>
  <c r="G12" i="10"/>
  <c r="F12" i="10"/>
  <c r="E12" i="10"/>
  <c r="D12" i="10"/>
  <c r="C12" i="10"/>
  <c r="M11" i="10"/>
  <c r="L11" i="10"/>
  <c r="K11" i="10"/>
  <c r="J11" i="10"/>
  <c r="I11" i="10"/>
  <c r="H11" i="10"/>
  <c r="G11" i="10"/>
  <c r="F11" i="10"/>
  <c r="E11" i="10"/>
  <c r="D11" i="10"/>
  <c r="C11" i="10"/>
  <c r="H9" i="10"/>
  <c r="G9" i="10"/>
  <c r="M5" i="10"/>
  <c r="I5" i="10"/>
  <c r="AG100" i="9"/>
  <c r="AF100" i="9"/>
  <c r="AE100" i="9"/>
  <c r="AD100" i="9"/>
  <c r="AC100" i="9"/>
  <c r="AB100" i="9"/>
  <c r="AA100" i="9"/>
  <c r="Z100" i="9"/>
  <c r="Y100" i="9"/>
  <c r="X100" i="9"/>
  <c r="W100" i="9"/>
  <c r="V100" i="9"/>
  <c r="U100" i="9"/>
  <c r="T100" i="9"/>
  <c r="S100" i="9"/>
  <c r="R100" i="9"/>
  <c r="Q100" i="9"/>
  <c r="P100" i="9"/>
  <c r="O100" i="9"/>
  <c r="N100" i="9"/>
  <c r="M100" i="9"/>
  <c r="L100" i="9"/>
  <c r="K100" i="9"/>
  <c r="J100" i="9"/>
  <c r="I100" i="9"/>
  <c r="H100" i="9"/>
  <c r="G100" i="9"/>
  <c r="F100" i="9"/>
  <c r="E100" i="9"/>
  <c r="D100" i="9"/>
  <c r="C100" i="9"/>
  <c r="AG99" i="9"/>
  <c r="AF99" i="9"/>
  <c r="AE99" i="9"/>
  <c r="AD99" i="9"/>
  <c r="AC99" i="9"/>
  <c r="AB99" i="9"/>
  <c r="AA99" i="9"/>
  <c r="Z99" i="9"/>
  <c r="Y99" i="9"/>
  <c r="X99" i="9"/>
  <c r="W99" i="9"/>
  <c r="V99" i="9"/>
  <c r="U99" i="9"/>
  <c r="T99" i="9"/>
  <c r="S99" i="9"/>
  <c r="R99" i="9"/>
  <c r="Q99" i="9"/>
  <c r="P99" i="9"/>
  <c r="O99" i="9"/>
  <c r="N99" i="9"/>
  <c r="M99" i="9"/>
  <c r="L99" i="9"/>
  <c r="K99" i="9"/>
  <c r="J99" i="9"/>
  <c r="I99" i="9"/>
  <c r="H99" i="9"/>
  <c r="G99" i="9"/>
  <c r="F99" i="9"/>
  <c r="E99" i="9"/>
  <c r="D99" i="9"/>
  <c r="C99" i="9"/>
  <c r="AG98" i="9"/>
  <c r="AF98" i="9"/>
  <c r="AE98" i="9"/>
  <c r="AD98" i="9"/>
  <c r="AC98" i="9"/>
  <c r="AB98" i="9"/>
  <c r="AA98" i="9"/>
  <c r="Z98" i="9"/>
  <c r="Y98" i="9"/>
  <c r="X98" i="9"/>
  <c r="W98" i="9"/>
  <c r="V98" i="9"/>
  <c r="U98" i="9"/>
  <c r="T98" i="9"/>
  <c r="S98" i="9"/>
  <c r="R98" i="9"/>
  <c r="Q98" i="9"/>
  <c r="P98" i="9"/>
  <c r="O98" i="9"/>
  <c r="N98" i="9"/>
  <c r="M98" i="9"/>
  <c r="L98" i="9"/>
  <c r="K98" i="9"/>
  <c r="J98" i="9"/>
  <c r="I98" i="9"/>
  <c r="H98" i="9"/>
  <c r="G98" i="9"/>
  <c r="F98" i="9"/>
  <c r="E98" i="9"/>
  <c r="D98" i="9"/>
  <c r="C98" i="9"/>
  <c r="AG97" i="9"/>
  <c r="AF97" i="9"/>
  <c r="AE97" i="9"/>
  <c r="AD97" i="9"/>
  <c r="AC97" i="9"/>
  <c r="AB97" i="9"/>
  <c r="AA97" i="9"/>
  <c r="Z97" i="9"/>
  <c r="Y97" i="9"/>
  <c r="X97" i="9"/>
  <c r="W97" i="9"/>
  <c r="V97" i="9"/>
  <c r="U97" i="9"/>
  <c r="T97" i="9"/>
  <c r="S97" i="9"/>
  <c r="R97" i="9"/>
  <c r="Q97" i="9"/>
  <c r="P97" i="9"/>
  <c r="O97" i="9"/>
  <c r="N97" i="9"/>
  <c r="M97" i="9"/>
  <c r="L97" i="9"/>
  <c r="K97" i="9"/>
  <c r="J97" i="9"/>
  <c r="I97" i="9"/>
  <c r="H97" i="9"/>
  <c r="G97" i="9"/>
  <c r="F97" i="9"/>
  <c r="E97" i="9"/>
  <c r="D97" i="9"/>
  <c r="C97" i="9"/>
  <c r="AG96" i="9"/>
  <c r="AF96" i="9"/>
  <c r="AE96" i="9"/>
  <c r="AD96" i="9"/>
  <c r="AC96" i="9"/>
  <c r="AB96" i="9"/>
  <c r="AA96" i="9"/>
  <c r="Z96" i="9"/>
  <c r="Y96" i="9"/>
  <c r="X96" i="9"/>
  <c r="W96" i="9"/>
  <c r="V96" i="9"/>
  <c r="U96" i="9"/>
  <c r="T96" i="9"/>
  <c r="S96" i="9"/>
  <c r="R96" i="9"/>
  <c r="Q96" i="9"/>
  <c r="P96" i="9"/>
  <c r="O96" i="9"/>
  <c r="N96" i="9"/>
  <c r="M96" i="9"/>
  <c r="L96" i="9"/>
  <c r="K96" i="9"/>
  <c r="J96" i="9"/>
  <c r="I96" i="9"/>
  <c r="H96" i="9"/>
  <c r="G96" i="9"/>
  <c r="F96" i="9"/>
  <c r="E96" i="9"/>
  <c r="D96" i="9"/>
  <c r="C96" i="9"/>
  <c r="AG95" i="9"/>
  <c r="AF95" i="9"/>
  <c r="AE95" i="9"/>
  <c r="AD95" i="9"/>
  <c r="AC95" i="9"/>
  <c r="AB95" i="9"/>
  <c r="AA95" i="9"/>
  <c r="Z95" i="9"/>
  <c r="Y95" i="9"/>
  <c r="X95" i="9"/>
  <c r="W95" i="9"/>
  <c r="V95" i="9"/>
  <c r="U95" i="9"/>
  <c r="T95" i="9"/>
  <c r="S95" i="9"/>
  <c r="R95" i="9"/>
  <c r="Q95" i="9"/>
  <c r="P95" i="9"/>
  <c r="O95" i="9"/>
  <c r="N95" i="9"/>
  <c r="M95" i="9"/>
  <c r="L95" i="9"/>
  <c r="K95" i="9"/>
  <c r="J95" i="9"/>
  <c r="I95" i="9"/>
  <c r="H95" i="9"/>
  <c r="G95" i="9"/>
  <c r="F95" i="9"/>
  <c r="E95" i="9"/>
  <c r="D95" i="9"/>
  <c r="C95" i="9"/>
  <c r="AG94" i="9"/>
  <c r="AF94" i="9"/>
  <c r="AE94" i="9"/>
  <c r="AD94" i="9"/>
  <c r="AC94" i="9"/>
  <c r="AB94" i="9"/>
  <c r="AA94" i="9"/>
  <c r="Z94" i="9"/>
  <c r="Y94" i="9"/>
  <c r="X94" i="9"/>
  <c r="W94" i="9"/>
  <c r="V94" i="9"/>
  <c r="U94" i="9"/>
  <c r="T94" i="9"/>
  <c r="S94" i="9"/>
  <c r="R94" i="9"/>
  <c r="Q94" i="9"/>
  <c r="P94" i="9"/>
  <c r="O94" i="9"/>
  <c r="N94" i="9"/>
  <c r="M94" i="9"/>
  <c r="L94" i="9"/>
  <c r="K94" i="9"/>
  <c r="J94" i="9"/>
  <c r="I94" i="9"/>
  <c r="H94" i="9"/>
  <c r="G94" i="9"/>
  <c r="F94" i="9"/>
  <c r="E94" i="9"/>
  <c r="D94" i="9"/>
  <c r="C94" i="9"/>
  <c r="AG93" i="9"/>
  <c r="AF93" i="9"/>
  <c r="AE93" i="9"/>
  <c r="AD93" i="9"/>
  <c r="AC93" i="9"/>
  <c r="AB93" i="9"/>
  <c r="AA93" i="9"/>
  <c r="Z93" i="9"/>
  <c r="Y93" i="9"/>
  <c r="X93" i="9"/>
  <c r="W93" i="9"/>
  <c r="V93" i="9"/>
  <c r="U93" i="9"/>
  <c r="T93" i="9"/>
  <c r="S93" i="9"/>
  <c r="R93" i="9"/>
  <c r="Q93" i="9"/>
  <c r="P93" i="9"/>
  <c r="O93" i="9"/>
  <c r="N93" i="9"/>
  <c r="M93" i="9"/>
  <c r="L93" i="9"/>
  <c r="K93" i="9"/>
  <c r="J93" i="9"/>
  <c r="I93" i="9"/>
  <c r="H93" i="9"/>
  <c r="G93" i="9"/>
  <c r="F93" i="9"/>
  <c r="E93" i="9"/>
  <c r="D93" i="9"/>
  <c r="C93" i="9"/>
  <c r="AG92" i="9"/>
  <c r="AF92" i="9"/>
  <c r="AE92" i="9"/>
  <c r="AD92" i="9"/>
  <c r="AC92" i="9"/>
  <c r="AB92" i="9"/>
  <c r="AA92" i="9"/>
  <c r="Z92" i="9"/>
  <c r="Y92" i="9"/>
  <c r="X92" i="9"/>
  <c r="W92" i="9"/>
  <c r="V92" i="9"/>
  <c r="U92" i="9"/>
  <c r="T92" i="9"/>
  <c r="S92" i="9"/>
  <c r="R92" i="9"/>
  <c r="Q92" i="9"/>
  <c r="P92" i="9"/>
  <c r="O92" i="9"/>
  <c r="N92" i="9"/>
  <c r="M92" i="9"/>
  <c r="L92" i="9"/>
  <c r="K92" i="9"/>
  <c r="J92" i="9"/>
  <c r="I92" i="9"/>
  <c r="H92" i="9"/>
  <c r="G92" i="9"/>
  <c r="F92" i="9"/>
  <c r="E92" i="9"/>
  <c r="D92" i="9"/>
  <c r="C92" i="9"/>
  <c r="AG91" i="9"/>
  <c r="AF91" i="9"/>
  <c r="AE91" i="9"/>
  <c r="AD91" i="9"/>
  <c r="AC91" i="9"/>
  <c r="AB91" i="9"/>
  <c r="AA91" i="9"/>
  <c r="Z91" i="9"/>
  <c r="Y91" i="9"/>
  <c r="X91" i="9"/>
  <c r="W91" i="9"/>
  <c r="V91" i="9"/>
  <c r="U91" i="9"/>
  <c r="T91" i="9"/>
  <c r="S91" i="9"/>
  <c r="R91" i="9"/>
  <c r="Q91" i="9"/>
  <c r="P91" i="9"/>
  <c r="O91" i="9"/>
  <c r="N91" i="9"/>
  <c r="M91" i="9"/>
  <c r="L91" i="9"/>
  <c r="K91" i="9"/>
  <c r="J91" i="9"/>
  <c r="I91" i="9"/>
  <c r="H91" i="9"/>
  <c r="G91" i="9"/>
  <c r="F91" i="9"/>
  <c r="E91" i="9"/>
  <c r="D91" i="9"/>
  <c r="C91" i="9"/>
  <c r="AG90" i="9"/>
  <c r="AF90" i="9"/>
  <c r="AE90" i="9"/>
  <c r="AD90" i="9"/>
  <c r="AC90" i="9"/>
  <c r="AB90" i="9"/>
  <c r="AA90" i="9"/>
  <c r="Z90" i="9"/>
  <c r="Y90" i="9"/>
  <c r="X90" i="9"/>
  <c r="W90" i="9"/>
  <c r="V90" i="9"/>
  <c r="U90" i="9"/>
  <c r="T90" i="9"/>
  <c r="S90" i="9"/>
  <c r="R90" i="9"/>
  <c r="Q90" i="9"/>
  <c r="P90" i="9"/>
  <c r="O90" i="9"/>
  <c r="N90" i="9"/>
  <c r="M90" i="9"/>
  <c r="L90" i="9"/>
  <c r="K90" i="9"/>
  <c r="J90" i="9"/>
  <c r="I90" i="9"/>
  <c r="H90" i="9"/>
  <c r="G90" i="9"/>
  <c r="F90" i="9"/>
  <c r="E90" i="9"/>
  <c r="D90" i="9"/>
  <c r="C90" i="9"/>
  <c r="AG89" i="9"/>
  <c r="AF89" i="9"/>
  <c r="AE89" i="9"/>
  <c r="AD89" i="9"/>
  <c r="AC89" i="9"/>
  <c r="AB89" i="9"/>
  <c r="AA89" i="9"/>
  <c r="Z89" i="9"/>
  <c r="Y89" i="9"/>
  <c r="X89" i="9"/>
  <c r="W89" i="9"/>
  <c r="V89" i="9"/>
  <c r="U89" i="9"/>
  <c r="T89" i="9"/>
  <c r="S89" i="9"/>
  <c r="R89" i="9"/>
  <c r="Q89" i="9"/>
  <c r="P89" i="9"/>
  <c r="O89" i="9"/>
  <c r="N89" i="9"/>
  <c r="M89" i="9"/>
  <c r="L89" i="9"/>
  <c r="K89" i="9"/>
  <c r="J89" i="9"/>
  <c r="I89" i="9"/>
  <c r="H89" i="9"/>
  <c r="G89" i="9"/>
  <c r="F89" i="9"/>
  <c r="E89" i="9"/>
  <c r="D89" i="9"/>
  <c r="C89" i="9"/>
  <c r="AG88" i="9"/>
  <c r="AF88" i="9"/>
  <c r="AE88" i="9"/>
  <c r="AD88" i="9"/>
  <c r="AC88" i="9"/>
  <c r="AB88" i="9"/>
  <c r="AA88" i="9"/>
  <c r="Z88" i="9"/>
  <c r="Y88" i="9"/>
  <c r="X88" i="9"/>
  <c r="W88" i="9"/>
  <c r="V88" i="9"/>
  <c r="U88" i="9"/>
  <c r="T88" i="9"/>
  <c r="S88" i="9"/>
  <c r="R88" i="9"/>
  <c r="Q88" i="9"/>
  <c r="P88" i="9"/>
  <c r="O88" i="9"/>
  <c r="N88" i="9"/>
  <c r="M88" i="9"/>
  <c r="L88" i="9"/>
  <c r="K88" i="9"/>
  <c r="J88" i="9"/>
  <c r="I88" i="9"/>
  <c r="H88" i="9"/>
  <c r="G88" i="9"/>
  <c r="F88" i="9"/>
  <c r="E88" i="9"/>
  <c r="D88" i="9"/>
  <c r="C88" i="9"/>
  <c r="AG87" i="9"/>
  <c r="AF87" i="9"/>
  <c r="AE87" i="9"/>
  <c r="AD87" i="9"/>
  <c r="AC87" i="9"/>
  <c r="AB87" i="9"/>
  <c r="AA87" i="9"/>
  <c r="Z87" i="9"/>
  <c r="Y87" i="9"/>
  <c r="X87" i="9"/>
  <c r="W87" i="9"/>
  <c r="V87" i="9"/>
  <c r="U87" i="9"/>
  <c r="T87" i="9"/>
  <c r="S87" i="9"/>
  <c r="R87" i="9"/>
  <c r="Q87" i="9"/>
  <c r="P87" i="9"/>
  <c r="O87" i="9"/>
  <c r="N87" i="9"/>
  <c r="M87" i="9"/>
  <c r="L87" i="9"/>
  <c r="K87" i="9"/>
  <c r="J87" i="9"/>
  <c r="I87" i="9"/>
  <c r="H87" i="9"/>
  <c r="G87" i="9"/>
  <c r="F87" i="9"/>
  <c r="E87" i="9"/>
  <c r="D87" i="9"/>
  <c r="C87" i="9"/>
  <c r="AG86" i="9"/>
  <c r="AF86" i="9"/>
  <c r="AE86" i="9"/>
  <c r="AD86" i="9"/>
  <c r="AC86" i="9"/>
  <c r="AB86" i="9"/>
  <c r="AA86" i="9"/>
  <c r="Z86" i="9"/>
  <c r="Y86" i="9"/>
  <c r="X86" i="9"/>
  <c r="W86" i="9"/>
  <c r="V86" i="9"/>
  <c r="U86" i="9"/>
  <c r="T86" i="9"/>
  <c r="S86" i="9"/>
  <c r="R86" i="9"/>
  <c r="Q86" i="9"/>
  <c r="P86" i="9"/>
  <c r="O86" i="9"/>
  <c r="N86" i="9"/>
  <c r="M86" i="9"/>
  <c r="L86" i="9"/>
  <c r="K86" i="9"/>
  <c r="J86" i="9"/>
  <c r="I86" i="9"/>
  <c r="H86" i="9"/>
  <c r="G86" i="9"/>
  <c r="F86" i="9"/>
  <c r="E86" i="9"/>
  <c r="D86" i="9"/>
  <c r="C86" i="9"/>
  <c r="AG85" i="9"/>
  <c r="AF85" i="9"/>
  <c r="AE85" i="9"/>
  <c r="AD85" i="9"/>
  <c r="AC85" i="9"/>
  <c r="AB85" i="9"/>
  <c r="AA85" i="9"/>
  <c r="Z85" i="9"/>
  <c r="Y85" i="9"/>
  <c r="X85" i="9"/>
  <c r="W85" i="9"/>
  <c r="V85" i="9"/>
  <c r="U85" i="9"/>
  <c r="T85" i="9"/>
  <c r="S85" i="9"/>
  <c r="R85" i="9"/>
  <c r="Q85" i="9"/>
  <c r="P85" i="9"/>
  <c r="O85" i="9"/>
  <c r="N85" i="9"/>
  <c r="M85" i="9"/>
  <c r="L85" i="9"/>
  <c r="K85" i="9"/>
  <c r="J85" i="9"/>
  <c r="I85" i="9"/>
  <c r="H85" i="9"/>
  <c r="G85" i="9"/>
  <c r="F85" i="9"/>
  <c r="E85" i="9"/>
  <c r="D85" i="9"/>
  <c r="C85" i="9"/>
  <c r="AG84" i="9"/>
  <c r="AF84" i="9"/>
  <c r="AE84" i="9"/>
  <c r="AD84" i="9"/>
  <c r="AC84" i="9"/>
  <c r="AB84" i="9"/>
  <c r="AA84" i="9"/>
  <c r="Z84" i="9"/>
  <c r="Y84" i="9"/>
  <c r="X84" i="9"/>
  <c r="W84" i="9"/>
  <c r="V84" i="9"/>
  <c r="U84" i="9"/>
  <c r="T84" i="9"/>
  <c r="S84" i="9"/>
  <c r="R84" i="9"/>
  <c r="Q84" i="9"/>
  <c r="P84" i="9"/>
  <c r="O84" i="9"/>
  <c r="N84" i="9"/>
  <c r="M84" i="9"/>
  <c r="L84" i="9"/>
  <c r="K84" i="9"/>
  <c r="J84" i="9"/>
  <c r="I84" i="9"/>
  <c r="H84" i="9"/>
  <c r="G84" i="9"/>
  <c r="F84" i="9"/>
  <c r="E84" i="9"/>
  <c r="D84" i="9"/>
  <c r="C84" i="9"/>
  <c r="AG83" i="9"/>
  <c r="AF83" i="9"/>
  <c r="AE83" i="9"/>
  <c r="AD83" i="9"/>
  <c r="AC83" i="9"/>
  <c r="AB83" i="9"/>
  <c r="AA83" i="9"/>
  <c r="Z83" i="9"/>
  <c r="Y83" i="9"/>
  <c r="X83" i="9"/>
  <c r="W83" i="9"/>
  <c r="V83" i="9"/>
  <c r="U83" i="9"/>
  <c r="T83" i="9"/>
  <c r="S83" i="9"/>
  <c r="R83" i="9"/>
  <c r="Q83" i="9"/>
  <c r="P83" i="9"/>
  <c r="O83" i="9"/>
  <c r="N83" i="9"/>
  <c r="M83" i="9"/>
  <c r="L83" i="9"/>
  <c r="K83" i="9"/>
  <c r="J83" i="9"/>
  <c r="I83" i="9"/>
  <c r="H83" i="9"/>
  <c r="G83" i="9"/>
  <c r="F83" i="9"/>
  <c r="E83" i="9"/>
  <c r="D83" i="9"/>
  <c r="C83" i="9"/>
  <c r="AG82" i="9"/>
  <c r="AF82" i="9"/>
  <c r="AE82" i="9"/>
  <c r="AD82" i="9"/>
  <c r="AC82" i="9"/>
  <c r="AB82" i="9"/>
  <c r="AA82" i="9"/>
  <c r="Z82" i="9"/>
  <c r="Y82" i="9"/>
  <c r="X82" i="9"/>
  <c r="W82" i="9"/>
  <c r="V82" i="9"/>
  <c r="U82" i="9"/>
  <c r="T82" i="9"/>
  <c r="S82" i="9"/>
  <c r="R82" i="9"/>
  <c r="Q82" i="9"/>
  <c r="P82" i="9"/>
  <c r="O82" i="9"/>
  <c r="N82" i="9"/>
  <c r="M82" i="9"/>
  <c r="L82" i="9"/>
  <c r="K82" i="9"/>
  <c r="J82" i="9"/>
  <c r="I82" i="9"/>
  <c r="H82" i="9"/>
  <c r="G82" i="9"/>
  <c r="F82" i="9"/>
  <c r="E82" i="9"/>
  <c r="D82" i="9"/>
  <c r="C82" i="9"/>
  <c r="AG81" i="9"/>
  <c r="AF81" i="9"/>
  <c r="AE81" i="9"/>
  <c r="AD81" i="9"/>
  <c r="AC81" i="9"/>
  <c r="AB81" i="9"/>
  <c r="AA81" i="9"/>
  <c r="Z81" i="9"/>
  <c r="Y81" i="9"/>
  <c r="X81" i="9"/>
  <c r="W81" i="9"/>
  <c r="V81" i="9"/>
  <c r="U81" i="9"/>
  <c r="T81" i="9"/>
  <c r="S81" i="9"/>
  <c r="R81" i="9"/>
  <c r="Q81" i="9"/>
  <c r="P81" i="9"/>
  <c r="O81" i="9"/>
  <c r="N81" i="9"/>
  <c r="M81" i="9"/>
  <c r="L81" i="9"/>
  <c r="K81" i="9"/>
  <c r="J81" i="9"/>
  <c r="I81" i="9"/>
  <c r="H81" i="9"/>
  <c r="G81" i="9"/>
  <c r="F81" i="9"/>
  <c r="E81" i="9"/>
  <c r="D81" i="9"/>
  <c r="C81" i="9"/>
  <c r="AG80" i="9"/>
  <c r="AF80" i="9"/>
  <c r="AE80" i="9"/>
  <c r="AD80" i="9"/>
  <c r="AC80" i="9"/>
  <c r="AB80" i="9"/>
  <c r="AA80" i="9"/>
  <c r="Z80" i="9"/>
  <c r="Y80" i="9"/>
  <c r="X80" i="9"/>
  <c r="W80" i="9"/>
  <c r="V80" i="9"/>
  <c r="U80" i="9"/>
  <c r="T80" i="9"/>
  <c r="S80" i="9"/>
  <c r="R80" i="9"/>
  <c r="Q80" i="9"/>
  <c r="P80" i="9"/>
  <c r="O80" i="9"/>
  <c r="N80" i="9"/>
  <c r="M80" i="9"/>
  <c r="L80" i="9"/>
  <c r="K80" i="9"/>
  <c r="J80" i="9"/>
  <c r="I80" i="9"/>
  <c r="H80" i="9"/>
  <c r="G80" i="9"/>
  <c r="F80" i="9"/>
  <c r="E80" i="9"/>
  <c r="D80" i="9"/>
  <c r="C80" i="9"/>
  <c r="AG79" i="9"/>
  <c r="AF79" i="9"/>
  <c r="AE79" i="9"/>
  <c r="AD79" i="9"/>
  <c r="AC79" i="9"/>
  <c r="AB79" i="9"/>
  <c r="AA79" i="9"/>
  <c r="Z79" i="9"/>
  <c r="Y79" i="9"/>
  <c r="X79" i="9"/>
  <c r="W79" i="9"/>
  <c r="V79" i="9"/>
  <c r="U79" i="9"/>
  <c r="T79" i="9"/>
  <c r="S79" i="9"/>
  <c r="R79" i="9"/>
  <c r="Q79" i="9"/>
  <c r="P79" i="9"/>
  <c r="O79" i="9"/>
  <c r="N79" i="9"/>
  <c r="M79" i="9"/>
  <c r="L79" i="9"/>
  <c r="K79" i="9"/>
  <c r="J79" i="9"/>
  <c r="I79" i="9"/>
  <c r="H79" i="9"/>
  <c r="G79" i="9"/>
  <c r="F79" i="9"/>
  <c r="E79" i="9"/>
  <c r="D79" i="9"/>
  <c r="C79" i="9"/>
  <c r="AG78" i="9"/>
  <c r="AF78" i="9"/>
  <c r="AE78" i="9"/>
  <c r="AD78" i="9"/>
  <c r="AC78" i="9"/>
  <c r="AB78" i="9"/>
  <c r="AA78" i="9"/>
  <c r="Z78" i="9"/>
  <c r="Y78" i="9"/>
  <c r="X78" i="9"/>
  <c r="W78" i="9"/>
  <c r="V78" i="9"/>
  <c r="U78" i="9"/>
  <c r="T78" i="9"/>
  <c r="S78" i="9"/>
  <c r="R78" i="9"/>
  <c r="Q78" i="9"/>
  <c r="P78" i="9"/>
  <c r="O78" i="9"/>
  <c r="N78" i="9"/>
  <c r="M78" i="9"/>
  <c r="L78" i="9"/>
  <c r="K78" i="9"/>
  <c r="J78" i="9"/>
  <c r="I78" i="9"/>
  <c r="H78" i="9"/>
  <c r="G78" i="9"/>
  <c r="F78" i="9"/>
  <c r="E78" i="9"/>
  <c r="D78" i="9"/>
  <c r="C78" i="9"/>
  <c r="AG77" i="9"/>
  <c r="AF77" i="9"/>
  <c r="AE77" i="9"/>
  <c r="AD77" i="9"/>
  <c r="AC77" i="9"/>
  <c r="AB77" i="9"/>
  <c r="AA77" i="9"/>
  <c r="Z77" i="9"/>
  <c r="Y77" i="9"/>
  <c r="X77" i="9"/>
  <c r="W77" i="9"/>
  <c r="V77" i="9"/>
  <c r="U77" i="9"/>
  <c r="T77" i="9"/>
  <c r="S77" i="9"/>
  <c r="R77" i="9"/>
  <c r="Q77" i="9"/>
  <c r="P77" i="9"/>
  <c r="O77" i="9"/>
  <c r="N77" i="9"/>
  <c r="M77" i="9"/>
  <c r="L77" i="9"/>
  <c r="K77" i="9"/>
  <c r="J77" i="9"/>
  <c r="I77" i="9"/>
  <c r="H77" i="9"/>
  <c r="G77" i="9"/>
  <c r="F77" i="9"/>
  <c r="E77" i="9"/>
  <c r="D77" i="9"/>
  <c r="C77" i="9"/>
  <c r="AG76" i="9"/>
  <c r="AF76" i="9"/>
  <c r="AE76" i="9"/>
  <c r="AD76" i="9"/>
  <c r="AC76" i="9"/>
  <c r="AB76" i="9"/>
  <c r="AA76" i="9"/>
  <c r="Z76" i="9"/>
  <c r="Y76" i="9"/>
  <c r="X76" i="9"/>
  <c r="W76" i="9"/>
  <c r="V76" i="9"/>
  <c r="U76" i="9"/>
  <c r="T76" i="9"/>
  <c r="S76" i="9"/>
  <c r="R76" i="9"/>
  <c r="Q76" i="9"/>
  <c r="P76" i="9"/>
  <c r="O76" i="9"/>
  <c r="N76" i="9"/>
  <c r="M76" i="9"/>
  <c r="L76" i="9"/>
  <c r="K76" i="9"/>
  <c r="J76" i="9"/>
  <c r="I76" i="9"/>
  <c r="H76" i="9"/>
  <c r="G76" i="9"/>
  <c r="F76" i="9"/>
  <c r="E76" i="9"/>
  <c r="D76" i="9"/>
  <c r="C76" i="9"/>
  <c r="AG75" i="9"/>
  <c r="AF75" i="9"/>
  <c r="AE75" i="9"/>
  <c r="AD75" i="9"/>
  <c r="AC75" i="9"/>
  <c r="AB75" i="9"/>
  <c r="AA75" i="9"/>
  <c r="Z75" i="9"/>
  <c r="Y75" i="9"/>
  <c r="X75" i="9"/>
  <c r="W75" i="9"/>
  <c r="V75" i="9"/>
  <c r="U75" i="9"/>
  <c r="T75" i="9"/>
  <c r="S75" i="9"/>
  <c r="R75" i="9"/>
  <c r="Q75" i="9"/>
  <c r="P75" i="9"/>
  <c r="O75" i="9"/>
  <c r="N75" i="9"/>
  <c r="M75" i="9"/>
  <c r="L75" i="9"/>
  <c r="K75" i="9"/>
  <c r="J75" i="9"/>
  <c r="I75" i="9"/>
  <c r="H75" i="9"/>
  <c r="G75" i="9"/>
  <c r="F75" i="9"/>
  <c r="E75" i="9"/>
  <c r="D75" i="9"/>
  <c r="C75" i="9"/>
  <c r="AG74" i="9"/>
  <c r="AF74" i="9"/>
  <c r="AE74" i="9"/>
  <c r="AD74" i="9"/>
  <c r="AC74" i="9"/>
  <c r="AB74" i="9"/>
  <c r="AA74" i="9"/>
  <c r="Z74" i="9"/>
  <c r="Y74" i="9"/>
  <c r="X74" i="9"/>
  <c r="W74" i="9"/>
  <c r="V74" i="9"/>
  <c r="U74" i="9"/>
  <c r="T74" i="9"/>
  <c r="S74" i="9"/>
  <c r="R74" i="9"/>
  <c r="Q74" i="9"/>
  <c r="P74" i="9"/>
  <c r="O74" i="9"/>
  <c r="N74" i="9"/>
  <c r="M74" i="9"/>
  <c r="L74" i="9"/>
  <c r="K74" i="9"/>
  <c r="J74" i="9"/>
  <c r="I74" i="9"/>
  <c r="H74" i="9"/>
  <c r="G74" i="9"/>
  <c r="F74" i="9"/>
  <c r="E74" i="9"/>
  <c r="D74" i="9"/>
  <c r="C74" i="9"/>
  <c r="AG73" i="9"/>
  <c r="AF73" i="9"/>
  <c r="AE73" i="9"/>
  <c r="AD73" i="9"/>
  <c r="AC73" i="9"/>
  <c r="AB73" i="9"/>
  <c r="AA73" i="9"/>
  <c r="Z73" i="9"/>
  <c r="Y73" i="9"/>
  <c r="X73" i="9"/>
  <c r="W73" i="9"/>
  <c r="V73" i="9"/>
  <c r="U73" i="9"/>
  <c r="T73" i="9"/>
  <c r="S73" i="9"/>
  <c r="R73" i="9"/>
  <c r="Q73" i="9"/>
  <c r="P73" i="9"/>
  <c r="O73" i="9"/>
  <c r="N73" i="9"/>
  <c r="M73" i="9"/>
  <c r="L73" i="9"/>
  <c r="K73" i="9"/>
  <c r="J73" i="9"/>
  <c r="I73" i="9"/>
  <c r="H73" i="9"/>
  <c r="G73" i="9"/>
  <c r="F73" i="9"/>
  <c r="E73" i="9"/>
  <c r="D73" i="9"/>
  <c r="C73" i="9"/>
  <c r="AG72" i="9"/>
  <c r="AF72" i="9"/>
  <c r="AE72" i="9"/>
  <c r="AD72" i="9"/>
  <c r="AC72" i="9"/>
  <c r="AB72" i="9"/>
  <c r="AA72" i="9"/>
  <c r="Z72" i="9"/>
  <c r="Y72" i="9"/>
  <c r="X72" i="9"/>
  <c r="W72" i="9"/>
  <c r="V72" i="9"/>
  <c r="U72" i="9"/>
  <c r="T72" i="9"/>
  <c r="S72" i="9"/>
  <c r="R72" i="9"/>
  <c r="Q72" i="9"/>
  <c r="P72" i="9"/>
  <c r="O72" i="9"/>
  <c r="N72" i="9"/>
  <c r="M72" i="9"/>
  <c r="L72" i="9"/>
  <c r="K72" i="9"/>
  <c r="J72" i="9"/>
  <c r="I72" i="9"/>
  <c r="H72" i="9"/>
  <c r="G72" i="9"/>
  <c r="F72" i="9"/>
  <c r="E72" i="9"/>
  <c r="D72" i="9"/>
  <c r="C72" i="9"/>
  <c r="AG71" i="9"/>
  <c r="AF71" i="9"/>
  <c r="AE71" i="9"/>
  <c r="AD71" i="9"/>
  <c r="AC71" i="9"/>
  <c r="AB71" i="9"/>
  <c r="AA71" i="9"/>
  <c r="Z71" i="9"/>
  <c r="Y71" i="9"/>
  <c r="X71" i="9"/>
  <c r="W71" i="9"/>
  <c r="V71" i="9"/>
  <c r="U71" i="9"/>
  <c r="T71" i="9"/>
  <c r="S71" i="9"/>
  <c r="R71" i="9"/>
  <c r="Q71" i="9"/>
  <c r="P71" i="9"/>
  <c r="O71" i="9"/>
  <c r="N71" i="9"/>
  <c r="M71" i="9"/>
  <c r="L71" i="9"/>
  <c r="K71" i="9"/>
  <c r="J71" i="9"/>
  <c r="I71" i="9"/>
  <c r="H71" i="9"/>
  <c r="G71" i="9"/>
  <c r="F71" i="9"/>
  <c r="E71" i="9"/>
  <c r="D71" i="9"/>
  <c r="C71" i="9"/>
  <c r="AG70" i="9"/>
  <c r="AF70" i="9"/>
  <c r="AE70" i="9"/>
  <c r="AD70" i="9"/>
  <c r="AC70" i="9"/>
  <c r="AB70" i="9"/>
  <c r="AA70" i="9"/>
  <c r="Z70" i="9"/>
  <c r="Y70" i="9"/>
  <c r="X70" i="9"/>
  <c r="W70" i="9"/>
  <c r="V70" i="9"/>
  <c r="U70" i="9"/>
  <c r="T70" i="9"/>
  <c r="S70" i="9"/>
  <c r="R70" i="9"/>
  <c r="Q70" i="9"/>
  <c r="P70" i="9"/>
  <c r="O70" i="9"/>
  <c r="N70" i="9"/>
  <c r="M70" i="9"/>
  <c r="L70" i="9"/>
  <c r="K70" i="9"/>
  <c r="J70" i="9"/>
  <c r="I70" i="9"/>
  <c r="H70" i="9"/>
  <c r="G70" i="9"/>
  <c r="F70" i="9"/>
  <c r="E70" i="9"/>
  <c r="D70" i="9"/>
  <c r="C70" i="9"/>
  <c r="AG69" i="9"/>
  <c r="AF69" i="9"/>
  <c r="AE69" i="9"/>
  <c r="AD69" i="9"/>
  <c r="AC69" i="9"/>
  <c r="AB69" i="9"/>
  <c r="AA69" i="9"/>
  <c r="Z69" i="9"/>
  <c r="Y69" i="9"/>
  <c r="X69" i="9"/>
  <c r="W69" i="9"/>
  <c r="V69" i="9"/>
  <c r="U69" i="9"/>
  <c r="T69" i="9"/>
  <c r="S69" i="9"/>
  <c r="R69" i="9"/>
  <c r="Q69" i="9"/>
  <c r="P69" i="9"/>
  <c r="O69" i="9"/>
  <c r="N69" i="9"/>
  <c r="M69" i="9"/>
  <c r="L69" i="9"/>
  <c r="K69" i="9"/>
  <c r="J69" i="9"/>
  <c r="I69" i="9"/>
  <c r="H69" i="9"/>
  <c r="G69" i="9"/>
  <c r="F69" i="9"/>
  <c r="E69" i="9"/>
  <c r="D69" i="9"/>
  <c r="C69" i="9"/>
  <c r="AG68" i="9"/>
  <c r="AF68" i="9"/>
  <c r="AE68" i="9"/>
  <c r="AD68" i="9"/>
  <c r="AC68" i="9"/>
  <c r="AB68" i="9"/>
  <c r="AA68" i="9"/>
  <c r="Z68" i="9"/>
  <c r="Y68" i="9"/>
  <c r="X68" i="9"/>
  <c r="W68" i="9"/>
  <c r="V68" i="9"/>
  <c r="U68" i="9"/>
  <c r="T68" i="9"/>
  <c r="S68" i="9"/>
  <c r="R68" i="9"/>
  <c r="Q68" i="9"/>
  <c r="P68" i="9"/>
  <c r="O68" i="9"/>
  <c r="N68" i="9"/>
  <c r="M68" i="9"/>
  <c r="L68" i="9"/>
  <c r="K68" i="9"/>
  <c r="J68" i="9"/>
  <c r="I68" i="9"/>
  <c r="H68" i="9"/>
  <c r="G68" i="9"/>
  <c r="F68" i="9"/>
  <c r="E68" i="9"/>
  <c r="D68" i="9"/>
  <c r="C68" i="9"/>
  <c r="AG67" i="9"/>
  <c r="AF67" i="9"/>
  <c r="AE67" i="9"/>
  <c r="AD67" i="9"/>
  <c r="AC67" i="9"/>
  <c r="AB67" i="9"/>
  <c r="AA67" i="9"/>
  <c r="Z67" i="9"/>
  <c r="Y67" i="9"/>
  <c r="X67" i="9"/>
  <c r="W67" i="9"/>
  <c r="V67" i="9"/>
  <c r="U67" i="9"/>
  <c r="T67" i="9"/>
  <c r="S67" i="9"/>
  <c r="R67" i="9"/>
  <c r="Q67" i="9"/>
  <c r="P67" i="9"/>
  <c r="O67" i="9"/>
  <c r="N67" i="9"/>
  <c r="M67" i="9"/>
  <c r="L67" i="9"/>
  <c r="K67" i="9"/>
  <c r="J67" i="9"/>
  <c r="I67" i="9"/>
  <c r="H67" i="9"/>
  <c r="G67" i="9"/>
  <c r="F67" i="9"/>
  <c r="E67" i="9"/>
  <c r="D67" i="9"/>
  <c r="C67" i="9"/>
  <c r="AG66" i="9"/>
  <c r="AF66" i="9"/>
  <c r="AE66" i="9"/>
  <c r="AD66" i="9"/>
  <c r="AC66" i="9"/>
  <c r="AB66" i="9"/>
  <c r="AA66" i="9"/>
  <c r="Z66" i="9"/>
  <c r="Y66" i="9"/>
  <c r="X66" i="9"/>
  <c r="W66" i="9"/>
  <c r="V66" i="9"/>
  <c r="U66" i="9"/>
  <c r="T66" i="9"/>
  <c r="S66" i="9"/>
  <c r="R66" i="9"/>
  <c r="Q66" i="9"/>
  <c r="P66" i="9"/>
  <c r="O66" i="9"/>
  <c r="N66" i="9"/>
  <c r="M66" i="9"/>
  <c r="L66" i="9"/>
  <c r="K66" i="9"/>
  <c r="J66" i="9"/>
  <c r="I66" i="9"/>
  <c r="H66" i="9"/>
  <c r="G66" i="9"/>
  <c r="F66" i="9"/>
  <c r="E66" i="9"/>
  <c r="D66" i="9"/>
  <c r="C66" i="9"/>
  <c r="AG65" i="9"/>
  <c r="AF65" i="9"/>
  <c r="AE65" i="9"/>
  <c r="AD65" i="9"/>
  <c r="AC65" i="9"/>
  <c r="AB65" i="9"/>
  <c r="AA65" i="9"/>
  <c r="Z65" i="9"/>
  <c r="Y65" i="9"/>
  <c r="X65" i="9"/>
  <c r="W65" i="9"/>
  <c r="V65" i="9"/>
  <c r="U65" i="9"/>
  <c r="T65" i="9"/>
  <c r="S65" i="9"/>
  <c r="R65" i="9"/>
  <c r="Q65" i="9"/>
  <c r="P65" i="9"/>
  <c r="O65" i="9"/>
  <c r="N65" i="9"/>
  <c r="M65" i="9"/>
  <c r="L65" i="9"/>
  <c r="K65" i="9"/>
  <c r="J65" i="9"/>
  <c r="I65" i="9"/>
  <c r="H65" i="9"/>
  <c r="G65" i="9"/>
  <c r="F65" i="9"/>
  <c r="E65" i="9"/>
  <c r="D65" i="9"/>
  <c r="C65" i="9"/>
  <c r="AG64" i="9"/>
  <c r="AF64" i="9"/>
  <c r="AE64" i="9"/>
  <c r="AD64" i="9"/>
  <c r="AC64" i="9"/>
  <c r="AB64" i="9"/>
  <c r="AA64" i="9"/>
  <c r="Z64" i="9"/>
  <c r="Y64" i="9"/>
  <c r="X64" i="9"/>
  <c r="W64" i="9"/>
  <c r="V64" i="9"/>
  <c r="U64" i="9"/>
  <c r="T64" i="9"/>
  <c r="S64" i="9"/>
  <c r="R64" i="9"/>
  <c r="Q64" i="9"/>
  <c r="P64" i="9"/>
  <c r="O64" i="9"/>
  <c r="N64" i="9"/>
  <c r="M64" i="9"/>
  <c r="L64" i="9"/>
  <c r="K64" i="9"/>
  <c r="J64" i="9"/>
  <c r="I64" i="9"/>
  <c r="H64" i="9"/>
  <c r="G64" i="9"/>
  <c r="F64" i="9"/>
  <c r="E64" i="9"/>
  <c r="D64" i="9"/>
  <c r="C64" i="9"/>
  <c r="AG63" i="9"/>
  <c r="AF63" i="9"/>
  <c r="AE63" i="9"/>
  <c r="AD63" i="9"/>
  <c r="AC63" i="9"/>
  <c r="AB63" i="9"/>
  <c r="AA63" i="9"/>
  <c r="Z63" i="9"/>
  <c r="Y63" i="9"/>
  <c r="X63" i="9"/>
  <c r="W63" i="9"/>
  <c r="V63" i="9"/>
  <c r="U63" i="9"/>
  <c r="T63" i="9"/>
  <c r="S63" i="9"/>
  <c r="R63" i="9"/>
  <c r="Q63" i="9"/>
  <c r="P63" i="9"/>
  <c r="O63" i="9"/>
  <c r="N63" i="9"/>
  <c r="M63" i="9"/>
  <c r="L63" i="9"/>
  <c r="K63" i="9"/>
  <c r="J63" i="9"/>
  <c r="I63" i="9"/>
  <c r="H63" i="9"/>
  <c r="G63" i="9"/>
  <c r="F63" i="9"/>
  <c r="E63" i="9"/>
  <c r="D63" i="9"/>
  <c r="C63" i="9"/>
  <c r="AG62" i="9"/>
  <c r="AF62" i="9"/>
  <c r="AE62" i="9"/>
  <c r="AD62" i="9"/>
  <c r="AC62" i="9"/>
  <c r="AB62" i="9"/>
  <c r="AA62" i="9"/>
  <c r="Z62" i="9"/>
  <c r="Y62" i="9"/>
  <c r="X62" i="9"/>
  <c r="W62" i="9"/>
  <c r="V62" i="9"/>
  <c r="U62" i="9"/>
  <c r="T62" i="9"/>
  <c r="S62" i="9"/>
  <c r="R62" i="9"/>
  <c r="Q62" i="9"/>
  <c r="P62" i="9"/>
  <c r="O62" i="9"/>
  <c r="N62" i="9"/>
  <c r="M62" i="9"/>
  <c r="L62" i="9"/>
  <c r="K62" i="9"/>
  <c r="J62" i="9"/>
  <c r="I62" i="9"/>
  <c r="H62" i="9"/>
  <c r="G62" i="9"/>
  <c r="F62" i="9"/>
  <c r="E62" i="9"/>
  <c r="D62" i="9"/>
  <c r="C62" i="9"/>
  <c r="AG61" i="9"/>
  <c r="AF61" i="9"/>
  <c r="AE61" i="9"/>
  <c r="AD61" i="9"/>
  <c r="AC61" i="9"/>
  <c r="AB61" i="9"/>
  <c r="AA61" i="9"/>
  <c r="Z61" i="9"/>
  <c r="Y61" i="9"/>
  <c r="X61" i="9"/>
  <c r="W61" i="9"/>
  <c r="V61" i="9"/>
  <c r="U61" i="9"/>
  <c r="T61" i="9"/>
  <c r="S61" i="9"/>
  <c r="R61" i="9"/>
  <c r="Q61" i="9"/>
  <c r="P61" i="9"/>
  <c r="O61" i="9"/>
  <c r="N61" i="9"/>
  <c r="M61" i="9"/>
  <c r="L61" i="9"/>
  <c r="K61" i="9"/>
  <c r="J61" i="9"/>
  <c r="I61" i="9"/>
  <c r="H61" i="9"/>
  <c r="G61" i="9"/>
  <c r="F61" i="9"/>
  <c r="E61" i="9"/>
  <c r="D61" i="9"/>
  <c r="C61" i="9"/>
  <c r="AG60" i="9"/>
  <c r="AF60" i="9"/>
  <c r="AE60" i="9"/>
  <c r="AD60" i="9"/>
  <c r="AC60" i="9"/>
  <c r="AB60" i="9"/>
  <c r="AA60" i="9"/>
  <c r="Z60" i="9"/>
  <c r="Y60" i="9"/>
  <c r="X60" i="9"/>
  <c r="W60" i="9"/>
  <c r="V60" i="9"/>
  <c r="U60" i="9"/>
  <c r="T60" i="9"/>
  <c r="S60" i="9"/>
  <c r="R60" i="9"/>
  <c r="Q60" i="9"/>
  <c r="P60" i="9"/>
  <c r="O60" i="9"/>
  <c r="N60" i="9"/>
  <c r="M60" i="9"/>
  <c r="L60" i="9"/>
  <c r="K60" i="9"/>
  <c r="J60" i="9"/>
  <c r="I60" i="9"/>
  <c r="H60" i="9"/>
  <c r="G60" i="9"/>
  <c r="F60" i="9"/>
  <c r="E60" i="9"/>
  <c r="D60" i="9"/>
  <c r="C60" i="9"/>
  <c r="AG59" i="9"/>
  <c r="AF59" i="9"/>
  <c r="AE59" i="9"/>
  <c r="AD59" i="9"/>
  <c r="AC59" i="9"/>
  <c r="AB59" i="9"/>
  <c r="AA59" i="9"/>
  <c r="Z59" i="9"/>
  <c r="Y59" i="9"/>
  <c r="X59" i="9"/>
  <c r="W59" i="9"/>
  <c r="V59" i="9"/>
  <c r="U59" i="9"/>
  <c r="T59" i="9"/>
  <c r="S59" i="9"/>
  <c r="R59" i="9"/>
  <c r="Q59" i="9"/>
  <c r="P59" i="9"/>
  <c r="O59" i="9"/>
  <c r="N59" i="9"/>
  <c r="M59" i="9"/>
  <c r="L59" i="9"/>
  <c r="K59" i="9"/>
  <c r="J59" i="9"/>
  <c r="I59" i="9"/>
  <c r="H59" i="9"/>
  <c r="G59" i="9"/>
  <c r="F59" i="9"/>
  <c r="E59" i="9"/>
  <c r="D59" i="9"/>
  <c r="C59" i="9"/>
  <c r="AG58" i="9"/>
  <c r="AF58" i="9"/>
  <c r="AE58" i="9"/>
  <c r="AD58" i="9"/>
  <c r="AC58" i="9"/>
  <c r="AB58" i="9"/>
  <c r="AA58" i="9"/>
  <c r="Z58" i="9"/>
  <c r="Y58" i="9"/>
  <c r="X58" i="9"/>
  <c r="W58" i="9"/>
  <c r="V58" i="9"/>
  <c r="U58" i="9"/>
  <c r="T58" i="9"/>
  <c r="S58" i="9"/>
  <c r="R58" i="9"/>
  <c r="Q58" i="9"/>
  <c r="P58" i="9"/>
  <c r="O58" i="9"/>
  <c r="N58" i="9"/>
  <c r="M58" i="9"/>
  <c r="L58" i="9"/>
  <c r="K58" i="9"/>
  <c r="J58" i="9"/>
  <c r="I58" i="9"/>
  <c r="H58" i="9"/>
  <c r="G58" i="9"/>
  <c r="F58" i="9"/>
  <c r="E58" i="9"/>
  <c r="D58" i="9"/>
  <c r="C58" i="9"/>
  <c r="AG57" i="9"/>
  <c r="AF57" i="9"/>
  <c r="AE57" i="9"/>
  <c r="AD57" i="9"/>
  <c r="AC57" i="9"/>
  <c r="AB57" i="9"/>
  <c r="AA57" i="9"/>
  <c r="Z57" i="9"/>
  <c r="Y57" i="9"/>
  <c r="X57" i="9"/>
  <c r="W57" i="9"/>
  <c r="V57" i="9"/>
  <c r="U57" i="9"/>
  <c r="T57" i="9"/>
  <c r="S57" i="9"/>
  <c r="R57" i="9"/>
  <c r="Q57" i="9"/>
  <c r="P57" i="9"/>
  <c r="O57" i="9"/>
  <c r="N57" i="9"/>
  <c r="M57" i="9"/>
  <c r="L57" i="9"/>
  <c r="K57" i="9"/>
  <c r="J57" i="9"/>
  <c r="I57" i="9"/>
  <c r="H57" i="9"/>
  <c r="G57" i="9"/>
  <c r="F57" i="9"/>
  <c r="E57" i="9"/>
  <c r="D57" i="9"/>
  <c r="C57" i="9"/>
  <c r="AG56" i="9"/>
  <c r="AF56" i="9"/>
  <c r="AE56" i="9"/>
  <c r="AD56" i="9"/>
  <c r="AC56" i="9"/>
  <c r="AB56" i="9"/>
  <c r="AA56" i="9"/>
  <c r="Z56" i="9"/>
  <c r="Y56" i="9"/>
  <c r="X56" i="9"/>
  <c r="W56" i="9"/>
  <c r="V56" i="9"/>
  <c r="U56" i="9"/>
  <c r="T56" i="9"/>
  <c r="S56" i="9"/>
  <c r="R56" i="9"/>
  <c r="Q56" i="9"/>
  <c r="P56" i="9"/>
  <c r="O56" i="9"/>
  <c r="N56" i="9"/>
  <c r="M56" i="9"/>
  <c r="L56" i="9"/>
  <c r="K56" i="9"/>
  <c r="J56" i="9"/>
  <c r="I56" i="9"/>
  <c r="H56" i="9"/>
  <c r="G56" i="9"/>
  <c r="F56" i="9"/>
  <c r="E56" i="9"/>
  <c r="D56" i="9"/>
  <c r="C56" i="9"/>
  <c r="AG55" i="9"/>
  <c r="AF55" i="9"/>
  <c r="AE55" i="9"/>
  <c r="AD55" i="9"/>
  <c r="AC55" i="9"/>
  <c r="AB55" i="9"/>
  <c r="AA55" i="9"/>
  <c r="Z55" i="9"/>
  <c r="Y55" i="9"/>
  <c r="X55" i="9"/>
  <c r="W55" i="9"/>
  <c r="V55" i="9"/>
  <c r="U55" i="9"/>
  <c r="T55" i="9"/>
  <c r="S55" i="9"/>
  <c r="R55" i="9"/>
  <c r="Q55" i="9"/>
  <c r="P55" i="9"/>
  <c r="O55" i="9"/>
  <c r="N55" i="9"/>
  <c r="M55" i="9"/>
  <c r="L55" i="9"/>
  <c r="K55" i="9"/>
  <c r="J55" i="9"/>
  <c r="I55" i="9"/>
  <c r="H55" i="9"/>
  <c r="G55" i="9"/>
  <c r="F55" i="9"/>
  <c r="E55" i="9"/>
  <c r="D55" i="9"/>
  <c r="C55" i="9"/>
  <c r="AG54" i="9"/>
  <c r="AF54" i="9"/>
  <c r="AE54" i="9"/>
  <c r="AD54" i="9"/>
  <c r="AC54" i="9"/>
  <c r="AB54" i="9"/>
  <c r="AA54" i="9"/>
  <c r="Z54" i="9"/>
  <c r="Y54" i="9"/>
  <c r="X54" i="9"/>
  <c r="W54" i="9"/>
  <c r="V54" i="9"/>
  <c r="U54" i="9"/>
  <c r="T54" i="9"/>
  <c r="S54" i="9"/>
  <c r="R54" i="9"/>
  <c r="Q54" i="9"/>
  <c r="P54" i="9"/>
  <c r="O54" i="9"/>
  <c r="N54" i="9"/>
  <c r="M54" i="9"/>
  <c r="L54" i="9"/>
  <c r="K54" i="9"/>
  <c r="J54" i="9"/>
  <c r="I54" i="9"/>
  <c r="H54" i="9"/>
  <c r="G54" i="9"/>
  <c r="F54" i="9"/>
  <c r="E54" i="9"/>
  <c r="D54" i="9"/>
  <c r="C54" i="9"/>
  <c r="AG53" i="9"/>
  <c r="AF53" i="9"/>
  <c r="AE53" i="9"/>
  <c r="AD53" i="9"/>
  <c r="AC53" i="9"/>
  <c r="AB53" i="9"/>
  <c r="AA53" i="9"/>
  <c r="Z53" i="9"/>
  <c r="Y53" i="9"/>
  <c r="X53" i="9"/>
  <c r="W53" i="9"/>
  <c r="V53" i="9"/>
  <c r="U53" i="9"/>
  <c r="T53" i="9"/>
  <c r="S53" i="9"/>
  <c r="R53" i="9"/>
  <c r="Q53" i="9"/>
  <c r="P53" i="9"/>
  <c r="O53" i="9"/>
  <c r="N53" i="9"/>
  <c r="M53" i="9"/>
  <c r="L53" i="9"/>
  <c r="K53" i="9"/>
  <c r="J53" i="9"/>
  <c r="I53" i="9"/>
  <c r="H53" i="9"/>
  <c r="G53" i="9"/>
  <c r="F53" i="9"/>
  <c r="E53" i="9"/>
  <c r="D53" i="9"/>
  <c r="C53" i="9"/>
  <c r="AG52" i="9"/>
  <c r="AF52" i="9"/>
  <c r="AE52" i="9"/>
  <c r="AD52" i="9"/>
  <c r="AC52" i="9"/>
  <c r="AB52" i="9"/>
  <c r="AA52" i="9"/>
  <c r="Z52" i="9"/>
  <c r="Y52" i="9"/>
  <c r="X52" i="9"/>
  <c r="W52" i="9"/>
  <c r="V52" i="9"/>
  <c r="U52" i="9"/>
  <c r="T52" i="9"/>
  <c r="S52" i="9"/>
  <c r="R52" i="9"/>
  <c r="Q52" i="9"/>
  <c r="P52" i="9"/>
  <c r="O52" i="9"/>
  <c r="N52" i="9"/>
  <c r="M52" i="9"/>
  <c r="L52" i="9"/>
  <c r="K52" i="9"/>
  <c r="J52" i="9"/>
  <c r="I52" i="9"/>
  <c r="H52" i="9"/>
  <c r="G52" i="9"/>
  <c r="F52" i="9"/>
  <c r="E52" i="9"/>
  <c r="D52" i="9"/>
  <c r="C52" i="9"/>
  <c r="AG51" i="9"/>
  <c r="AF51" i="9"/>
  <c r="AE51" i="9"/>
  <c r="AD51" i="9"/>
  <c r="AC51" i="9"/>
  <c r="AB51" i="9"/>
  <c r="AA51" i="9"/>
  <c r="Z51" i="9"/>
  <c r="Y51" i="9"/>
  <c r="X51" i="9"/>
  <c r="W51" i="9"/>
  <c r="V51" i="9"/>
  <c r="U51" i="9"/>
  <c r="T51" i="9"/>
  <c r="S51" i="9"/>
  <c r="R51" i="9"/>
  <c r="Q51" i="9"/>
  <c r="P51" i="9"/>
  <c r="O51" i="9"/>
  <c r="N51" i="9"/>
  <c r="M51" i="9"/>
  <c r="L51" i="9"/>
  <c r="K51" i="9"/>
  <c r="J51" i="9"/>
  <c r="I51" i="9"/>
  <c r="H51" i="9"/>
  <c r="G51" i="9"/>
  <c r="F51" i="9"/>
  <c r="E51" i="9"/>
  <c r="D51" i="9"/>
  <c r="C51" i="9"/>
  <c r="AG50" i="9"/>
  <c r="AF50" i="9"/>
  <c r="AE50" i="9"/>
  <c r="AD50" i="9"/>
  <c r="AC50" i="9"/>
  <c r="AB50" i="9"/>
  <c r="AA50" i="9"/>
  <c r="Z50" i="9"/>
  <c r="Y50" i="9"/>
  <c r="X50" i="9"/>
  <c r="W50" i="9"/>
  <c r="V50" i="9"/>
  <c r="U50" i="9"/>
  <c r="T50" i="9"/>
  <c r="S50" i="9"/>
  <c r="R50" i="9"/>
  <c r="Q50" i="9"/>
  <c r="P50" i="9"/>
  <c r="O50" i="9"/>
  <c r="N50" i="9"/>
  <c r="M50" i="9"/>
  <c r="L50" i="9"/>
  <c r="K50" i="9"/>
  <c r="J50" i="9"/>
  <c r="I50" i="9"/>
  <c r="H50" i="9"/>
  <c r="G50" i="9"/>
  <c r="F50" i="9"/>
  <c r="E50" i="9"/>
  <c r="D50" i="9"/>
  <c r="C50" i="9"/>
  <c r="AG49" i="9"/>
  <c r="AF49" i="9"/>
  <c r="AE49" i="9"/>
  <c r="AD49" i="9"/>
  <c r="AC49" i="9"/>
  <c r="AB49" i="9"/>
  <c r="AA49" i="9"/>
  <c r="Z49" i="9"/>
  <c r="Y49" i="9"/>
  <c r="X49" i="9"/>
  <c r="W49" i="9"/>
  <c r="V49" i="9"/>
  <c r="U49" i="9"/>
  <c r="T49" i="9"/>
  <c r="S49" i="9"/>
  <c r="R49" i="9"/>
  <c r="Q49" i="9"/>
  <c r="P49" i="9"/>
  <c r="O49" i="9"/>
  <c r="N49" i="9"/>
  <c r="M49" i="9"/>
  <c r="L49" i="9"/>
  <c r="K49" i="9"/>
  <c r="J49" i="9"/>
  <c r="I49" i="9"/>
  <c r="H49" i="9"/>
  <c r="G49" i="9"/>
  <c r="F49" i="9"/>
  <c r="E49" i="9"/>
  <c r="D49" i="9"/>
  <c r="C49" i="9"/>
  <c r="AG48" i="9"/>
  <c r="AF48" i="9"/>
  <c r="AE48" i="9"/>
  <c r="AD48" i="9"/>
  <c r="AC48" i="9"/>
  <c r="AB48" i="9"/>
  <c r="AA48" i="9"/>
  <c r="Z48" i="9"/>
  <c r="Y48" i="9"/>
  <c r="X48" i="9"/>
  <c r="W48" i="9"/>
  <c r="V48" i="9"/>
  <c r="U48" i="9"/>
  <c r="T48" i="9"/>
  <c r="S48" i="9"/>
  <c r="R48" i="9"/>
  <c r="Q48" i="9"/>
  <c r="P48" i="9"/>
  <c r="O48" i="9"/>
  <c r="N48" i="9"/>
  <c r="M48" i="9"/>
  <c r="L48" i="9"/>
  <c r="K48" i="9"/>
  <c r="J48" i="9"/>
  <c r="I48" i="9"/>
  <c r="H48" i="9"/>
  <c r="G48" i="9"/>
  <c r="F48" i="9"/>
  <c r="E48" i="9"/>
  <c r="D48" i="9"/>
  <c r="C48" i="9"/>
  <c r="AG47" i="9"/>
  <c r="AF47" i="9"/>
  <c r="AE47" i="9"/>
  <c r="AD47" i="9"/>
  <c r="AC47" i="9"/>
  <c r="AB47" i="9"/>
  <c r="AA47" i="9"/>
  <c r="Z47" i="9"/>
  <c r="Y47" i="9"/>
  <c r="X47" i="9"/>
  <c r="W47" i="9"/>
  <c r="V47" i="9"/>
  <c r="U47" i="9"/>
  <c r="T47" i="9"/>
  <c r="S47" i="9"/>
  <c r="R47" i="9"/>
  <c r="Q47" i="9"/>
  <c r="P47" i="9"/>
  <c r="O47" i="9"/>
  <c r="N47" i="9"/>
  <c r="M47" i="9"/>
  <c r="L47" i="9"/>
  <c r="K47" i="9"/>
  <c r="J47" i="9"/>
  <c r="I47" i="9"/>
  <c r="H47" i="9"/>
  <c r="G47" i="9"/>
  <c r="F47" i="9"/>
  <c r="E47" i="9"/>
  <c r="D47" i="9"/>
  <c r="C47" i="9"/>
  <c r="AG46" i="9"/>
  <c r="AF46" i="9"/>
  <c r="AE46" i="9"/>
  <c r="AD46" i="9"/>
  <c r="AC46" i="9"/>
  <c r="AB46" i="9"/>
  <c r="AA46" i="9"/>
  <c r="Z46" i="9"/>
  <c r="Y46" i="9"/>
  <c r="X46" i="9"/>
  <c r="W46" i="9"/>
  <c r="V46" i="9"/>
  <c r="U46" i="9"/>
  <c r="T46" i="9"/>
  <c r="S46" i="9"/>
  <c r="R46" i="9"/>
  <c r="Q46" i="9"/>
  <c r="P46" i="9"/>
  <c r="O46" i="9"/>
  <c r="N46" i="9"/>
  <c r="M46" i="9"/>
  <c r="L46" i="9"/>
  <c r="K46" i="9"/>
  <c r="J46" i="9"/>
  <c r="I46" i="9"/>
  <c r="H46" i="9"/>
  <c r="G46" i="9"/>
  <c r="F46" i="9"/>
  <c r="E46" i="9"/>
  <c r="D46" i="9"/>
  <c r="C46" i="9"/>
  <c r="AG45" i="9"/>
  <c r="AF45" i="9"/>
  <c r="AE45" i="9"/>
  <c r="AD45" i="9"/>
  <c r="AC45" i="9"/>
  <c r="AB45" i="9"/>
  <c r="AA45" i="9"/>
  <c r="Z45" i="9"/>
  <c r="Y45" i="9"/>
  <c r="X45" i="9"/>
  <c r="W45" i="9"/>
  <c r="V45" i="9"/>
  <c r="U45" i="9"/>
  <c r="T45" i="9"/>
  <c r="S45" i="9"/>
  <c r="R45" i="9"/>
  <c r="Q45" i="9"/>
  <c r="P45" i="9"/>
  <c r="O45" i="9"/>
  <c r="N45" i="9"/>
  <c r="M45" i="9"/>
  <c r="L45" i="9"/>
  <c r="K45" i="9"/>
  <c r="J45" i="9"/>
  <c r="I45" i="9"/>
  <c r="H45" i="9"/>
  <c r="G45" i="9"/>
  <c r="F45" i="9"/>
  <c r="E45" i="9"/>
  <c r="D45" i="9"/>
  <c r="C45" i="9"/>
  <c r="AG44" i="9"/>
  <c r="AF44" i="9"/>
  <c r="AE44" i="9"/>
  <c r="AD44" i="9"/>
  <c r="AC44" i="9"/>
  <c r="AB44" i="9"/>
  <c r="AA44" i="9"/>
  <c r="Z44" i="9"/>
  <c r="Y44" i="9"/>
  <c r="X44" i="9"/>
  <c r="W44" i="9"/>
  <c r="V44" i="9"/>
  <c r="U44" i="9"/>
  <c r="T44" i="9"/>
  <c r="S44" i="9"/>
  <c r="R44" i="9"/>
  <c r="Q44" i="9"/>
  <c r="P44" i="9"/>
  <c r="O44" i="9"/>
  <c r="N44" i="9"/>
  <c r="M44" i="9"/>
  <c r="L44" i="9"/>
  <c r="K44" i="9"/>
  <c r="J44" i="9"/>
  <c r="I44" i="9"/>
  <c r="H44" i="9"/>
  <c r="G44" i="9"/>
  <c r="F44" i="9"/>
  <c r="E44" i="9"/>
  <c r="D44" i="9"/>
  <c r="C44" i="9"/>
  <c r="AG43" i="9"/>
  <c r="AF43" i="9"/>
  <c r="AE43" i="9"/>
  <c r="AD43" i="9"/>
  <c r="AC43" i="9"/>
  <c r="AB43" i="9"/>
  <c r="AA43" i="9"/>
  <c r="Z43" i="9"/>
  <c r="Y43" i="9"/>
  <c r="X43" i="9"/>
  <c r="W43" i="9"/>
  <c r="V43" i="9"/>
  <c r="U43" i="9"/>
  <c r="T43" i="9"/>
  <c r="S43" i="9"/>
  <c r="R43" i="9"/>
  <c r="Q43" i="9"/>
  <c r="P43" i="9"/>
  <c r="O43" i="9"/>
  <c r="N43" i="9"/>
  <c r="M43" i="9"/>
  <c r="L43" i="9"/>
  <c r="K43" i="9"/>
  <c r="J43" i="9"/>
  <c r="I43" i="9"/>
  <c r="H43" i="9"/>
  <c r="G43" i="9"/>
  <c r="F43" i="9"/>
  <c r="E43" i="9"/>
  <c r="D43" i="9"/>
  <c r="C43" i="9"/>
  <c r="AG42" i="9"/>
  <c r="AF42" i="9"/>
  <c r="AE42" i="9"/>
  <c r="AD42" i="9"/>
  <c r="AC42" i="9"/>
  <c r="AB42" i="9"/>
  <c r="AA42" i="9"/>
  <c r="Z42" i="9"/>
  <c r="Y42" i="9"/>
  <c r="X42" i="9"/>
  <c r="W42" i="9"/>
  <c r="V42" i="9"/>
  <c r="U42" i="9"/>
  <c r="T42" i="9"/>
  <c r="S42" i="9"/>
  <c r="R42" i="9"/>
  <c r="Q42" i="9"/>
  <c r="P42" i="9"/>
  <c r="O42" i="9"/>
  <c r="N42" i="9"/>
  <c r="M42" i="9"/>
  <c r="L42" i="9"/>
  <c r="K42" i="9"/>
  <c r="J42" i="9"/>
  <c r="I42" i="9"/>
  <c r="H42" i="9"/>
  <c r="G42" i="9"/>
  <c r="F42" i="9"/>
  <c r="E42" i="9"/>
  <c r="D42" i="9"/>
  <c r="C42" i="9"/>
  <c r="AG41" i="9"/>
  <c r="AF41" i="9"/>
  <c r="AE41" i="9"/>
  <c r="AD41" i="9"/>
  <c r="AC41" i="9"/>
  <c r="AB41" i="9"/>
  <c r="AA41" i="9"/>
  <c r="Z41" i="9"/>
  <c r="Y41" i="9"/>
  <c r="X41" i="9"/>
  <c r="W41" i="9"/>
  <c r="V41" i="9"/>
  <c r="U41" i="9"/>
  <c r="T41" i="9"/>
  <c r="S41" i="9"/>
  <c r="R41" i="9"/>
  <c r="Q41" i="9"/>
  <c r="P41" i="9"/>
  <c r="O41" i="9"/>
  <c r="N41" i="9"/>
  <c r="M41" i="9"/>
  <c r="L41" i="9"/>
  <c r="K41" i="9"/>
  <c r="J41" i="9"/>
  <c r="I41" i="9"/>
  <c r="H41" i="9"/>
  <c r="G41" i="9"/>
  <c r="F41" i="9"/>
  <c r="E41" i="9"/>
  <c r="D41" i="9"/>
  <c r="C41" i="9"/>
  <c r="AG40" i="9"/>
  <c r="AF40" i="9"/>
  <c r="AE40" i="9"/>
  <c r="AD40" i="9"/>
  <c r="AC40" i="9"/>
  <c r="AB40" i="9"/>
  <c r="AA40" i="9"/>
  <c r="Z40" i="9"/>
  <c r="Y40" i="9"/>
  <c r="X40" i="9"/>
  <c r="W40" i="9"/>
  <c r="V40" i="9"/>
  <c r="U40" i="9"/>
  <c r="T40" i="9"/>
  <c r="S40" i="9"/>
  <c r="R40" i="9"/>
  <c r="Q40" i="9"/>
  <c r="P40" i="9"/>
  <c r="O40" i="9"/>
  <c r="N40" i="9"/>
  <c r="M40" i="9"/>
  <c r="L40" i="9"/>
  <c r="K40" i="9"/>
  <c r="J40" i="9"/>
  <c r="I40" i="9"/>
  <c r="H40" i="9"/>
  <c r="G40" i="9"/>
  <c r="F40" i="9"/>
  <c r="E40" i="9"/>
  <c r="D40" i="9"/>
  <c r="C40" i="9"/>
  <c r="AG39" i="9"/>
  <c r="AF39" i="9"/>
  <c r="AE39" i="9"/>
  <c r="AD39" i="9"/>
  <c r="AC39" i="9"/>
  <c r="AB39" i="9"/>
  <c r="AA39" i="9"/>
  <c r="Z39" i="9"/>
  <c r="Y39" i="9"/>
  <c r="X39" i="9"/>
  <c r="W39" i="9"/>
  <c r="V39" i="9"/>
  <c r="U39" i="9"/>
  <c r="T39" i="9"/>
  <c r="S39" i="9"/>
  <c r="R39" i="9"/>
  <c r="Q39" i="9"/>
  <c r="P39" i="9"/>
  <c r="O39" i="9"/>
  <c r="N39" i="9"/>
  <c r="M39" i="9"/>
  <c r="L39" i="9"/>
  <c r="K39" i="9"/>
  <c r="J39" i="9"/>
  <c r="I39" i="9"/>
  <c r="H39" i="9"/>
  <c r="G39" i="9"/>
  <c r="F39" i="9"/>
  <c r="E39" i="9"/>
  <c r="D39" i="9"/>
  <c r="C39" i="9"/>
  <c r="AG38" i="9"/>
  <c r="AF38" i="9"/>
  <c r="AE38" i="9"/>
  <c r="AD38" i="9"/>
  <c r="AC38" i="9"/>
  <c r="AB38" i="9"/>
  <c r="AA38" i="9"/>
  <c r="Z38" i="9"/>
  <c r="Y38" i="9"/>
  <c r="X38" i="9"/>
  <c r="W38" i="9"/>
  <c r="V38" i="9"/>
  <c r="U38" i="9"/>
  <c r="T38" i="9"/>
  <c r="S38" i="9"/>
  <c r="R38" i="9"/>
  <c r="Q38" i="9"/>
  <c r="P38" i="9"/>
  <c r="O38" i="9"/>
  <c r="N38" i="9"/>
  <c r="M38" i="9"/>
  <c r="L38" i="9"/>
  <c r="K38" i="9"/>
  <c r="J38" i="9"/>
  <c r="I38" i="9"/>
  <c r="H38" i="9"/>
  <c r="G38" i="9"/>
  <c r="F38" i="9"/>
  <c r="E38" i="9"/>
  <c r="D38" i="9"/>
  <c r="C38" i="9"/>
  <c r="AG37" i="9"/>
  <c r="AF37" i="9"/>
  <c r="AE37" i="9"/>
  <c r="AD37" i="9"/>
  <c r="AC37" i="9"/>
  <c r="AB37" i="9"/>
  <c r="AA37" i="9"/>
  <c r="Z37" i="9"/>
  <c r="Y37" i="9"/>
  <c r="X37" i="9"/>
  <c r="W37" i="9"/>
  <c r="V37" i="9"/>
  <c r="U37" i="9"/>
  <c r="T37" i="9"/>
  <c r="S37" i="9"/>
  <c r="R37" i="9"/>
  <c r="Q37" i="9"/>
  <c r="P37" i="9"/>
  <c r="O37" i="9"/>
  <c r="N37" i="9"/>
  <c r="M37" i="9"/>
  <c r="L37" i="9"/>
  <c r="K37" i="9"/>
  <c r="J37" i="9"/>
  <c r="I37" i="9"/>
  <c r="H37" i="9"/>
  <c r="G37" i="9"/>
  <c r="F37" i="9"/>
  <c r="E37" i="9"/>
  <c r="D37" i="9"/>
  <c r="C37" i="9"/>
  <c r="AG36" i="9"/>
  <c r="AF36" i="9"/>
  <c r="AE36" i="9"/>
  <c r="AD36" i="9"/>
  <c r="AC36" i="9"/>
  <c r="AB36" i="9"/>
  <c r="AA36" i="9"/>
  <c r="Z36" i="9"/>
  <c r="Y36" i="9"/>
  <c r="X36" i="9"/>
  <c r="W36" i="9"/>
  <c r="V36" i="9"/>
  <c r="U36" i="9"/>
  <c r="T36" i="9"/>
  <c r="S36" i="9"/>
  <c r="R36" i="9"/>
  <c r="Q36" i="9"/>
  <c r="P36" i="9"/>
  <c r="O36" i="9"/>
  <c r="N36" i="9"/>
  <c r="M36" i="9"/>
  <c r="L36" i="9"/>
  <c r="K36" i="9"/>
  <c r="J36" i="9"/>
  <c r="I36" i="9"/>
  <c r="H36" i="9"/>
  <c r="G36" i="9"/>
  <c r="F36" i="9"/>
  <c r="E36" i="9"/>
  <c r="D36" i="9"/>
  <c r="C36" i="9"/>
  <c r="AG35" i="9"/>
  <c r="AF35" i="9"/>
  <c r="AE35" i="9"/>
  <c r="AD35" i="9"/>
  <c r="AC35" i="9"/>
  <c r="AB35" i="9"/>
  <c r="AA35" i="9"/>
  <c r="Z35" i="9"/>
  <c r="Y35" i="9"/>
  <c r="X35" i="9"/>
  <c r="W35" i="9"/>
  <c r="V35" i="9"/>
  <c r="U35" i="9"/>
  <c r="T35" i="9"/>
  <c r="S35" i="9"/>
  <c r="R35" i="9"/>
  <c r="Q35" i="9"/>
  <c r="P35" i="9"/>
  <c r="O35" i="9"/>
  <c r="N35" i="9"/>
  <c r="M35" i="9"/>
  <c r="L35" i="9"/>
  <c r="K35" i="9"/>
  <c r="J35" i="9"/>
  <c r="I35" i="9"/>
  <c r="H35" i="9"/>
  <c r="G35" i="9"/>
  <c r="F35" i="9"/>
  <c r="E35" i="9"/>
  <c r="D35" i="9"/>
  <c r="C35" i="9"/>
  <c r="AG34" i="9"/>
  <c r="AF34" i="9"/>
  <c r="AE34" i="9"/>
  <c r="AD34" i="9"/>
  <c r="AC34" i="9"/>
  <c r="AB34" i="9"/>
  <c r="AA34" i="9"/>
  <c r="Z34" i="9"/>
  <c r="Y34" i="9"/>
  <c r="X34" i="9"/>
  <c r="W34" i="9"/>
  <c r="V34" i="9"/>
  <c r="U34" i="9"/>
  <c r="T34" i="9"/>
  <c r="S34" i="9"/>
  <c r="R34" i="9"/>
  <c r="Q34" i="9"/>
  <c r="P34" i="9"/>
  <c r="O34" i="9"/>
  <c r="N34" i="9"/>
  <c r="M34" i="9"/>
  <c r="L34" i="9"/>
  <c r="K34" i="9"/>
  <c r="J34" i="9"/>
  <c r="I34" i="9"/>
  <c r="H34" i="9"/>
  <c r="G34" i="9"/>
  <c r="F34" i="9"/>
  <c r="E34" i="9"/>
  <c r="D34" i="9"/>
  <c r="C34" i="9"/>
  <c r="AG33" i="9"/>
  <c r="AF33" i="9"/>
  <c r="AE33" i="9"/>
  <c r="AD33" i="9"/>
  <c r="AC33" i="9"/>
  <c r="AB33" i="9"/>
  <c r="AA33" i="9"/>
  <c r="Z33" i="9"/>
  <c r="Y33" i="9"/>
  <c r="X33" i="9"/>
  <c r="W33" i="9"/>
  <c r="V33" i="9"/>
  <c r="U33" i="9"/>
  <c r="T33" i="9"/>
  <c r="S33" i="9"/>
  <c r="R33" i="9"/>
  <c r="Q33" i="9"/>
  <c r="P33" i="9"/>
  <c r="O33" i="9"/>
  <c r="N33" i="9"/>
  <c r="M33" i="9"/>
  <c r="L33" i="9"/>
  <c r="K33" i="9"/>
  <c r="J33" i="9"/>
  <c r="I33" i="9"/>
  <c r="H33" i="9"/>
  <c r="G33" i="9"/>
  <c r="F33" i="9"/>
  <c r="E33" i="9"/>
  <c r="D33" i="9"/>
  <c r="C33" i="9"/>
  <c r="AG32" i="9"/>
  <c r="AF32" i="9"/>
  <c r="AE32" i="9"/>
  <c r="AD32" i="9"/>
  <c r="AC32" i="9"/>
  <c r="AB32" i="9"/>
  <c r="AA32" i="9"/>
  <c r="Z32" i="9"/>
  <c r="Y32" i="9"/>
  <c r="X32" i="9"/>
  <c r="W32" i="9"/>
  <c r="V32" i="9"/>
  <c r="U32" i="9"/>
  <c r="T32" i="9"/>
  <c r="S32" i="9"/>
  <c r="R32" i="9"/>
  <c r="Q32" i="9"/>
  <c r="P32" i="9"/>
  <c r="O32" i="9"/>
  <c r="N32" i="9"/>
  <c r="M32" i="9"/>
  <c r="L32" i="9"/>
  <c r="K32" i="9"/>
  <c r="J32" i="9"/>
  <c r="I32" i="9"/>
  <c r="H32" i="9"/>
  <c r="G32" i="9"/>
  <c r="F32" i="9"/>
  <c r="E32" i="9"/>
  <c r="D32" i="9"/>
  <c r="C32" i="9"/>
  <c r="AG31" i="9"/>
  <c r="AF31" i="9"/>
  <c r="AE31" i="9"/>
  <c r="AD31" i="9"/>
  <c r="AC31" i="9"/>
  <c r="AB31" i="9"/>
  <c r="AA31" i="9"/>
  <c r="Z31" i="9"/>
  <c r="Y31" i="9"/>
  <c r="X31" i="9"/>
  <c r="W31" i="9"/>
  <c r="V31" i="9"/>
  <c r="U31" i="9"/>
  <c r="T31" i="9"/>
  <c r="S31" i="9"/>
  <c r="R31" i="9"/>
  <c r="Q31" i="9"/>
  <c r="P31" i="9"/>
  <c r="O31" i="9"/>
  <c r="N31" i="9"/>
  <c r="M31" i="9"/>
  <c r="L31" i="9"/>
  <c r="K31" i="9"/>
  <c r="J31" i="9"/>
  <c r="I31" i="9"/>
  <c r="H31" i="9"/>
  <c r="G31" i="9"/>
  <c r="F31" i="9"/>
  <c r="E31" i="9"/>
  <c r="D31" i="9"/>
  <c r="C31" i="9"/>
  <c r="AG30" i="9"/>
  <c r="AF30" i="9"/>
  <c r="AE30" i="9"/>
  <c r="AD30" i="9"/>
  <c r="AC30" i="9"/>
  <c r="AB30" i="9"/>
  <c r="AA30" i="9"/>
  <c r="Z30" i="9"/>
  <c r="Y30" i="9"/>
  <c r="X30" i="9"/>
  <c r="W30" i="9"/>
  <c r="V30" i="9"/>
  <c r="U30" i="9"/>
  <c r="T30" i="9"/>
  <c r="S30" i="9"/>
  <c r="R30" i="9"/>
  <c r="Q30" i="9"/>
  <c r="P30" i="9"/>
  <c r="O30" i="9"/>
  <c r="N30" i="9"/>
  <c r="M30" i="9"/>
  <c r="L30" i="9"/>
  <c r="K30" i="9"/>
  <c r="J30" i="9"/>
  <c r="I30" i="9"/>
  <c r="H30" i="9"/>
  <c r="G30" i="9"/>
  <c r="F30" i="9"/>
  <c r="E30" i="9"/>
  <c r="D30" i="9"/>
  <c r="C30" i="9"/>
  <c r="AG29" i="9"/>
  <c r="AF29" i="9"/>
  <c r="AE29" i="9"/>
  <c r="AD29" i="9"/>
  <c r="AC29" i="9"/>
  <c r="AB29" i="9"/>
  <c r="AA29" i="9"/>
  <c r="Z29" i="9"/>
  <c r="Y29" i="9"/>
  <c r="X29" i="9"/>
  <c r="W29" i="9"/>
  <c r="V29" i="9"/>
  <c r="U29" i="9"/>
  <c r="T29" i="9"/>
  <c r="S29" i="9"/>
  <c r="R29" i="9"/>
  <c r="Q29" i="9"/>
  <c r="P29" i="9"/>
  <c r="O29" i="9"/>
  <c r="N29" i="9"/>
  <c r="M29" i="9"/>
  <c r="L29" i="9"/>
  <c r="K29" i="9"/>
  <c r="J29" i="9"/>
  <c r="I29" i="9"/>
  <c r="H29" i="9"/>
  <c r="G29" i="9"/>
  <c r="F29" i="9"/>
  <c r="E29" i="9"/>
  <c r="D29" i="9"/>
  <c r="C29" i="9"/>
  <c r="AG28" i="9"/>
  <c r="AF28" i="9"/>
  <c r="AE28" i="9"/>
  <c r="AD28" i="9"/>
  <c r="AC28" i="9"/>
  <c r="AB28" i="9"/>
  <c r="AA28" i="9"/>
  <c r="Z28" i="9"/>
  <c r="Y28" i="9"/>
  <c r="X28" i="9"/>
  <c r="W28" i="9"/>
  <c r="V28" i="9"/>
  <c r="U28" i="9"/>
  <c r="T28" i="9"/>
  <c r="S28" i="9"/>
  <c r="R28" i="9"/>
  <c r="Q28" i="9"/>
  <c r="P28" i="9"/>
  <c r="O28" i="9"/>
  <c r="N28" i="9"/>
  <c r="M28" i="9"/>
  <c r="L28" i="9"/>
  <c r="K28" i="9"/>
  <c r="J28" i="9"/>
  <c r="I28" i="9"/>
  <c r="H28" i="9"/>
  <c r="G28" i="9"/>
  <c r="F28" i="9"/>
  <c r="E28" i="9"/>
  <c r="D28" i="9"/>
  <c r="C28" i="9"/>
  <c r="AG27" i="9"/>
  <c r="AF27" i="9"/>
  <c r="AE27" i="9"/>
  <c r="AD27" i="9"/>
  <c r="AC27" i="9"/>
  <c r="AB27" i="9"/>
  <c r="AA27" i="9"/>
  <c r="Z27" i="9"/>
  <c r="Y27" i="9"/>
  <c r="X27" i="9"/>
  <c r="W27" i="9"/>
  <c r="V27" i="9"/>
  <c r="U27" i="9"/>
  <c r="T27" i="9"/>
  <c r="S27" i="9"/>
  <c r="R27" i="9"/>
  <c r="Q27" i="9"/>
  <c r="P27" i="9"/>
  <c r="O27" i="9"/>
  <c r="N27" i="9"/>
  <c r="M27" i="9"/>
  <c r="L27" i="9"/>
  <c r="K27" i="9"/>
  <c r="J27" i="9"/>
  <c r="I27" i="9"/>
  <c r="H27" i="9"/>
  <c r="G27" i="9"/>
  <c r="F27" i="9"/>
  <c r="E27" i="9"/>
  <c r="D27" i="9"/>
  <c r="C27" i="9"/>
  <c r="AG26" i="9"/>
  <c r="AF26" i="9"/>
  <c r="AE26" i="9"/>
  <c r="AD26" i="9"/>
  <c r="AC26" i="9"/>
  <c r="AB26" i="9"/>
  <c r="AA26" i="9"/>
  <c r="Z26" i="9"/>
  <c r="Y26" i="9"/>
  <c r="X26" i="9"/>
  <c r="W26" i="9"/>
  <c r="V26" i="9"/>
  <c r="U26" i="9"/>
  <c r="T26" i="9"/>
  <c r="S26" i="9"/>
  <c r="R26" i="9"/>
  <c r="Q26" i="9"/>
  <c r="P26" i="9"/>
  <c r="O26" i="9"/>
  <c r="N26" i="9"/>
  <c r="M26" i="9"/>
  <c r="L26" i="9"/>
  <c r="K26" i="9"/>
  <c r="J26" i="9"/>
  <c r="I26" i="9"/>
  <c r="H26" i="9"/>
  <c r="G26" i="9"/>
  <c r="F26" i="9"/>
  <c r="E26" i="9"/>
  <c r="D26" i="9"/>
  <c r="C26" i="9"/>
  <c r="AG25" i="9"/>
  <c r="AF25" i="9"/>
  <c r="AE25" i="9"/>
  <c r="AD25" i="9"/>
  <c r="AC25" i="9"/>
  <c r="AB25" i="9"/>
  <c r="AA25" i="9"/>
  <c r="Z25" i="9"/>
  <c r="Y25" i="9"/>
  <c r="X25" i="9"/>
  <c r="W25" i="9"/>
  <c r="V25" i="9"/>
  <c r="U25" i="9"/>
  <c r="T25" i="9"/>
  <c r="S25" i="9"/>
  <c r="R25" i="9"/>
  <c r="Q25" i="9"/>
  <c r="P25" i="9"/>
  <c r="O25" i="9"/>
  <c r="N25" i="9"/>
  <c r="M25" i="9"/>
  <c r="L25" i="9"/>
  <c r="K25" i="9"/>
  <c r="J25" i="9"/>
  <c r="I25" i="9"/>
  <c r="H25" i="9"/>
  <c r="G25" i="9"/>
  <c r="F25" i="9"/>
  <c r="E25" i="9"/>
  <c r="D25" i="9"/>
  <c r="C25" i="9"/>
  <c r="AG24" i="9"/>
  <c r="AF24" i="9"/>
  <c r="AE24" i="9"/>
  <c r="AD24" i="9"/>
  <c r="AC24" i="9"/>
  <c r="AB24" i="9"/>
  <c r="AA24" i="9"/>
  <c r="Z24" i="9"/>
  <c r="Y24" i="9"/>
  <c r="X24" i="9"/>
  <c r="W24" i="9"/>
  <c r="V24" i="9"/>
  <c r="U24" i="9"/>
  <c r="T24" i="9"/>
  <c r="S24" i="9"/>
  <c r="R24" i="9"/>
  <c r="Q24" i="9"/>
  <c r="P24" i="9"/>
  <c r="O24" i="9"/>
  <c r="N24" i="9"/>
  <c r="M24" i="9"/>
  <c r="L24" i="9"/>
  <c r="K24" i="9"/>
  <c r="J24" i="9"/>
  <c r="I24" i="9"/>
  <c r="H24" i="9"/>
  <c r="G24" i="9"/>
  <c r="F24" i="9"/>
  <c r="E24" i="9"/>
  <c r="D24" i="9"/>
  <c r="C24" i="9"/>
  <c r="AG23" i="9"/>
  <c r="AF23" i="9"/>
  <c r="AE23" i="9"/>
  <c r="AD23" i="9"/>
  <c r="AC23" i="9"/>
  <c r="AB23" i="9"/>
  <c r="AA23" i="9"/>
  <c r="Z23" i="9"/>
  <c r="Y23" i="9"/>
  <c r="X23" i="9"/>
  <c r="W23" i="9"/>
  <c r="V23" i="9"/>
  <c r="U23" i="9"/>
  <c r="T23" i="9"/>
  <c r="S23" i="9"/>
  <c r="R23" i="9"/>
  <c r="Q23" i="9"/>
  <c r="P23" i="9"/>
  <c r="O23" i="9"/>
  <c r="N23" i="9"/>
  <c r="M23" i="9"/>
  <c r="L23" i="9"/>
  <c r="K23" i="9"/>
  <c r="J23" i="9"/>
  <c r="I23" i="9"/>
  <c r="H23" i="9"/>
  <c r="G23" i="9"/>
  <c r="F23" i="9"/>
  <c r="E23" i="9"/>
  <c r="D23" i="9"/>
  <c r="C23" i="9"/>
  <c r="AG22" i="9"/>
  <c r="AF22" i="9"/>
  <c r="AE22" i="9"/>
  <c r="AD22" i="9"/>
  <c r="AC22" i="9"/>
  <c r="AB22" i="9"/>
  <c r="AA22" i="9"/>
  <c r="Z22" i="9"/>
  <c r="Y22" i="9"/>
  <c r="X22" i="9"/>
  <c r="W22" i="9"/>
  <c r="V22" i="9"/>
  <c r="U22" i="9"/>
  <c r="T22" i="9"/>
  <c r="S22" i="9"/>
  <c r="R22" i="9"/>
  <c r="Q22" i="9"/>
  <c r="P22" i="9"/>
  <c r="O22" i="9"/>
  <c r="N22" i="9"/>
  <c r="M22" i="9"/>
  <c r="L22" i="9"/>
  <c r="K22" i="9"/>
  <c r="J22" i="9"/>
  <c r="I22" i="9"/>
  <c r="H22" i="9"/>
  <c r="G22" i="9"/>
  <c r="F22" i="9"/>
  <c r="E22" i="9"/>
  <c r="D22" i="9"/>
  <c r="C22" i="9"/>
  <c r="AG21" i="9"/>
  <c r="AF21" i="9"/>
  <c r="AE21" i="9"/>
  <c r="AD21" i="9"/>
  <c r="AC21" i="9"/>
  <c r="AB21" i="9"/>
  <c r="AA21" i="9"/>
  <c r="Z21" i="9"/>
  <c r="Y21" i="9"/>
  <c r="X21" i="9"/>
  <c r="W21" i="9"/>
  <c r="V21" i="9"/>
  <c r="U21" i="9"/>
  <c r="T21" i="9"/>
  <c r="S21" i="9"/>
  <c r="R21" i="9"/>
  <c r="Q21" i="9"/>
  <c r="P21" i="9"/>
  <c r="O21" i="9"/>
  <c r="N21" i="9"/>
  <c r="M21" i="9"/>
  <c r="L21" i="9"/>
  <c r="K21" i="9"/>
  <c r="J21" i="9"/>
  <c r="I21" i="9"/>
  <c r="H21" i="9"/>
  <c r="G21" i="9"/>
  <c r="F21" i="9"/>
  <c r="E21" i="9"/>
  <c r="D21" i="9"/>
  <c r="C21" i="9"/>
  <c r="AG20" i="9"/>
  <c r="AF20" i="9"/>
  <c r="AE20" i="9"/>
  <c r="AD20" i="9"/>
  <c r="AC20" i="9"/>
  <c r="AB20" i="9"/>
  <c r="AA20" i="9"/>
  <c r="Z20" i="9"/>
  <c r="Y20" i="9"/>
  <c r="X20" i="9"/>
  <c r="W20" i="9"/>
  <c r="V20" i="9"/>
  <c r="U20" i="9"/>
  <c r="T20" i="9"/>
  <c r="S20" i="9"/>
  <c r="R20" i="9"/>
  <c r="Q20" i="9"/>
  <c r="P20" i="9"/>
  <c r="O20" i="9"/>
  <c r="N20" i="9"/>
  <c r="M20" i="9"/>
  <c r="L20" i="9"/>
  <c r="K20" i="9"/>
  <c r="J20" i="9"/>
  <c r="I20" i="9"/>
  <c r="H20" i="9"/>
  <c r="G20" i="9"/>
  <c r="F20" i="9"/>
  <c r="E20" i="9"/>
  <c r="D20" i="9"/>
  <c r="C20" i="9"/>
  <c r="AG19" i="9"/>
  <c r="AF19" i="9"/>
  <c r="AE19" i="9"/>
  <c r="AD19" i="9"/>
  <c r="AC19" i="9"/>
  <c r="AB19" i="9"/>
  <c r="AA19" i="9"/>
  <c r="Z19" i="9"/>
  <c r="Y19" i="9"/>
  <c r="X19" i="9"/>
  <c r="W19" i="9"/>
  <c r="V19" i="9"/>
  <c r="U19" i="9"/>
  <c r="T19" i="9"/>
  <c r="S19" i="9"/>
  <c r="R19" i="9"/>
  <c r="Q19" i="9"/>
  <c r="P19" i="9"/>
  <c r="O19" i="9"/>
  <c r="N19" i="9"/>
  <c r="M19" i="9"/>
  <c r="L19" i="9"/>
  <c r="K19" i="9"/>
  <c r="J19" i="9"/>
  <c r="I19" i="9"/>
  <c r="H19" i="9"/>
  <c r="G19" i="9"/>
  <c r="F19" i="9"/>
  <c r="E19" i="9"/>
  <c r="D19" i="9"/>
  <c r="C19" i="9"/>
  <c r="AG18" i="9"/>
  <c r="AF18" i="9"/>
  <c r="AE18" i="9"/>
  <c r="AD18" i="9"/>
  <c r="AC18" i="9"/>
  <c r="AB18" i="9"/>
  <c r="AA18" i="9"/>
  <c r="Z18" i="9"/>
  <c r="Y18" i="9"/>
  <c r="X18" i="9"/>
  <c r="W18" i="9"/>
  <c r="V18" i="9"/>
  <c r="U18" i="9"/>
  <c r="T18" i="9"/>
  <c r="S18" i="9"/>
  <c r="R18" i="9"/>
  <c r="Q18" i="9"/>
  <c r="P18" i="9"/>
  <c r="O18" i="9"/>
  <c r="N18" i="9"/>
  <c r="M18" i="9"/>
  <c r="L18" i="9"/>
  <c r="K18" i="9"/>
  <c r="J18" i="9"/>
  <c r="I18" i="9"/>
  <c r="H18" i="9"/>
  <c r="G18" i="9"/>
  <c r="F18" i="9"/>
  <c r="E18" i="9"/>
  <c r="D18" i="9"/>
  <c r="C18" i="9"/>
  <c r="AG17" i="9"/>
  <c r="AF17" i="9"/>
  <c r="AE17" i="9"/>
  <c r="AD17" i="9"/>
  <c r="AC17" i="9"/>
  <c r="AB17" i="9"/>
  <c r="AA17" i="9"/>
  <c r="Z17" i="9"/>
  <c r="Y17" i="9"/>
  <c r="X17" i="9"/>
  <c r="W17" i="9"/>
  <c r="V17" i="9"/>
  <c r="U17" i="9"/>
  <c r="T17" i="9"/>
  <c r="S17" i="9"/>
  <c r="R17" i="9"/>
  <c r="Q17" i="9"/>
  <c r="P17" i="9"/>
  <c r="O17" i="9"/>
  <c r="N17" i="9"/>
  <c r="M17" i="9"/>
  <c r="L17" i="9"/>
  <c r="K17" i="9"/>
  <c r="J17" i="9"/>
  <c r="I17" i="9"/>
  <c r="H17" i="9"/>
  <c r="G17" i="9"/>
  <c r="F17" i="9"/>
  <c r="E17" i="9"/>
  <c r="D17" i="9"/>
  <c r="C17" i="9"/>
  <c r="AG16" i="9"/>
  <c r="AF16" i="9"/>
  <c r="AE16" i="9"/>
  <c r="AD16" i="9"/>
  <c r="AC16" i="9"/>
  <c r="AB16" i="9"/>
  <c r="AA16" i="9"/>
  <c r="Z16" i="9"/>
  <c r="Y16" i="9"/>
  <c r="X16" i="9"/>
  <c r="W16" i="9"/>
  <c r="V16" i="9"/>
  <c r="U16" i="9"/>
  <c r="T16" i="9"/>
  <c r="S16" i="9"/>
  <c r="R16" i="9"/>
  <c r="Q16" i="9"/>
  <c r="P16" i="9"/>
  <c r="O16" i="9"/>
  <c r="N16" i="9"/>
  <c r="M16" i="9"/>
  <c r="L16" i="9"/>
  <c r="K16" i="9"/>
  <c r="J16" i="9"/>
  <c r="I16" i="9"/>
  <c r="H16" i="9"/>
  <c r="G16" i="9"/>
  <c r="F16" i="9"/>
  <c r="E16" i="9"/>
  <c r="D16" i="9"/>
  <c r="C16" i="9"/>
  <c r="AG15" i="9"/>
  <c r="AF15" i="9"/>
  <c r="AE15" i="9"/>
  <c r="AD15" i="9"/>
  <c r="AC15" i="9"/>
  <c r="AB15" i="9"/>
  <c r="AA15" i="9"/>
  <c r="Z15" i="9"/>
  <c r="Y15" i="9"/>
  <c r="X15" i="9"/>
  <c r="W15" i="9"/>
  <c r="V15" i="9"/>
  <c r="U15" i="9"/>
  <c r="T15" i="9"/>
  <c r="S15" i="9"/>
  <c r="R15" i="9"/>
  <c r="Q15" i="9"/>
  <c r="P15" i="9"/>
  <c r="O15" i="9"/>
  <c r="N15" i="9"/>
  <c r="M15" i="9"/>
  <c r="L15" i="9"/>
  <c r="K15" i="9"/>
  <c r="J15" i="9"/>
  <c r="I15" i="9"/>
  <c r="H15" i="9"/>
  <c r="G15" i="9"/>
  <c r="F15" i="9"/>
  <c r="E15" i="9"/>
  <c r="D15" i="9"/>
  <c r="C15" i="9"/>
  <c r="AG14" i="9"/>
  <c r="AF14" i="9"/>
  <c r="AE14" i="9"/>
  <c r="AD14" i="9"/>
  <c r="AC14" i="9"/>
  <c r="AB14" i="9"/>
  <c r="AA14" i="9"/>
  <c r="Z14" i="9"/>
  <c r="Y14" i="9"/>
  <c r="X14" i="9"/>
  <c r="W14" i="9"/>
  <c r="V14" i="9"/>
  <c r="U14" i="9"/>
  <c r="T14" i="9"/>
  <c r="S14" i="9"/>
  <c r="R14" i="9"/>
  <c r="Q14" i="9"/>
  <c r="P14" i="9"/>
  <c r="O14" i="9"/>
  <c r="N14" i="9"/>
  <c r="M14" i="9"/>
  <c r="L14" i="9"/>
  <c r="K14" i="9"/>
  <c r="J14" i="9"/>
  <c r="I14" i="9"/>
  <c r="H14" i="9"/>
  <c r="G14" i="9"/>
  <c r="F14" i="9"/>
  <c r="E14" i="9"/>
  <c r="D14" i="9"/>
  <c r="C14" i="9"/>
  <c r="AG13" i="9"/>
  <c r="AF13" i="9"/>
  <c r="AE13" i="9"/>
  <c r="AD13" i="9"/>
  <c r="AC13" i="9"/>
  <c r="AB13" i="9"/>
  <c r="AA13" i="9"/>
  <c r="Z13" i="9"/>
  <c r="Y13" i="9"/>
  <c r="X13" i="9"/>
  <c r="W13" i="9"/>
  <c r="V13" i="9"/>
  <c r="U13" i="9"/>
  <c r="T13" i="9"/>
  <c r="S13" i="9"/>
  <c r="R13" i="9"/>
  <c r="Q13" i="9"/>
  <c r="P13" i="9"/>
  <c r="O13" i="9"/>
  <c r="N13" i="9"/>
  <c r="M13" i="9"/>
  <c r="L13" i="9"/>
  <c r="K13" i="9"/>
  <c r="J13" i="9"/>
  <c r="I13" i="9"/>
  <c r="H13" i="9"/>
  <c r="G13" i="9"/>
  <c r="F13" i="9"/>
  <c r="E13" i="9"/>
  <c r="D13" i="9"/>
  <c r="C13" i="9"/>
  <c r="AG12" i="9"/>
  <c r="AF12" i="9"/>
  <c r="AE12" i="9"/>
  <c r="AD12" i="9"/>
  <c r="AC12" i="9"/>
  <c r="AB12" i="9"/>
  <c r="AA12" i="9"/>
  <c r="Z12" i="9"/>
  <c r="Y12" i="9"/>
  <c r="X12" i="9"/>
  <c r="W12" i="9"/>
  <c r="V12" i="9"/>
  <c r="U12" i="9"/>
  <c r="T12" i="9"/>
  <c r="S12" i="9"/>
  <c r="R12" i="9"/>
  <c r="Q12" i="9"/>
  <c r="P12" i="9"/>
  <c r="O12" i="9"/>
  <c r="N12" i="9"/>
  <c r="M12" i="9"/>
  <c r="L12" i="9"/>
  <c r="K12" i="9"/>
  <c r="J12" i="9"/>
  <c r="I12" i="9"/>
  <c r="H12" i="9"/>
  <c r="G12" i="9"/>
  <c r="F12" i="9"/>
  <c r="E12" i="9"/>
  <c r="D12" i="9"/>
  <c r="C12" i="9"/>
  <c r="AG10" i="9"/>
  <c r="AF10" i="9"/>
  <c r="AE10" i="9"/>
  <c r="AD10" i="9"/>
  <c r="AC10" i="9"/>
  <c r="AB10" i="9"/>
  <c r="AA10" i="9"/>
  <c r="Z10" i="9"/>
  <c r="Y10" i="9"/>
  <c r="X10" i="9"/>
  <c r="W10" i="9"/>
  <c r="V10" i="9"/>
  <c r="U10" i="9"/>
  <c r="T10" i="9"/>
  <c r="S10" i="9"/>
  <c r="R10" i="9"/>
  <c r="Q10" i="9"/>
  <c r="P10" i="9"/>
  <c r="O10" i="9"/>
  <c r="N10" i="9"/>
  <c r="I9" i="9"/>
  <c r="G9" i="9"/>
  <c r="K5" i="9"/>
  <c r="A1" i="9"/>
  <c r="AG100" i="8"/>
  <c r="AF100" i="8"/>
  <c r="AE100" i="8"/>
  <c r="AD100" i="8"/>
  <c r="AC100" i="8"/>
  <c r="AB100" i="8"/>
  <c r="AA100" i="8"/>
  <c r="Z100" i="8"/>
  <c r="Y100" i="8"/>
  <c r="X100" i="8"/>
  <c r="W100" i="8"/>
  <c r="V100" i="8"/>
  <c r="U100" i="8"/>
  <c r="T100" i="8"/>
  <c r="S100" i="8"/>
  <c r="R100" i="8"/>
  <c r="Q100" i="8"/>
  <c r="P100" i="8"/>
  <c r="O100" i="8"/>
  <c r="N100" i="8"/>
  <c r="M100" i="8"/>
  <c r="L100" i="8"/>
  <c r="K100" i="8"/>
  <c r="J100" i="8"/>
  <c r="I100" i="8"/>
  <c r="H100" i="8"/>
  <c r="G100" i="8"/>
  <c r="F100" i="8"/>
  <c r="E100" i="8"/>
  <c r="D100" i="8"/>
  <c r="C100" i="8"/>
  <c r="AG99" i="8"/>
  <c r="AF99" i="8"/>
  <c r="AE99" i="8"/>
  <c r="AD99" i="8"/>
  <c r="AC99" i="8"/>
  <c r="AB99" i="8"/>
  <c r="AA99" i="8"/>
  <c r="Z99" i="8"/>
  <c r="Y99" i="8"/>
  <c r="X99" i="8"/>
  <c r="W99" i="8"/>
  <c r="V99" i="8"/>
  <c r="U99" i="8"/>
  <c r="T99" i="8"/>
  <c r="S99" i="8"/>
  <c r="R99" i="8"/>
  <c r="Q99" i="8"/>
  <c r="P99" i="8"/>
  <c r="O99" i="8"/>
  <c r="N99" i="8"/>
  <c r="M99" i="8"/>
  <c r="L99" i="8"/>
  <c r="K99" i="8"/>
  <c r="J99" i="8"/>
  <c r="I99" i="8"/>
  <c r="H99" i="8"/>
  <c r="G99" i="8"/>
  <c r="F99" i="8"/>
  <c r="E99" i="8"/>
  <c r="D99" i="8"/>
  <c r="C99" i="8"/>
  <c r="AG98" i="8"/>
  <c r="AF98" i="8"/>
  <c r="AE98" i="8"/>
  <c r="AD98" i="8"/>
  <c r="AC98" i="8"/>
  <c r="AB98" i="8"/>
  <c r="AA98" i="8"/>
  <c r="Z98" i="8"/>
  <c r="Y98" i="8"/>
  <c r="X98" i="8"/>
  <c r="W98" i="8"/>
  <c r="V98" i="8"/>
  <c r="U98" i="8"/>
  <c r="T98" i="8"/>
  <c r="S98" i="8"/>
  <c r="R98" i="8"/>
  <c r="Q98" i="8"/>
  <c r="P98" i="8"/>
  <c r="O98" i="8"/>
  <c r="N98" i="8"/>
  <c r="M98" i="8"/>
  <c r="L98" i="8"/>
  <c r="K98" i="8"/>
  <c r="J98" i="8"/>
  <c r="I98" i="8"/>
  <c r="H98" i="8"/>
  <c r="G98" i="8"/>
  <c r="F98" i="8"/>
  <c r="E98" i="8"/>
  <c r="D98" i="8"/>
  <c r="C98" i="8"/>
  <c r="AG97" i="8"/>
  <c r="AF97" i="8"/>
  <c r="AE97" i="8"/>
  <c r="AD97" i="8"/>
  <c r="AC97" i="8"/>
  <c r="AB97" i="8"/>
  <c r="AA97" i="8"/>
  <c r="Z97" i="8"/>
  <c r="Y97" i="8"/>
  <c r="X97" i="8"/>
  <c r="W97" i="8"/>
  <c r="V97" i="8"/>
  <c r="U97" i="8"/>
  <c r="T97" i="8"/>
  <c r="S97" i="8"/>
  <c r="R97" i="8"/>
  <c r="Q97" i="8"/>
  <c r="P97" i="8"/>
  <c r="O97" i="8"/>
  <c r="N97" i="8"/>
  <c r="M97" i="8"/>
  <c r="L97" i="8"/>
  <c r="K97" i="8"/>
  <c r="J97" i="8"/>
  <c r="I97" i="8"/>
  <c r="H97" i="8"/>
  <c r="G97" i="8"/>
  <c r="F97" i="8"/>
  <c r="E97" i="8"/>
  <c r="D97" i="8"/>
  <c r="C97" i="8"/>
  <c r="AG96" i="8"/>
  <c r="AF96" i="8"/>
  <c r="AE96" i="8"/>
  <c r="AD96" i="8"/>
  <c r="AC96" i="8"/>
  <c r="AB96" i="8"/>
  <c r="AA96" i="8"/>
  <c r="Z96" i="8"/>
  <c r="Y96" i="8"/>
  <c r="X96" i="8"/>
  <c r="W96" i="8"/>
  <c r="V96" i="8"/>
  <c r="U96" i="8"/>
  <c r="T96" i="8"/>
  <c r="S96" i="8"/>
  <c r="R96" i="8"/>
  <c r="Q96" i="8"/>
  <c r="P96" i="8"/>
  <c r="O96" i="8"/>
  <c r="N96" i="8"/>
  <c r="M96" i="8"/>
  <c r="L96" i="8"/>
  <c r="K96" i="8"/>
  <c r="J96" i="8"/>
  <c r="I96" i="8"/>
  <c r="H96" i="8"/>
  <c r="G96" i="8"/>
  <c r="F96" i="8"/>
  <c r="E96" i="8"/>
  <c r="D96" i="8"/>
  <c r="C96" i="8"/>
  <c r="AG95" i="8"/>
  <c r="AF95" i="8"/>
  <c r="AE95" i="8"/>
  <c r="AD95" i="8"/>
  <c r="AC95" i="8"/>
  <c r="AB95" i="8"/>
  <c r="AA95" i="8"/>
  <c r="Z95" i="8"/>
  <c r="Y95" i="8"/>
  <c r="X95" i="8"/>
  <c r="W95" i="8"/>
  <c r="V95" i="8"/>
  <c r="U95" i="8"/>
  <c r="T95" i="8"/>
  <c r="S95" i="8"/>
  <c r="R95" i="8"/>
  <c r="Q95" i="8"/>
  <c r="P95" i="8"/>
  <c r="O95" i="8"/>
  <c r="N95" i="8"/>
  <c r="M95" i="8"/>
  <c r="L95" i="8"/>
  <c r="K95" i="8"/>
  <c r="J95" i="8"/>
  <c r="I95" i="8"/>
  <c r="H95" i="8"/>
  <c r="G95" i="8"/>
  <c r="F95" i="8"/>
  <c r="E95" i="8"/>
  <c r="D95" i="8"/>
  <c r="C95" i="8"/>
  <c r="AG94" i="8"/>
  <c r="AF94" i="8"/>
  <c r="AE94" i="8"/>
  <c r="AD94" i="8"/>
  <c r="AC94" i="8"/>
  <c r="AB94" i="8"/>
  <c r="AA94" i="8"/>
  <c r="Z94" i="8"/>
  <c r="Y94" i="8"/>
  <c r="X94" i="8"/>
  <c r="W94" i="8"/>
  <c r="V94" i="8"/>
  <c r="U94" i="8"/>
  <c r="T94" i="8"/>
  <c r="S94" i="8"/>
  <c r="R94" i="8"/>
  <c r="Q94" i="8"/>
  <c r="P94" i="8"/>
  <c r="O94" i="8"/>
  <c r="N94" i="8"/>
  <c r="M94" i="8"/>
  <c r="L94" i="8"/>
  <c r="K94" i="8"/>
  <c r="J94" i="8"/>
  <c r="I94" i="8"/>
  <c r="H94" i="8"/>
  <c r="G94" i="8"/>
  <c r="F94" i="8"/>
  <c r="E94" i="8"/>
  <c r="D94" i="8"/>
  <c r="C94" i="8"/>
  <c r="AG93" i="8"/>
  <c r="AF93" i="8"/>
  <c r="AE93" i="8"/>
  <c r="AD93" i="8"/>
  <c r="AC93" i="8"/>
  <c r="AB93" i="8"/>
  <c r="AA93" i="8"/>
  <c r="Z93" i="8"/>
  <c r="Y93" i="8"/>
  <c r="X93" i="8"/>
  <c r="W93" i="8"/>
  <c r="V93" i="8"/>
  <c r="U93" i="8"/>
  <c r="T93" i="8"/>
  <c r="S93" i="8"/>
  <c r="R93" i="8"/>
  <c r="Q93" i="8"/>
  <c r="P93" i="8"/>
  <c r="O93" i="8"/>
  <c r="N93" i="8"/>
  <c r="M93" i="8"/>
  <c r="L93" i="8"/>
  <c r="K93" i="8"/>
  <c r="J93" i="8"/>
  <c r="I93" i="8"/>
  <c r="H93" i="8"/>
  <c r="G93" i="8"/>
  <c r="F93" i="8"/>
  <c r="E93" i="8"/>
  <c r="D93" i="8"/>
  <c r="C93" i="8"/>
  <c r="AG92" i="8"/>
  <c r="AF92" i="8"/>
  <c r="AE92" i="8"/>
  <c r="AD92" i="8"/>
  <c r="AC92" i="8"/>
  <c r="AB92" i="8"/>
  <c r="AA92" i="8"/>
  <c r="Z92" i="8"/>
  <c r="Y92" i="8"/>
  <c r="X92" i="8"/>
  <c r="W92" i="8"/>
  <c r="V92" i="8"/>
  <c r="U92" i="8"/>
  <c r="T92" i="8"/>
  <c r="S92" i="8"/>
  <c r="R92" i="8"/>
  <c r="Q92" i="8"/>
  <c r="P92" i="8"/>
  <c r="O92" i="8"/>
  <c r="N92" i="8"/>
  <c r="M92" i="8"/>
  <c r="L92" i="8"/>
  <c r="K92" i="8"/>
  <c r="J92" i="8"/>
  <c r="I92" i="8"/>
  <c r="H92" i="8"/>
  <c r="G92" i="8"/>
  <c r="F92" i="8"/>
  <c r="E92" i="8"/>
  <c r="D92" i="8"/>
  <c r="C92" i="8"/>
  <c r="AG91" i="8"/>
  <c r="AF91" i="8"/>
  <c r="AE91" i="8"/>
  <c r="AD91" i="8"/>
  <c r="AC91" i="8"/>
  <c r="AB91" i="8"/>
  <c r="AA91" i="8"/>
  <c r="Z91" i="8"/>
  <c r="Y91" i="8"/>
  <c r="X91" i="8"/>
  <c r="W91" i="8"/>
  <c r="V91" i="8"/>
  <c r="U91" i="8"/>
  <c r="T91" i="8"/>
  <c r="S91" i="8"/>
  <c r="R91" i="8"/>
  <c r="Q91" i="8"/>
  <c r="P91" i="8"/>
  <c r="O91" i="8"/>
  <c r="N91" i="8"/>
  <c r="M91" i="8"/>
  <c r="L91" i="8"/>
  <c r="K91" i="8"/>
  <c r="J91" i="8"/>
  <c r="I91" i="8"/>
  <c r="H91" i="8"/>
  <c r="G91" i="8"/>
  <c r="F91" i="8"/>
  <c r="E91" i="8"/>
  <c r="D91" i="8"/>
  <c r="C91" i="8"/>
  <c r="AG90" i="8"/>
  <c r="AF90" i="8"/>
  <c r="AE90" i="8"/>
  <c r="AD90" i="8"/>
  <c r="AC90" i="8"/>
  <c r="AB90" i="8"/>
  <c r="AA90" i="8"/>
  <c r="Z90" i="8"/>
  <c r="Y90" i="8"/>
  <c r="X90" i="8"/>
  <c r="W90" i="8"/>
  <c r="V90" i="8"/>
  <c r="U90" i="8"/>
  <c r="T90" i="8"/>
  <c r="S90" i="8"/>
  <c r="R90" i="8"/>
  <c r="Q90" i="8"/>
  <c r="P90" i="8"/>
  <c r="O90" i="8"/>
  <c r="N90" i="8"/>
  <c r="M90" i="8"/>
  <c r="L90" i="8"/>
  <c r="K90" i="8"/>
  <c r="J90" i="8"/>
  <c r="I90" i="8"/>
  <c r="H90" i="8"/>
  <c r="G90" i="8"/>
  <c r="F90" i="8"/>
  <c r="E90" i="8"/>
  <c r="D90" i="8"/>
  <c r="C90" i="8"/>
  <c r="AG89" i="8"/>
  <c r="AF89" i="8"/>
  <c r="AE89" i="8"/>
  <c r="AD89" i="8"/>
  <c r="AC89" i="8"/>
  <c r="AB89" i="8"/>
  <c r="AA89" i="8"/>
  <c r="Z89" i="8"/>
  <c r="Y89" i="8"/>
  <c r="X89" i="8"/>
  <c r="W89" i="8"/>
  <c r="V89" i="8"/>
  <c r="U89" i="8"/>
  <c r="T89" i="8"/>
  <c r="S89" i="8"/>
  <c r="R89" i="8"/>
  <c r="Q89" i="8"/>
  <c r="P89" i="8"/>
  <c r="O89" i="8"/>
  <c r="N89" i="8"/>
  <c r="M89" i="8"/>
  <c r="L89" i="8"/>
  <c r="K89" i="8"/>
  <c r="J89" i="8"/>
  <c r="I89" i="8"/>
  <c r="H89" i="8"/>
  <c r="G89" i="8"/>
  <c r="F89" i="8"/>
  <c r="E89" i="8"/>
  <c r="D89" i="8"/>
  <c r="C89" i="8"/>
  <c r="AG88" i="8"/>
  <c r="AF88" i="8"/>
  <c r="AE88" i="8"/>
  <c r="AD88" i="8"/>
  <c r="AC88" i="8"/>
  <c r="AB88" i="8"/>
  <c r="AA88" i="8"/>
  <c r="Z88" i="8"/>
  <c r="Y88" i="8"/>
  <c r="X88" i="8"/>
  <c r="W88" i="8"/>
  <c r="V88" i="8"/>
  <c r="U88" i="8"/>
  <c r="T88" i="8"/>
  <c r="S88" i="8"/>
  <c r="R88" i="8"/>
  <c r="Q88" i="8"/>
  <c r="P88" i="8"/>
  <c r="O88" i="8"/>
  <c r="N88" i="8"/>
  <c r="M88" i="8"/>
  <c r="L88" i="8"/>
  <c r="K88" i="8"/>
  <c r="J88" i="8"/>
  <c r="I88" i="8"/>
  <c r="H88" i="8"/>
  <c r="G88" i="8"/>
  <c r="F88" i="8"/>
  <c r="E88" i="8"/>
  <c r="D88" i="8"/>
  <c r="C88" i="8"/>
  <c r="AG87" i="8"/>
  <c r="AF87" i="8"/>
  <c r="AE87" i="8"/>
  <c r="AD87" i="8"/>
  <c r="AC87" i="8"/>
  <c r="AB87" i="8"/>
  <c r="AA87" i="8"/>
  <c r="Z87" i="8"/>
  <c r="Y87" i="8"/>
  <c r="X87" i="8"/>
  <c r="W87" i="8"/>
  <c r="V87" i="8"/>
  <c r="U87" i="8"/>
  <c r="T87" i="8"/>
  <c r="S87" i="8"/>
  <c r="R87" i="8"/>
  <c r="Q87" i="8"/>
  <c r="P87" i="8"/>
  <c r="O87" i="8"/>
  <c r="N87" i="8"/>
  <c r="M87" i="8"/>
  <c r="L87" i="8"/>
  <c r="K87" i="8"/>
  <c r="J87" i="8"/>
  <c r="I87" i="8"/>
  <c r="H87" i="8"/>
  <c r="G87" i="8"/>
  <c r="F87" i="8"/>
  <c r="E87" i="8"/>
  <c r="D87" i="8"/>
  <c r="C87" i="8"/>
  <c r="AG86" i="8"/>
  <c r="AF86" i="8"/>
  <c r="AE86" i="8"/>
  <c r="AD86" i="8"/>
  <c r="AC86" i="8"/>
  <c r="AB86" i="8"/>
  <c r="AA86" i="8"/>
  <c r="Z86" i="8"/>
  <c r="Y86" i="8"/>
  <c r="X86" i="8"/>
  <c r="W86" i="8"/>
  <c r="V86" i="8"/>
  <c r="U86" i="8"/>
  <c r="T86" i="8"/>
  <c r="S86" i="8"/>
  <c r="R86" i="8"/>
  <c r="Q86" i="8"/>
  <c r="P86" i="8"/>
  <c r="O86" i="8"/>
  <c r="N86" i="8"/>
  <c r="M86" i="8"/>
  <c r="L86" i="8"/>
  <c r="K86" i="8"/>
  <c r="J86" i="8"/>
  <c r="I86" i="8"/>
  <c r="H86" i="8"/>
  <c r="G86" i="8"/>
  <c r="F86" i="8"/>
  <c r="E86" i="8"/>
  <c r="D86" i="8"/>
  <c r="C86" i="8"/>
  <c r="AG85" i="8"/>
  <c r="AF85" i="8"/>
  <c r="AE85" i="8"/>
  <c r="AD85" i="8"/>
  <c r="AC85" i="8"/>
  <c r="AB85" i="8"/>
  <c r="AA85" i="8"/>
  <c r="Z85" i="8"/>
  <c r="Y85" i="8"/>
  <c r="X85" i="8"/>
  <c r="W85" i="8"/>
  <c r="V85" i="8"/>
  <c r="U85" i="8"/>
  <c r="T85" i="8"/>
  <c r="S85" i="8"/>
  <c r="R85" i="8"/>
  <c r="Q85" i="8"/>
  <c r="P85" i="8"/>
  <c r="O85" i="8"/>
  <c r="N85" i="8"/>
  <c r="M85" i="8"/>
  <c r="L85" i="8"/>
  <c r="K85" i="8"/>
  <c r="J85" i="8"/>
  <c r="I85" i="8"/>
  <c r="H85" i="8"/>
  <c r="G85" i="8"/>
  <c r="F85" i="8"/>
  <c r="E85" i="8"/>
  <c r="D85" i="8"/>
  <c r="C85" i="8"/>
  <c r="AG84" i="8"/>
  <c r="AF84" i="8"/>
  <c r="AE84" i="8"/>
  <c r="AD84" i="8"/>
  <c r="AC84" i="8"/>
  <c r="AB84" i="8"/>
  <c r="AA84" i="8"/>
  <c r="Z84" i="8"/>
  <c r="Y84" i="8"/>
  <c r="X84" i="8"/>
  <c r="W84" i="8"/>
  <c r="V84" i="8"/>
  <c r="U84" i="8"/>
  <c r="T84" i="8"/>
  <c r="S84" i="8"/>
  <c r="R84" i="8"/>
  <c r="Q84" i="8"/>
  <c r="P84" i="8"/>
  <c r="O84" i="8"/>
  <c r="N84" i="8"/>
  <c r="M84" i="8"/>
  <c r="L84" i="8"/>
  <c r="K84" i="8"/>
  <c r="J84" i="8"/>
  <c r="I84" i="8"/>
  <c r="H84" i="8"/>
  <c r="G84" i="8"/>
  <c r="F84" i="8"/>
  <c r="E84" i="8"/>
  <c r="D84" i="8"/>
  <c r="C84" i="8"/>
  <c r="AG83" i="8"/>
  <c r="AF83" i="8"/>
  <c r="AE83" i="8"/>
  <c r="AD83" i="8"/>
  <c r="AC83" i="8"/>
  <c r="AB83" i="8"/>
  <c r="AA83" i="8"/>
  <c r="Z83" i="8"/>
  <c r="Y83" i="8"/>
  <c r="X83" i="8"/>
  <c r="W83" i="8"/>
  <c r="V83" i="8"/>
  <c r="U83" i="8"/>
  <c r="T83" i="8"/>
  <c r="S83" i="8"/>
  <c r="R83" i="8"/>
  <c r="Q83" i="8"/>
  <c r="P83" i="8"/>
  <c r="O83" i="8"/>
  <c r="N83" i="8"/>
  <c r="M83" i="8"/>
  <c r="L83" i="8"/>
  <c r="K83" i="8"/>
  <c r="J83" i="8"/>
  <c r="I83" i="8"/>
  <c r="H83" i="8"/>
  <c r="G83" i="8"/>
  <c r="F83" i="8"/>
  <c r="E83" i="8"/>
  <c r="D83" i="8"/>
  <c r="C83" i="8"/>
  <c r="AG82" i="8"/>
  <c r="AF82" i="8"/>
  <c r="AE82" i="8"/>
  <c r="AD82" i="8"/>
  <c r="AC82" i="8"/>
  <c r="AB82" i="8"/>
  <c r="AA82" i="8"/>
  <c r="Z82" i="8"/>
  <c r="Y82" i="8"/>
  <c r="X82" i="8"/>
  <c r="W82" i="8"/>
  <c r="V82" i="8"/>
  <c r="U82" i="8"/>
  <c r="T82" i="8"/>
  <c r="S82" i="8"/>
  <c r="R82" i="8"/>
  <c r="Q82" i="8"/>
  <c r="P82" i="8"/>
  <c r="O82" i="8"/>
  <c r="N82" i="8"/>
  <c r="M82" i="8"/>
  <c r="L82" i="8"/>
  <c r="K82" i="8"/>
  <c r="J82" i="8"/>
  <c r="I82" i="8"/>
  <c r="H82" i="8"/>
  <c r="G82" i="8"/>
  <c r="F82" i="8"/>
  <c r="E82" i="8"/>
  <c r="D82" i="8"/>
  <c r="C82" i="8"/>
  <c r="AG81" i="8"/>
  <c r="AF81" i="8"/>
  <c r="AE81" i="8"/>
  <c r="AD81" i="8"/>
  <c r="AC81" i="8"/>
  <c r="AB81" i="8"/>
  <c r="AA81" i="8"/>
  <c r="Z81" i="8"/>
  <c r="Y81" i="8"/>
  <c r="X81" i="8"/>
  <c r="W81" i="8"/>
  <c r="V81" i="8"/>
  <c r="U81" i="8"/>
  <c r="T81" i="8"/>
  <c r="S81" i="8"/>
  <c r="R81" i="8"/>
  <c r="Q81" i="8"/>
  <c r="P81" i="8"/>
  <c r="O81" i="8"/>
  <c r="N81" i="8"/>
  <c r="M81" i="8"/>
  <c r="L81" i="8"/>
  <c r="K81" i="8"/>
  <c r="J81" i="8"/>
  <c r="I81" i="8"/>
  <c r="H81" i="8"/>
  <c r="G81" i="8"/>
  <c r="F81" i="8"/>
  <c r="E81" i="8"/>
  <c r="D81" i="8"/>
  <c r="C81" i="8"/>
  <c r="AG80" i="8"/>
  <c r="AF80" i="8"/>
  <c r="AE80" i="8"/>
  <c r="AD80" i="8"/>
  <c r="AC80" i="8"/>
  <c r="AB80" i="8"/>
  <c r="AA80" i="8"/>
  <c r="Z80" i="8"/>
  <c r="Y80" i="8"/>
  <c r="X80" i="8"/>
  <c r="W80" i="8"/>
  <c r="V80" i="8"/>
  <c r="U80" i="8"/>
  <c r="T80" i="8"/>
  <c r="S80" i="8"/>
  <c r="R80" i="8"/>
  <c r="Q80" i="8"/>
  <c r="P80" i="8"/>
  <c r="O80" i="8"/>
  <c r="N80" i="8"/>
  <c r="M80" i="8"/>
  <c r="L80" i="8"/>
  <c r="K80" i="8"/>
  <c r="J80" i="8"/>
  <c r="I80" i="8"/>
  <c r="H80" i="8"/>
  <c r="G80" i="8"/>
  <c r="F80" i="8"/>
  <c r="E80" i="8"/>
  <c r="D80" i="8"/>
  <c r="C80" i="8"/>
  <c r="AG79" i="8"/>
  <c r="AF79" i="8"/>
  <c r="AE79" i="8"/>
  <c r="AD79" i="8"/>
  <c r="AC79" i="8"/>
  <c r="AB79" i="8"/>
  <c r="AA79" i="8"/>
  <c r="Z79" i="8"/>
  <c r="Y79" i="8"/>
  <c r="X79" i="8"/>
  <c r="W79" i="8"/>
  <c r="V79" i="8"/>
  <c r="U79" i="8"/>
  <c r="T79" i="8"/>
  <c r="S79" i="8"/>
  <c r="R79" i="8"/>
  <c r="Q79" i="8"/>
  <c r="P79" i="8"/>
  <c r="O79" i="8"/>
  <c r="N79" i="8"/>
  <c r="M79" i="8"/>
  <c r="L79" i="8"/>
  <c r="K79" i="8"/>
  <c r="J79" i="8"/>
  <c r="I79" i="8"/>
  <c r="H79" i="8"/>
  <c r="G79" i="8"/>
  <c r="F79" i="8"/>
  <c r="E79" i="8"/>
  <c r="D79" i="8"/>
  <c r="C79" i="8"/>
  <c r="AG78" i="8"/>
  <c r="AF78" i="8"/>
  <c r="AE78" i="8"/>
  <c r="AD78" i="8"/>
  <c r="AC78" i="8"/>
  <c r="AB78" i="8"/>
  <c r="AA78" i="8"/>
  <c r="Z78" i="8"/>
  <c r="Y78" i="8"/>
  <c r="X78" i="8"/>
  <c r="W78" i="8"/>
  <c r="V78" i="8"/>
  <c r="U78" i="8"/>
  <c r="T78" i="8"/>
  <c r="S78" i="8"/>
  <c r="R78" i="8"/>
  <c r="Q78" i="8"/>
  <c r="P78" i="8"/>
  <c r="O78" i="8"/>
  <c r="N78" i="8"/>
  <c r="M78" i="8"/>
  <c r="L78" i="8"/>
  <c r="K78" i="8"/>
  <c r="J78" i="8"/>
  <c r="I78" i="8"/>
  <c r="H78" i="8"/>
  <c r="G78" i="8"/>
  <c r="F78" i="8"/>
  <c r="E78" i="8"/>
  <c r="D78" i="8"/>
  <c r="C78" i="8"/>
  <c r="AG77" i="8"/>
  <c r="AF77" i="8"/>
  <c r="AE77" i="8"/>
  <c r="AD77" i="8"/>
  <c r="AC77" i="8"/>
  <c r="AB77" i="8"/>
  <c r="AA77" i="8"/>
  <c r="Z77" i="8"/>
  <c r="Y77" i="8"/>
  <c r="X77" i="8"/>
  <c r="W77" i="8"/>
  <c r="V77" i="8"/>
  <c r="U77" i="8"/>
  <c r="T77" i="8"/>
  <c r="S77" i="8"/>
  <c r="R77" i="8"/>
  <c r="Q77" i="8"/>
  <c r="P77" i="8"/>
  <c r="O77" i="8"/>
  <c r="N77" i="8"/>
  <c r="M77" i="8"/>
  <c r="L77" i="8"/>
  <c r="K77" i="8"/>
  <c r="J77" i="8"/>
  <c r="I77" i="8"/>
  <c r="H77" i="8"/>
  <c r="G77" i="8"/>
  <c r="F77" i="8"/>
  <c r="E77" i="8"/>
  <c r="D77" i="8"/>
  <c r="C77" i="8"/>
  <c r="AG76" i="8"/>
  <c r="AF76" i="8"/>
  <c r="AE76" i="8"/>
  <c r="AD76" i="8"/>
  <c r="AC76" i="8"/>
  <c r="AB76" i="8"/>
  <c r="AA76" i="8"/>
  <c r="Z76" i="8"/>
  <c r="Y76" i="8"/>
  <c r="X76" i="8"/>
  <c r="W76" i="8"/>
  <c r="V76" i="8"/>
  <c r="U76" i="8"/>
  <c r="T76" i="8"/>
  <c r="S76" i="8"/>
  <c r="R76" i="8"/>
  <c r="Q76" i="8"/>
  <c r="P76" i="8"/>
  <c r="O76" i="8"/>
  <c r="N76" i="8"/>
  <c r="M76" i="8"/>
  <c r="L76" i="8"/>
  <c r="K76" i="8"/>
  <c r="J76" i="8"/>
  <c r="I76" i="8"/>
  <c r="H76" i="8"/>
  <c r="G76" i="8"/>
  <c r="F76" i="8"/>
  <c r="E76" i="8"/>
  <c r="D76" i="8"/>
  <c r="C76" i="8"/>
  <c r="AG75" i="8"/>
  <c r="AF75" i="8"/>
  <c r="AE75" i="8"/>
  <c r="AD75" i="8"/>
  <c r="AC75" i="8"/>
  <c r="AB75" i="8"/>
  <c r="AA75" i="8"/>
  <c r="Z75" i="8"/>
  <c r="Y75" i="8"/>
  <c r="X75" i="8"/>
  <c r="W75" i="8"/>
  <c r="V75" i="8"/>
  <c r="U75" i="8"/>
  <c r="T75" i="8"/>
  <c r="S75" i="8"/>
  <c r="R75" i="8"/>
  <c r="Q75" i="8"/>
  <c r="P75" i="8"/>
  <c r="O75" i="8"/>
  <c r="N75" i="8"/>
  <c r="M75" i="8"/>
  <c r="L75" i="8"/>
  <c r="K75" i="8"/>
  <c r="J75" i="8"/>
  <c r="I75" i="8"/>
  <c r="H75" i="8"/>
  <c r="G75" i="8"/>
  <c r="F75" i="8"/>
  <c r="E75" i="8"/>
  <c r="D75" i="8"/>
  <c r="C75" i="8"/>
  <c r="AG74" i="8"/>
  <c r="AF74" i="8"/>
  <c r="AE74" i="8"/>
  <c r="AD74" i="8"/>
  <c r="AC74" i="8"/>
  <c r="AB74" i="8"/>
  <c r="AA74" i="8"/>
  <c r="Z74" i="8"/>
  <c r="Y74" i="8"/>
  <c r="X74" i="8"/>
  <c r="W74" i="8"/>
  <c r="V74" i="8"/>
  <c r="U74" i="8"/>
  <c r="T74" i="8"/>
  <c r="S74" i="8"/>
  <c r="R74" i="8"/>
  <c r="Q74" i="8"/>
  <c r="P74" i="8"/>
  <c r="O74" i="8"/>
  <c r="N74" i="8"/>
  <c r="M74" i="8"/>
  <c r="L74" i="8"/>
  <c r="K74" i="8"/>
  <c r="J74" i="8"/>
  <c r="I74" i="8"/>
  <c r="H74" i="8"/>
  <c r="G74" i="8"/>
  <c r="F74" i="8"/>
  <c r="E74" i="8"/>
  <c r="D74" i="8"/>
  <c r="C74" i="8"/>
  <c r="AG73" i="8"/>
  <c r="AF73" i="8"/>
  <c r="AE73" i="8"/>
  <c r="AD73" i="8"/>
  <c r="AC73" i="8"/>
  <c r="AB73" i="8"/>
  <c r="AA73" i="8"/>
  <c r="Z73" i="8"/>
  <c r="Y73" i="8"/>
  <c r="W73" i="8"/>
  <c r="V73" i="8"/>
  <c r="U73" i="8"/>
  <c r="S73" i="8"/>
  <c r="R73" i="8"/>
  <c r="Q73" i="8"/>
  <c r="O73" i="8"/>
  <c r="N73" i="8"/>
  <c r="M73" i="8"/>
  <c r="L73" i="8"/>
  <c r="K73" i="8"/>
  <c r="J73" i="8"/>
  <c r="I73" i="8"/>
  <c r="H73" i="8"/>
  <c r="G73" i="8"/>
  <c r="F73" i="8"/>
  <c r="E73" i="8"/>
  <c r="D73" i="8"/>
  <c r="C73" i="8"/>
  <c r="AG72" i="8"/>
  <c r="AF72" i="8"/>
  <c r="AE72" i="8"/>
  <c r="AD72" i="8"/>
  <c r="AC72" i="8"/>
  <c r="AB72" i="8"/>
  <c r="AA72" i="8"/>
  <c r="Z72" i="8"/>
  <c r="Y72" i="8"/>
  <c r="X72" i="8"/>
  <c r="W72" i="8"/>
  <c r="V72" i="8"/>
  <c r="U72" i="8"/>
  <c r="T72" i="8"/>
  <c r="S72" i="8"/>
  <c r="R72" i="8"/>
  <c r="Q72" i="8"/>
  <c r="P72" i="8"/>
  <c r="O72" i="8"/>
  <c r="N72" i="8"/>
  <c r="M72" i="8"/>
  <c r="L72" i="8"/>
  <c r="K72" i="8"/>
  <c r="J72" i="8"/>
  <c r="I72" i="8"/>
  <c r="H72" i="8"/>
  <c r="G72" i="8"/>
  <c r="F72" i="8"/>
  <c r="E72" i="8"/>
  <c r="D72" i="8"/>
  <c r="C72" i="8"/>
  <c r="AG71" i="8"/>
  <c r="AF71" i="8"/>
  <c r="AE71" i="8"/>
  <c r="AD71" i="8"/>
  <c r="AC71" i="8"/>
  <c r="AB71" i="8"/>
  <c r="AA71" i="8"/>
  <c r="Z71" i="8"/>
  <c r="Y71" i="8"/>
  <c r="X71" i="8"/>
  <c r="W71" i="8"/>
  <c r="V71" i="8"/>
  <c r="U71" i="8"/>
  <c r="T71" i="8"/>
  <c r="S71" i="8"/>
  <c r="R71" i="8"/>
  <c r="Q71" i="8"/>
  <c r="P71" i="8"/>
  <c r="O71" i="8"/>
  <c r="N71" i="8"/>
  <c r="M71" i="8"/>
  <c r="L71" i="8"/>
  <c r="K71" i="8"/>
  <c r="J71" i="8"/>
  <c r="I71" i="8"/>
  <c r="H71" i="8"/>
  <c r="G71" i="8"/>
  <c r="F71" i="8"/>
  <c r="E71" i="8"/>
  <c r="D71" i="8"/>
  <c r="C71" i="8"/>
  <c r="AG70" i="8"/>
  <c r="AF70" i="8"/>
  <c r="AE70" i="8"/>
  <c r="AD70" i="8"/>
  <c r="AC70" i="8"/>
  <c r="AB70" i="8"/>
  <c r="AA70" i="8"/>
  <c r="Z70" i="8"/>
  <c r="Y70" i="8"/>
  <c r="X70" i="8"/>
  <c r="W70" i="8"/>
  <c r="V70" i="8"/>
  <c r="U70" i="8"/>
  <c r="T70" i="8"/>
  <c r="S70" i="8"/>
  <c r="R70" i="8"/>
  <c r="Q70" i="8"/>
  <c r="P70" i="8"/>
  <c r="O70" i="8"/>
  <c r="N70" i="8"/>
  <c r="M70" i="8"/>
  <c r="L70" i="8"/>
  <c r="K70" i="8"/>
  <c r="J70" i="8"/>
  <c r="I70" i="8"/>
  <c r="H70" i="8"/>
  <c r="G70" i="8"/>
  <c r="F70" i="8"/>
  <c r="E70" i="8"/>
  <c r="D70" i="8"/>
  <c r="C70" i="8"/>
  <c r="AG69" i="8"/>
  <c r="AF69" i="8"/>
  <c r="AE69" i="8"/>
  <c r="AD69" i="8"/>
  <c r="AC69" i="8"/>
  <c r="AB69" i="8"/>
  <c r="AA69" i="8"/>
  <c r="Z69" i="8"/>
  <c r="Y69" i="8"/>
  <c r="X69" i="8"/>
  <c r="W69" i="8"/>
  <c r="V69" i="8"/>
  <c r="U69" i="8"/>
  <c r="T69" i="8"/>
  <c r="S69" i="8"/>
  <c r="R69" i="8"/>
  <c r="Q69" i="8"/>
  <c r="P69" i="8"/>
  <c r="O69" i="8"/>
  <c r="N69" i="8"/>
  <c r="M69" i="8"/>
  <c r="L69" i="8"/>
  <c r="K69" i="8"/>
  <c r="J69" i="8"/>
  <c r="I69" i="8"/>
  <c r="H69" i="8"/>
  <c r="G69" i="8"/>
  <c r="F69" i="8"/>
  <c r="E69" i="8"/>
  <c r="D69" i="8"/>
  <c r="C69" i="8"/>
  <c r="AG68" i="8"/>
  <c r="AF68" i="8"/>
  <c r="AE68" i="8"/>
  <c r="AD68" i="8"/>
  <c r="AC68" i="8"/>
  <c r="AB68" i="8"/>
  <c r="AA68" i="8"/>
  <c r="Z68" i="8"/>
  <c r="Y68" i="8"/>
  <c r="X68" i="8"/>
  <c r="W68" i="8"/>
  <c r="V68" i="8"/>
  <c r="U68" i="8"/>
  <c r="T68" i="8"/>
  <c r="S68" i="8"/>
  <c r="R68" i="8"/>
  <c r="Q68" i="8"/>
  <c r="P68" i="8"/>
  <c r="O68" i="8"/>
  <c r="N68" i="8"/>
  <c r="M68" i="8"/>
  <c r="L68" i="8"/>
  <c r="K68" i="8"/>
  <c r="J68" i="8"/>
  <c r="I68" i="8"/>
  <c r="H68" i="8"/>
  <c r="G68" i="8"/>
  <c r="F68" i="8"/>
  <c r="E68" i="8"/>
  <c r="D68" i="8"/>
  <c r="C68" i="8"/>
  <c r="AG67" i="8"/>
  <c r="AF67" i="8"/>
  <c r="AE67" i="8"/>
  <c r="AD67" i="8"/>
  <c r="AC67" i="8"/>
  <c r="AB67" i="8"/>
  <c r="AA67" i="8"/>
  <c r="Z67" i="8"/>
  <c r="Y67" i="8"/>
  <c r="X67" i="8"/>
  <c r="W67" i="8"/>
  <c r="V67" i="8"/>
  <c r="U67" i="8"/>
  <c r="T67" i="8"/>
  <c r="S67" i="8"/>
  <c r="R67" i="8"/>
  <c r="Q67" i="8"/>
  <c r="P67" i="8"/>
  <c r="O67" i="8"/>
  <c r="N67" i="8"/>
  <c r="M67" i="8"/>
  <c r="L67" i="8"/>
  <c r="K67" i="8"/>
  <c r="J67" i="8"/>
  <c r="I67" i="8"/>
  <c r="H67" i="8"/>
  <c r="G67" i="8"/>
  <c r="F67" i="8"/>
  <c r="E67" i="8"/>
  <c r="D67" i="8"/>
  <c r="C67" i="8"/>
  <c r="AG66" i="8"/>
  <c r="AF66" i="8"/>
  <c r="AE66" i="8"/>
  <c r="AD66" i="8"/>
  <c r="AC66" i="8"/>
  <c r="AB66" i="8"/>
  <c r="AA66" i="8"/>
  <c r="Z66" i="8"/>
  <c r="Y66" i="8"/>
  <c r="X66" i="8"/>
  <c r="W66" i="8"/>
  <c r="V66" i="8"/>
  <c r="U66" i="8"/>
  <c r="T66" i="8"/>
  <c r="S66" i="8"/>
  <c r="R66" i="8"/>
  <c r="Q66" i="8"/>
  <c r="P66" i="8"/>
  <c r="O66" i="8"/>
  <c r="N66" i="8"/>
  <c r="M66" i="8"/>
  <c r="L66" i="8"/>
  <c r="K66" i="8"/>
  <c r="J66" i="8"/>
  <c r="I66" i="8"/>
  <c r="H66" i="8"/>
  <c r="G66" i="8"/>
  <c r="F66" i="8"/>
  <c r="E66" i="8"/>
  <c r="D66" i="8"/>
  <c r="C66" i="8"/>
  <c r="AG65" i="8"/>
  <c r="AF65" i="8"/>
  <c r="AE65" i="8"/>
  <c r="AD65" i="8"/>
  <c r="AC65" i="8"/>
  <c r="AB65" i="8"/>
  <c r="AA65" i="8"/>
  <c r="Z65" i="8"/>
  <c r="Y65" i="8"/>
  <c r="X65" i="8"/>
  <c r="W65" i="8"/>
  <c r="V65" i="8"/>
  <c r="U65" i="8"/>
  <c r="T65" i="8"/>
  <c r="S65" i="8"/>
  <c r="R65" i="8"/>
  <c r="Q65" i="8"/>
  <c r="P65" i="8"/>
  <c r="O65" i="8"/>
  <c r="N65" i="8"/>
  <c r="M65" i="8"/>
  <c r="L65" i="8"/>
  <c r="K65" i="8"/>
  <c r="J65" i="8"/>
  <c r="I65" i="8"/>
  <c r="H65" i="8"/>
  <c r="G65" i="8"/>
  <c r="F65" i="8"/>
  <c r="E65" i="8"/>
  <c r="D65" i="8"/>
  <c r="C65" i="8"/>
  <c r="AG64" i="8"/>
  <c r="AF64" i="8"/>
  <c r="AE64" i="8"/>
  <c r="AD64" i="8"/>
  <c r="AC64" i="8"/>
  <c r="AB64" i="8"/>
  <c r="AA64" i="8"/>
  <c r="Z64" i="8"/>
  <c r="Y64" i="8"/>
  <c r="X64" i="8"/>
  <c r="W64" i="8"/>
  <c r="V64" i="8"/>
  <c r="U64" i="8"/>
  <c r="T64" i="8"/>
  <c r="S64" i="8"/>
  <c r="R64" i="8"/>
  <c r="Q64" i="8"/>
  <c r="P64" i="8"/>
  <c r="O64" i="8"/>
  <c r="N64" i="8"/>
  <c r="M64" i="8"/>
  <c r="L64" i="8"/>
  <c r="K64" i="8"/>
  <c r="J64" i="8"/>
  <c r="I64" i="8"/>
  <c r="H64" i="8"/>
  <c r="G64" i="8"/>
  <c r="F64" i="8"/>
  <c r="E64" i="8"/>
  <c r="D64" i="8"/>
  <c r="C64" i="8"/>
  <c r="AG63" i="8"/>
  <c r="AF63" i="8"/>
  <c r="AE63" i="8"/>
  <c r="AD63" i="8"/>
  <c r="AC63" i="8"/>
  <c r="AB63" i="8"/>
  <c r="AA63" i="8"/>
  <c r="Z63" i="8"/>
  <c r="Y63" i="8"/>
  <c r="X63" i="8"/>
  <c r="W63" i="8"/>
  <c r="V63" i="8"/>
  <c r="U63" i="8"/>
  <c r="T63" i="8"/>
  <c r="S63" i="8"/>
  <c r="R63" i="8"/>
  <c r="Q63" i="8"/>
  <c r="P63" i="8"/>
  <c r="O63" i="8"/>
  <c r="N63" i="8"/>
  <c r="M63" i="8"/>
  <c r="L63" i="8"/>
  <c r="K63" i="8"/>
  <c r="J63" i="8"/>
  <c r="I63" i="8"/>
  <c r="H63" i="8"/>
  <c r="G63" i="8"/>
  <c r="F63" i="8"/>
  <c r="E63" i="8"/>
  <c r="D63" i="8"/>
  <c r="C63" i="8"/>
  <c r="AG62" i="8"/>
  <c r="AF62" i="8"/>
  <c r="AE62" i="8"/>
  <c r="AD62" i="8"/>
  <c r="AC62" i="8"/>
  <c r="AB62" i="8"/>
  <c r="AA62" i="8"/>
  <c r="Z62" i="8"/>
  <c r="Y62" i="8"/>
  <c r="X62" i="8"/>
  <c r="W62" i="8"/>
  <c r="V62" i="8"/>
  <c r="U62" i="8"/>
  <c r="T62" i="8"/>
  <c r="S62" i="8"/>
  <c r="R62" i="8"/>
  <c r="Q62" i="8"/>
  <c r="P62" i="8"/>
  <c r="O62" i="8"/>
  <c r="N62" i="8"/>
  <c r="M62" i="8"/>
  <c r="L62" i="8"/>
  <c r="K62" i="8"/>
  <c r="J62" i="8"/>
  <c r="I62" i="8"/>
  <c r="H62" i="8"/>
  <c r="G62" i="8"/>
  <c r="F62" i="8"/>
  <c r="E62" i="8"/>
  <c r="D62" i="8"/>
  <c r="C62" i="8"/>
  <c r="AG61" i="8"/>
  <c r="AF61" i="8"/>
  <c r="AE61" i="8"/>
  <c r="AD61" i="8"/>
  <c r="AC61" i="8"/>
  <c r="AB61" i="8"/>
  <c r="AA61" i="8"/>
  <c r="Z61" i="8"/>
  <c r="Y61" i="8"/>
  <c r="X61" i="8"/>
  <c r="W61" i="8"/>
  <c r="V61" i="8"/>
  <c r="U61" i="8"/>
  <c r="T61" i="8"/>
  <c r="S61" i="8"/>
  <c r="R61" i="8"/>
  <c r="Q61" i="8"/>
  <c r="P61" i="8"/>
  <c r="O61" i="8"/>
  <c r="N61" i="8"/>
  <c r="M61" i="8"/>
  <c r="L61" i="8"/>
  <c r="K61" i="8"/>
  <c r="J61" i="8"/>
  <c r="I61" i="8"/>
  <c r="H61" i="8"/>
  <c r="G61" i="8"/>
  <c r="F61" i="8"/>
  <c r="E61" i="8"/>
  <c r="D61" i="8"/>
  <c r="C61" i="8"/>
  <c r="AG60" i="8"/>
  <c r="AF60" i="8"/>
  <c r="AE60" i="8"/>
  <c r="AD60" i="8"/>
  <c r="AC60" i="8"/>
  <c r="AB60" i="8"/>
  <c r="AA60" i="8"/>
  <c r="Z60" i="8"/>
  <c r="Y60" i="8"/>
  <c r="X60" i="8"/>
  <c r="W60" i="8"/>
  <c r="V60" i="8"/>
  <c r="U60" i="8"/>
  <c r="T60" i="8"/>
  <c r="S60" i="8"/>
  <c r="R60" i="8"/>
  <c r="Q60" i="8"/>
  <c r="P60" i="8"/>
  <c r="O60" i="8"/>
  <c r="N60" i="8"/>
  <c r="M60" i="8"/>
  <c r="L60" i="8"/>
  <c r="K60" i="8"/>
  <c r="J60" i="8"/>
  <c r="I60" i="8"/>
  <c r="H60" i="8"/>
  <c r="G60" i="8"/>
  <c r="F60" i="8"/>
  <c r="E60" i="8"/>
  <c r="D60" i="8"/>
  <c r="C60" i="8"/>
  <c r="AG59" i="8"/>
  <c r="AF59" i="8"/>
  <c r="AE59" i="8"/>
  <c r="AD59" i="8"/>
  <c r="AC59" i="8"/>
  <c r="AB59" i="8"/>
  <c r="AA59" i="8"/>
  <c r="Z59" i="8"/>
  <c r="Y59" i="8"/>
  <c r="X59" i="8"/>
  <c r="W59" i="8"/>
  <c r="V59" i="8"/>
  <c r="U59" i="8"/>
  <c r="T59" i="8"/>
  <c r="S59" i="8"/>
  <c r="R59" i="8"/>
  <c r="Q59" i="8"/>
  <c r="P59" i="8"/>
  <c r="O59" i="8"/>
  <c r="N59" i="8"/>
  <c r="M59" i="8"/>
  <c r="L59" i="8"/>
  <c r="K59" i="8"/>
  <c r="J59" i="8"/>
  <c r="I59" i="8"/>
  <c r="H59" i="8"/>
  <c r="G59" i="8"/>
  <c r="F59" i="8"/>
  <c r="E59" i="8"/>
  <c r="D59" i="8"/>
  <c r="C59" i="8"/>
  <c r="AG58" i="8"/>
  <c r="AF58" i="8"/>
  <c r="AE58" i="8"/>
  <c r="AD58" i="8"/>
  <c r="AC58" i="8"/>
  <c r="AB58" i="8"/>
  <c r="AA58" i="8"/>
  <c r="Z58" i="8"/>
  <c r="Y58" i="8"/>
  <c r="X58" i="8"/>
  <c r="W58" i="8"/>
  <c r="V58" i="8"/>
  <c r="U58" i="8"/>
  <c r="T58" i="8"/>
  <c r="S58" i="8"/>
  <c r="R58" i="8"/>
  <c r="Q58" i="8"/>
  <c r="P58" i="8"/>
  <c r="O58" i="8"/>
  <c r="N58" i="8"/>
  <c r="M58" i="8"/>
  <c r="L58" i="8"/>
  <c r="K58" i="8"/>
  <c r="J58" i="8"/>
  <c r="I58" i="8"/>
  <c r="H58" i="8"/>
  <c r="G58" i="8"/>
  <c r="F58" i="8"/>
  <c r="E58" i="8"/>
  <c r="D58" i="8"/>
  <c r="C58" i="8"/>
  <c r="AG57" i="8"/>
  <c r="AF57" i="8"/>
  <c r="AE57" i="8"/>
  <c r="AD57" i="8"/>
  <c r="AC57" i="8"/>
  <c r="AB57" i="8"/>
  <c r="AA57" i="8"/>
  <c r="Z57" i="8"/>
  <c r="Y57" i="8"/>
  <c r="X57" i="8"/>
  <c r="U57" i="8"/>
  <c r="T57" i="8"/>
  <c r="S57" i="8"/>
  <c r="Q57" i="8"/>
  <c r="O57" i="8"/>
  <c r="N57" i="8"/>
  <c r="M57" i="8"/>
  <c r="L57" i="8"/>
  <c r="K57" i="8"/>
  <c r="J57" i="8"/>
  <c r="I57" i="8"/>
  <c r="H57" i="8"/>
  <c r="G57" i="8"/>
  <c r="F57" i="8"/>
  <c r="E57" i="8"/>
  <c r="D57" i="8"/>
  <c r="C57" i="8"/>
  <c r="AG56" i="8"/>
  <c r="AF56" i="8"/>
  <c r="AE56" i="8"/>
  <c r="AD56" i="8"/>
  <c r="AC56" i="8"/>
  <c r="AB56" i="8"/>
  <c r="AA56" i="8"/>
  <c r="Z56" i="8"/>
  <c r="Y56" i="8"/>
  <c r="X56" i="8"/>
  <c r="W56" i="8"/>
  <c r="V56" i="8"/>
  <c r="U56" i="8"/>
  <c r="T56" i="8"/>
  <c r="S56" i="8"/>
  <c r="R56" i="8"/>
  <c r="Q56" i="8"/>
  <c r="P56" i="8"/>
  <c r="O56" i="8"/>
  <c r="N56" i="8"/>
  <c r="M56" i="8"/>
  <c r="L56" i="8"/>
  <c r="K56" i="8"/>
  <c r="J56" i="8"/>
  <c r="I56" i="8"/>
  <c r="H56" i="8"/>
  <c r="G56" i="8"/>
  <c r="F56" i="8"/>
  <c r="E56" i="8"/>
  <c r="D56" i="8"/>
  <c r="C56" i="8"/>
  <c r="AG55" i="8"/>
  <c r="AF55" i="8"/>
  <c r="AE55" i="8"/>
  <c r="AD55" i="8"/>
  <c r="AC55" i="8"/>
  <c r="AB55" i="8"/>
  <c r="AA55" i="8"/>
  <c r="Z55" i="8"/>
  <c r="Y55" i="8"/>
  <c r="X55" i="8"/>
  <c r="W55" i="8"/>
  <c r="V55" i="8"/>
  <c r="U55" i="8"/>
  <c r="T55" i="8"/>
  <c r="S55" i="8"/>
  <c r="R55" i="8"/>
  <c r="Q55" i="8"/>
  <c r="P55" i="8"/>
  <c r="O55" i="8"/>
  <c r="N55" i="8"/>
  <c r="M55" i="8"/>
  <c r="L55" i="8"/>
  <c r="K55" i="8"/>
  <c r="J55" i="8"/>
  <c r="I55" i="8"/>
  <c r="H55" i="8"/>
  <c r="G55" i="8"/>
  <c r="F55" i="8"/>
  <c r="E55" i="8"/>
  <c r="D55" i="8"/>
  <c r="C55" i="8"/>
  <c r="AG54" i="8"/>
  <c r="AF54" i="8"/>
  <c r="AE54" i="8"/>
  <c r="AD54" i="8"/>
  <c r="AC54" i="8"/>
  <c r="AB54" i="8"/>
  <c r="AA54" i="8"/>
  <c r="Z54" i="8"/>
  <c r="Y54" i="8"/>
  <c r="X54" i="8"/>
  <c r="W54" i="8"/>
  <c r="V54" i="8"/>
  <c r="U54" i="8"/>
  <c r="T54" i="8"/>
  <c r="S54" i="8"/>
  <c r="R54" i="8"/>
  <c r="Q54" i="8"/>
  <c r="P54" i="8"/>
  <c r="O54" i="8"/>
  <c r="N54" i="8"/>
  <c r="M54" i="8"/>
  <c r="L54" i="8"/>
  <c r="K54" i="8"/>
  <c r="J54" i="8"/>
  <c r="I54" i="8"/>
  <c r="H54" i="8"/>
  <c r="G54" i="8"/>
  <c r="F54" i="8"/>
  <c r="E54" i="8"/>
  <c r="D54" i="8"/>
  <c r="C54" i="8"/>
  <c r="AG53" i="8"/>
  <c r="AF53" i="8"/>
  <c r="AE53" i="8"/>
  <c r="AD53" i="8"/>
  <c r="AC53" i="8"/>
  <c r="AB53" i="8"/>
  <c r="AA53" i="8"/>
  <c r="Z53" i="8"/>
  <c r="Y53" i="8"/>
  <c r="X53" i="8"/>
  <c r="W53" i="8"/>
  <c r="V53" i="8"/>
  <c r="U53" i="8"/>
  <c r="T53" i="8"/>
  <c r="S53" i="8"/>
  <c r="R53" i="8"/>
  <c r="Q53" i="8"/>
  <c r="P53" i="8"/>
  <c r="O53" i="8"/>
  <c r="N53" i="8"/>
  <c r="M53" i="8"/>
  <c r="L53" i="8"/>
  <c r="K53" i="8"/>
  <c r="J53" i="8"/>
  <c r="I53" i="8"/>
  <c r="H53" i="8"/>
  <c r="G53" i="8"/>
  <c r="F53" i="8"/>
  <c r="E53" i="8"/>
  <c r="D53" i="8"/>
  <c r="C53" i="8"/>
  <c r="AG52" i="8"/>
  <c r="AF52" i="8"/>
  <c r="AE52" i="8"/>
  <c r="AD52" i="8"/>
  <c r="AC52" i="8"/>
  <c r="AB52" i="8"/>
  <c r="AA52" i="8"/>
  <c r="Z52" i="8"/>
  <c r="Y52" i="8"/>
  <c r="X52" i="8"/>
  <c r="W52" i="8"/>
  <c r="V52" i="8"/>
  <c r="U52" i="8"/>
  <c r="T52" i="8"/>
  <c r="S52" i="8"/>
  <c r="R52" i="8"/>
  <c r="Q52" i="8"/>
  <c r="P52" i="8"/>
  <c r="O52" i="8"/>
  <c r="N52" i="8"/>
  <c r="M52" i="8"/>
  <c r="K52" i="8"/>
  <c r="J52" i="8"/>
  <c r="I52" i="8"/>
  <c r="H52" i="8"/>
  <c r="G52" i="8"/>
  <c r="F52" i="8"/>
  <c r="E52" i="8"/>
  <c r="D52" i="8"/>
  <c r="C52" i="8"/>
  <c r="AG51" i="8"/>
  <c r="AF51" i="8"/>
  <c r="AE51" i="8"/>
  <c r="AD51" i="8"/>
  <c r="AC51" i="8"/>
  <c r="AB51" i="8"/>
  <c r="AA51" i="8"/>
  <c r="Z51" i="8"/>
  <c r="Y51" i="8"/>
  <c r="X51" i="8"/>
  <c r="W51" i="8"/>
  <c r="V51" i="8"/>
  <c r="U51" i="8"/>
  <c r="T51" i="8"/>
  <c r="S51" i="8"/>
  <c r="R51" i="8"/>
  <c r="Q51" i="8"/>
  <c r="P51" i="8"/>
  <c r="O51" i="8"/>
  <c r="N51" i="8"/>
  <c r="M51" i="8"/>
  <c r="L51" i="8"/>
  <c r="K51" i="8"/>
  <c r="J51" i="8"/>
  <c r="I51" i="8"/>
  <c r="H51" i="8"/>
  <c r="G51" i="8"/>
  <c r="F51" i="8"/>
  <c r="E51" i="8"/>
  <c r="D51" i="8"/>
  <c r="C51" i="8"/>
  <c r="AG50" i="8"/>
  <c r="AF50" i="8"/>
  <c r="AE50" i="8"/>
  <c r="AD50" i="8"/>
  <c r="AC50" i="8"/>
  <c r="AB50" i="8"/>
  <c r="AA50" i="8"/>
  <c r="Z50" i="8"/>
  <c r="Y50" i="8"/>
  <c r="X50" i="8"/>
  <c r="W50" i="8"/>
  <c r="V50" i="8"/>
  <c r="U50" i="8"/>
  <c r="T50" i="8"/>
  <c r="S50" i="8"/>
  <c r="R50" i="8"/>
  <c r="Q50" i="8"/>
  <c r="P50" i="8"/>
  <c r="O50" i="8"/>
  <c r="N50" i="8"/>
  <c r="M50" i="8"/>
  <c r="L50" i="8"/>
  <c r="K50" i="8"/>
  <c r="J50" i="8"/>
  <c r="I50" i="8"/>
  <c r="H50" i="8"/>
  <c r="G50" i="8"/>
  <c r="F50" i="8"/>
  <c r="E50" i="8"/>
  <c r="D50" i="8"/>
  <c r="C50" i="8"/>
  <c r="AG49" i="8"/>
  <c r="AF49" i="8"/>
  <c r="AE49" i="8"/>
  <c r="AD49" i="8"/>
  <c r="AC49" i="8"/>
  <c r="AB49" i="8"/>
  <c r="AA49" i="8"/>
  <c r="Z49" i="8"/>
  <c r="Y49" i="8"/>
  <c r="X49" i="8"/>
  <c r="W49" i="8"/>
  <c r="V49" i="8"/>
  <c r="U49" i="8"/>
  <c r="T49" i="8"/>
  <c r="S49" i="8"/>
  <c r="R49" i="8"/>
  <c r="Q49" i="8"/>
  <c r="P49" i="8"/>
  <c r="O49" i="8"/>
  <c r="N49" i="8"/>
  <c r="M49" i="8"/>
  <c r="L49" i="8"/>
  <c r="K49" i="8"/>
  <c r="J49" i="8"/>
  <c r="I49" i="8"/>
  <c r="H49" i="8"/>
  <c r="G49" i="8"/>
  <c r="F49" i="8"/>
  <c r="E49" i="8"/>
  <c r="D49" i="8"/>
  <c r="C49" i="8"/>
  <c r="AG48" i="8"/>
  <c r="AF48" i="8"/>
  <c r="AE48" i="8"/>
  <c r="AD48" i="8"/>
  <c r="AC48" i="8"/>
  <c r="AB48" i="8"/>
  <c r="AA48" i="8"/>
  <c r="Z48" i="8"/>
  <c r="Y48" i="8"/>
  <c r="X48" i="8"/>
  <c r="W48" i="8"/>
  <c r="V48" i="8"/>
  <c r="U48" i="8"/>
  <c r="T48" i="8"/>
  <c r="S48" i="8"/>
  <c r="R48" i="8"/>
  <c r="Q48" i="8"/>
  <c r="P48" i="8"/>
  <c r="O48" i="8"/>
  <c r="N48" i="8"/>
  <c r="M48" i="8"/>
  <c r="L48" i="8"/>
  <c r="K48" i="8"/>
  <c r="J48" i="8"/>
  <c r="I48" i="8"/>
  <c r="H48" i="8"/>
  <c r="G48" i="8"/>
  <c r="F48" i="8"/>
  <c r="E48" i="8"/>
  <c r="D48" i="8"/>
  <c r="C48" i="8"/>
  <c r="AG47" i="8"/>
  <c r="AF47" i="8"/>
  <c r="AE47" i="8"/>
  <c r="AD47" i="8"/>
  <c r="AC47" i="8"/>
  <c r="AB47" i="8"/>
  <c r="AA47" i="8"/>
  <c r="Z47" i="8"/>
  <c r="Y47" i="8"/>
  <c r="X47" i="8"/>
  <c r="W47" i="8"/>
  <c r="V47" i="8"/>
  <c r="U47" i="8"/>
  <c r="T47" i="8"/>
  <c r="S47" i="8"/>
  <c r="R47" i="8"/>
  <c r="Q47" i="8"/>
  <c r="P47" i="8"/>
  <c r="O47" i="8"/>
  <c r="N47" i="8"/>
  <c r="M47" i="8"/>
  <c r="L47" i="8"/>
  <c r="K47" i="8"/>
  <c r="J47" i="8"/>
  <c r="I47" i="8"/>
  <c r="H47" i="8"/>
  <c r="G47" i="8"/>
  <c r="F47" i="8"/>
  <c r="E47" i="8"/>
  <c r="D47" i="8"/>
  <c r="C47" i="8"/>
  <c r="AG46" i="8"/>
  <c r="AF46" i="8"/>
  <c r="AE46" i="8"/>
  <c r="AD46" i="8"/>
  <c r="AC46" i="8"/>
  <c r="AB46" i="8"/>
  <c r="AA46" i="8"/>
  <c r="Z46" i="8"/>
  <c r="Y46" i="8"/>
  <c r="X46" i="8"/>
  <c r="W46" i="8"/>
  <c r="V46" i="8"/>
  <c r="U46" i="8"/>
  <c r="T46" i="8"/>
  <c r="S46" i="8"/>
  <c r="R46" i="8"/>
  <c r="Q46" i="8"/>
  <c r="P46" i="8"/>
  <c r="O46" i="8"/>
  <c r="N46" i="8"/>
  <c r="M46" i="8"/>
  <c r="L46" i="8"/>
  <c r="K46" i="8"/>
  <c r="J46" i="8"/>
  <c r="I46" i="8"/>
  <c r="H46" i="8"/>
  <c r="G46" i="8"/>
  <c r="F46" i="8"/>
  <c r="E46" i="8"/>
  <c r="D46" i="8"/>
  <c r="C46" i="8"/>
  <c r="AG45" i="8"/>
  <c r="AF45" i="8"/>
  <c r="AE45" i="8"/>
  <c r="AD45" i="8"/>
  <c r="AC45" i="8"/>
  <c r="AB45" i="8"/>
  <c r="AA45" i="8"/>
  <c r="Z45" i="8"/>
  <c r="Y45" i="8"/>
  <c r="X45" i="8"/>
  <c r="W45" i="8"/>
  <c r="V45" i="8"/>
  <c r="U45" i="8"/>
  <c r="T45" i="8"/>
  <c r="S45" i="8"/>
  <c r="R45" i="8"/>
  <c r="Q45" i="8"/>
  <c r="P45" i="8"/>
  <c r="O45" i="8"/>
  <c r="N45" i="8"/>
  <c r="M45" i="8"/>
  <c r="L45" i="8"/>
  <c r="K45" i="8"/>
  <c r="J45" i="8"/>
  <c r="I45" i="8"/>
  <c r="H45" i="8"/>
  <c r="G45" i="8"/>
  <c r="F45" i="8"/>
  <c r="E45" i="8"/>
  <c r="D45" i="8"/>
  <c r="C45" i="8"/>
  <c r="AG44" i="8"/>
  <c r="AF44" i="8"/>
  <c r="AE44" i="8"/>
  <c r="AD44" i="8"/>
  <c r="AC44" i="8"/>
  <c r="AB44" i="8"/>
  <c r="AA44" i="8"/>
  <c r="Z44" i="8"/>
  <c r="Y44" i="8"/>
  <c r="X44" i="8"/>
  <c r="W44" i="8"/>
  <c r="V44" i="8"/>
  <c r="U44" i="8"/>
  <c r="T44" i="8"/>
  <c r="S44" i="8"/>
  <c r="R44" i="8"/>
  <c r="Q44" i="8"/>
  <c r="P44" i="8"/>
  <c r="O44" i="8"/>
  <c r="N44" i="8"/>
  <c r="M44" i="8"/>
  <c r="L44" i="8"/>
  <c r="K44" i="8"/>
  <c r="J44" i="8"/>
  <c r="I44" i="8"/>
  <c r="H44" i="8"/>
  <c r="G44" i="8"/>
  <c r="F44" i="8"/>
  <c r="E44" i="8"/>
  <c r="D44" i="8"/>
  <c r="C44" i="8"/>
  <c r="AG43" i="8"/>
  <c r="AF43" i="8"/>
  <c r="AE43" i="8"/>
  <c r="AD43" i="8"/>
  <c r="AC43" i="8"/>
  <c r="AB43" i="8"/>
  <c r="AA43" i="8"/>
  <c r="Z43" i="8"/>
  <c r="Y43" i="8"/>
  <c r="X43" i="8"/>
  <c r="W43" i="8"/>
  <c r="V43" i="8"/>
  <c r="U43" i="8"/>
  <c r="T43" i="8"/>
  <c r="S43" i="8"/>
  <c r="R43" i="8"/>
  <c r="Q43" i="8"/>
  <c r="P43" i="8"/>
  <c r="O43" i="8"/>
  <c r="N43" i="8"/>
  <c r="M43" i="8"/>
  <c r="L43" i="8"/>
  <c r="K43" i="8"/>
  <c r="J43" i="8"/>
  <c r="I43" i="8"/>
  <c r="H43" i="8"/>
  <c r="G43" i="8"/>
  <c r="F43" i="8"/>
  <c r="E43" i="8"/>
  <c r="D43" i="8"/>
  <c r="C43" i="8"/>
  <c r="AG42" i="8"/>
  <c r="AF42" i="8"/>
  <c r="AE42" i="8"/>
  <c r="AD42" i="8"/>
  <c r="AC42" i="8"/>
  <c r="AB42" i="8"/>
  <c r="AA42" i="8"/>
  <c r="Z42" i="8"/>
  <c r="Y42" i="8"/>
  <c r="X42" i="8"/>
  <c r="W42" i="8"/>
  <c r="V42" i="8"/>
  <c r="U42" i="8"/>
  <c r="T42" i="8"/>
  <c r="S42" i="8"/>
  <c r="R42" i="8"/>
  <c r="Q42" i="8"/>
  <c r="P42" i="8"/>
  <c r="O42" i="8"/>
  <c r="N42" i="8"/>
  <c r="M42" i="8"/>
  <c r="L42" i="8"/>
  <c r="K42" i="8"/>
  <c r="J42" i="8"/>
  <c r="I42" i="8"/>
  <c r="H42" i="8"/>
  <c r="G42" i="8"/>
  <c r="F42" i="8"/>
  <c r="E42" i="8"/>
  <c r="D42" i="8"/>
  <c r="C42" i="8"/>
  <c r="AG41" i="8"/>
  <c r="AF41" i="8"/>
  <c r="AE41" i="8"/>
  <c r="AD41" i="8"/>
  <c r="AC41" i="8"/>
  <c r="AB41" i="8"/>
  <c r="AA41" i="8"/>
  <c r="Z41" i="8"/>
  <c r="Y41" i="8"/>
  <c r="X41" i="8"/>
  <c r="W41" i="8"/>
  <c r="V41" i="8"/>
  <c r="U41" i="8"/>
  <c r="T41" i="8"/>
  <c r="S41" i="8"/>
  <c r="R41" i="8"/>
  <c r="Q41" i="8"/>
  <c r="P41" i="8"/>
  <c r="O41" i="8"/>
  <c r="N41" i="8"/>
  <c r="M41" i="8"/>
  <c r="L41" i="8"/>
  <c r="K41" i="8"/>
  <c r="J41" i="8"/>
  <c r="I41" i="8"/>
  <c r="H41" i="8"/>
  <c r="G41" i="8"/>
  <c r="F41" i="8"/>
  <c r="E41" i="8"/>
  <c r="D41" i="8"/>
  <c r="C41" i="8"/>
  <c r="AG40" i="8"/>
  <c r="AF40" i="8"/>
  <c r="AE40" i="8"/>
  <c r="AD40" i="8"/>
  <c r="AC40" i="8"/>
  <c r="AB40" i="8"/>
  <c r="AA40" i="8"/>
  <c r="Z40" i="8"/>
  <c r="Y40" i="8"/>
  <c r="X40" i="8"/>
  <c r="W40" i="8"/>
  <c r="V40" i="8"/>
  <c r="U40" i="8"/>
  <c r="T40" i="8"/>
  <c r="S40" i="8"/>
  <c r="R40" i="8"/>
  <c r="Q40" i="8"/>
  <c r="P40" i="8"/>
  <c r="O40" i="8"/>
  <c r="N40" i="8"/>
  <c r="M40" i="8"/>
  <c r="L40" i="8"/>
  <c r="K40" i="8"/>
  <c r="J40" i="8"/>
  <c r="I40" i="8"/>
  <c r="H40" i="8"/>
  <c r="G40" i="8"/>
  <c r="F40" i="8"/>
  <c r="E40" i="8"/>
  <c r="D40" i="8"/>
  <c r="C40" i="8"/>
  <c r="AG39" i="8"/>
  <c r="AF39" i="8"/>
  <c r="AE39" i="8"/>
  <c r="AD39" i="8"/>
  <c r="AC39" i="8"/>
  <c r="AB39" i="8"/>
  <c r="AA39" i="8"/>
  <c r="Z39" i="8"/>
  <c r="Y39" i="8"/>
  <c r="X39" i="8"/>
  <c r="U39" i="8"/>
  <c r="T39" i="8"/>
  <c r="S39" i="8"/>
  <c r="R39" i="8"/>
  <c r="Q39" i="8"/>
  <c r="P39" i="8"/>
  <c r="O39" i="8"/>
  <c r="N39" i="8"/>
  <c r="M39" i="8"/>
  <c r="L39" i="8"/>
  <c r="K39" i="8"/>
  <c r="J39" i="8"/>
  <c r="I39" i="8"/>
  <c r="H39" i="8"/>
  <c r="G39" i="8"/>
  <c r="F39" i="8"/>
  <c r="E39" i="8"/>
  <c r="D39" i="8"/>
  <c r="C39" i="8"/>
  <c r="AG38" i="8"/>
  <c r="AF38" i="8"/>
  <c r="AE38" i="8"/>
  <c r="AD38" i="8"/>
  <c r="AC38" i="8"/>
  <c r="AB38" i="8"/>
  <c r="AA38" i="8"/>
  <c r="Z38" i="8"/>
  <c r="Y38" i="8"/>
  <c r="X38" i="8"/>
  <c r="W38" i="8"/>
  <c r="V38" i="8"/>
  <c r="U38" i="8"/>
  <c r="T38" i="8"/>
  <c r="S38" i="8"/>
  <c r="R38" i="8"/>
  <c r="Q38" i="8"/>
  <c r="P38" i="8"/>
  <c r="O38" i="8"/>
  <c r="N38" i="8"/>
  <c r="M38" i="8"/>
  <c r="L38" i="8"/>
  <c r="K38" i="8"/>
  <c r="J38" i="8"/>
  <c r="I38" i="8"/>
  <c r="H38" i="8"/>
  <c r="G38" i="8"/>
  <c r="F38" i="8"/>
  <c r="E38" i="8"/>
  <c r="D38" i="8"/>
  <c r="C38" i="8"/>
  <c r="AG37" i="8"/>
  <c r="AF37" i="8"/>
  <c r="AE37" i="8"/>
  <c r="AD37" i="8"/>
  <c r="AC37" i="8"/>
  <c r="AB37" i="8"/>
  <c r="AA37" i="8"/>
  <c r="Z37" i="8"/>
  <c r="Y37" i="8"/>
  <c r="X37" i="8"/>
  <c r="W37" i="8"/>
  <c r="V37" i="8"/>
  <c r="U37" i="8"/>
  <c r="T37" i="8"/>
  <c r="S37" i="8"/>
  <c r="R37" i="8"/>
  <c r="Q37" i="8"/>
  <c r="P37" i="8"/>
  <c r="O37" i="8"/>
  <c r="N37" i="8"/>
  <c r="M37" i="8"/>
  <c r="L37" i="8"/>
  <c r="K37" i="8"/>
  <c r="J37" i="8"/>
  <c r="I37" i="8"/>
  <c r="H37" i="8"/>
  <c r="G37" i="8"/>
  <c r="F37" i="8"/>
  <c r="E37" i="8"/>
  <c r="D37" i="8"/>
  <c r="C37" i="8"/>
  <c r="AG36" i="8"/>
  <c r="AF36" i="8"/>
  <c r="AE36" i="8"/>
  <c r="AD36" i="8"/>
  <c r="AC36" i="8"/>
  <c r="AB36" i="8"/>
  <c r="AA36" i="8"/>
  <c r="Z36" i="8"/>
  <c r="Y36" i="8"/>
  <c r="X36" i="8"/>
  <c r="W36" i="8"/>
  <c r="V36" i="8"/>
  <c r="U36" i="8"/>
  <c r="T36" i="8"/>
  <c r="S36" i="8"/>
  <c r="R36" i="8"/>
  <c r="Q36" i="8"/>
  <c r="P36" i="8"/>
  <c r="O36" i="8"/>
  <c r="N36" i="8"/>
  <c r="M36" i="8"/>
  <c r="L36" i="8"/>
  <c r="K36" i="8"/>
  <c r="J36" i="8"/>
  <c r="I36" i="8"/>
  <c r="H36" i="8"/>
  <c r="G36" i="8"/>
  <c r="F36" i="8"/>
  <c r="E36" i="8"/>
  <c r="D36" i="8"/>
  <c r="C36" i="8"/>
  <c r="AG35" i="8"/>
  <c r="AF35" i="8"/>
  <c r="AE35" i="8"/>
  <c r="AD35" i="8"/>
  <c r="AC35" i="8"/>
  <c r="AB35" i="8"/>
  <c r="AA35" i="8"/>
  <c r="Z35" i="8"/>
  <c r="Y35" i="8"/>
  <c r="X35" i="8"/>
  <c r="W35" i="8"/>
  <c r="V35" i="8"/>
  <c r="U35" i="8"/>
  <c r="T35" i="8"/>
  <c r="S35" i="8"/>
  <c r="R35" i="8"/>
  <c r="Q35" i="8"/>
  <c r="P35" i="8"/>
  <c r="O35" i="8"/>
  <c r="N35" i="8"/>
  <c r="M35" i="8"/>
  <c r="L35" i="8"/>
  <c r="K35" i="8"/>
  <c r="J35" i="8"/>
  <c r="I35" i="8"/>
  <c r="H35" i="8"/>
  <c r="G35" i="8"/>
  <c r="F35" i="8"/>
  <c r="E35" i="8"/>
  <c r="D35" i="8"/>
  <c r="C35" i="8"/>
  <c r="AG34" i="8"/>
  <c r="AF34" i="8"/>
  <c r="AE34" i="8"/>
  <c r="AD34" i="8"/>
  <c r="AC34" i="8"/>
  <c r="AB34" i="8"/>
  <c r="AA34" i="8"/>
  <c r="Z34" i="8"/>
  <c r="Y34" i="8"/>
  <c r="X34" i="8"/>
  <c r="W34" i="8"/>
  <c r="V34" i="8"/>
  <c r="U34" i="8"/>
  <c r="T34" i="8"/>
  <c r="S34" i="8"/>
  <c r="R34" i="8"/>
  <c r="Q34" i="8"/>
  <c r="P34" i="8"/>
  <c r="O34" i="8"/>
  <c r="N34" i="8"/>
  <c r="M34" i="8"/>
  <c r="L34" i="8"/>
  <c r="K34" i="8"/>
  <c r="J34" i="8"/>
  <c r="I34" i="8"/>
  <c r="H34" i="8"/>
  <c r="G34" i="8"/>
  <c r="F34" i="8"/>
  <c r="E34" i="8"/>
  <c r="D34" i="8"/>
  <c r="C34" i="8"/>
  <c r="AG33" i="8"/>
  <c r="AF33" i="8"/>
  <c r="AE33" i="8"/>
  <c r="AD33" i="8"/>
  <c r="AC33" i="8"/>
  <c r="AB33" i="8"/>
  <c r="AA33" i="8"/>
  <c r="Z33" i="8"/>
  <c r="Y33" i="8"/>
  <c r="X33" i="8"/>
  <c r="W33" i="8"/>
  <c r="V33" i="8"/>
  <c r="U33" i="8"/>
  <c r="T33" i="8"/>
  <c r="S33" i="8"/>
  <c r="R33" i="8"/>
  <c r="Q33" i="8"/>
  <c r="P33" i="8"/>
  <c r="O33" i="8"/>
  <c r="N33" i="8"/>
  <c r="M33" i="8"/>
  <c r="L33" i="8"/>
  <c r="K33" i="8"/>
  <c r="J33" i="8"/>
  <c r="I33" i="8"/>
  <c r="H33" i="8"/>
  <c r="G33" i="8"/>
  <c r="F33" i="8"/>
  <c r="E33" i="8"/>
  <c r="D33" i="8"/>
  <c r="C33" i="8"/>
  <c r="AG32" i="8"/>
  <c r="AF32" i="8"/>
  <c r="AE32" i="8"/>
  <c r="AD32" i="8"/>
  <c r="AC32" i="8"/>
  <c r="AB32" i="8"/>
  <c r="AA32" i="8"/>
  <c r="Z32" i="8"/>
  <c r="Y32" i="8"/>
  <c r="X32" i="8"/>
  <c r="W32" i="8"/>
  <c r="V32" i="8"/>
  <c r="U32" i="8"/>
  <c r="T32" i="8"/>
  <c r="S32" i="8"/>
  <c r="R32" i="8"/>
  <c r="Q32" i="8"/>
  <c r="P32" i="8"/>
  <c r="O32" i="8"/>
  <c r="N32" i="8"/>
  <c r="M32" i="8"/>
  <c r="L32" i="8"/>
  <c r="K32" i="8"/>
  <c r="J32" i="8"/>
  <c r="I32" i="8"/>
  <c r="H32" i="8"/>
  <c r="G32" i="8"/>
  <c r="F32" i="8"/>
  <c r="E32" i="8"/>
  <c r="D32" i="8"/>
  <c r="C32" i="8"/>
  <c r="AG31" i="8"/>
  <c r="AF31" i="8"/>
  <c r="AE31" i="8"/>
  <c r="AD31" i="8"/>
  <c r="AC31" i="8"/>
  <c r="AB31" i="8"/>
  <c r="AA31" i="8"/>
  <c r="Z31" i="8"/>
  <c r="Y31" i="8"/>
  <c r="X31" i="8"/>
  <c r="W31" i="8"/>
  <c r="V31" i="8"/>
  <c r="U31" i="8"/>
  <c r="T31" i="8"/>
  <c r="S31" i="8"/>
  <c r="R31" i="8"/>
  <c r="Q31" i="8"/>
  <c r="P31" i="8"/>
  <c r="O31" i="8"/>
  <c r="N31" i="8"/>
  <c r="M31" i="8"/>
  <c r="L31" i="8"/>
  <c r="K31" i="8"/>
  <c r="J31" i="8"/>
  <c r="I31" i="8"/>
  <c r="H31" i="8"/>
  <c r="G31" i="8"/>
  <c r="F31" i="8"/>
  <c r="E31" i="8"/>
  <c r="D31" i="8"/>
  <c r="C31" i="8"/>
  <c r="AG30" i="8"/>
  <c r="AF30" i="8"/>
  <c r="AE30" i="8"/>
  <c r="AD30" i="8"/>
  <c r="AC30" i="8"/>
  <c r="AB30" i="8"/>
  <c r="AA30" i="8"/>
  <c r="Z30" i="8"/>
  <c r="Y30" i="8"/>
  <c r="X30" i="8"/>
  <c r="W30" i="8"/>
  <c r="V30" i="8"/>
  <c r="U30" i="8"/>
  <c r="T30" i="8"/>
  <c r="S30" i="8"/>
  <c r="R30" i="8"/>
  <c r="Q30" i="8"/>
  <c r="P30" i="8"/>
  <c r="O30" i="8"/>
  <c r="N30" i="8"/>
  <c r="M30" i="8"/>
  <c r="L30" i="8"/>
  <c r="K30" i="8"/>
  <c r="J30" i="8"/>
  <c r="I30" i="8"/>
  <c r="H30" i="8"/>
  <c r="G30" i="8"/>
  <c r="F30" i="8"/>
  <c r="E30" i="8"/>
  <c r="D30" i="8"/>
  <c r="C30" i="8"/>
  <c r="AG29" i="8"/>
  <c r="AF29" i="8"/>
  <c r="AE29" i="8"/>
  <c r="AD29" i="8"/>
  <c r="AC29" i="8"/>
  <c r="AB29" i="8"/>
  <c r="AA29" i="8"/>
  <c r="Z29" i="8"/>
  <c r="Y29" i="8"/>
  <c r="X29" i="8"/>
  <c r="W29" i="8"/>
  <c r="V29" i="8"/>
  <c r="U29" i="8"/>
  <c r="T29" i="8"/>
  <c r="S29" i="8"/>
  <c r="R29" i="8"/>
  <c r="Q29" i="8"/>
  <c r="P29" i="8"/>
  <c r="O29" i="8"/>
  <c r="N29" i="8"/>
  <c r="M29" i="8"/>
  <c r="L29" i="8"/>
  <c r="K29" i="8"/>
  <c r="J29" i="8"/>
  <c r="I29" i="8"/>
  <c r="H29" i="8"/>
  <c r="G29" i="8"/>
  <c r="F29" i="8"/>
  <c r="E29" i="8"/>
  <c r="D29" i="8"/>
  <c r="C29" i="8"/>
  <c r="AG28" i="8"/>
  <c r="AF28" i="8"/>
  <c r="AE28" i="8"/>
  <c r="AD28" i="8"/>
  <c r="AC28" i="8"/>
  <c r="AB28" i="8"/>
  <c r="AA28" i="8"/>
  <c r="Z28" i="8"/>
  <c r="Y28" i="8"/>
  <c r="X28" i="8"/>
  <c r="W28" i="8"/>
  <c r="V28" i="8"/>
  <c r="U28" i="8"/>
  <c r="T28" i="8"/>
  <c r="S28" i="8"/>
  <c r="R28" i="8"/>
  <c r="Q28" i="8"/>
  <c r="P28" i="8"/>
  <c r="O28" i="8"/>
  <c r="N28" i="8"/>
  <c r="M28" i="8"/>
  <c r="L28" i="8"/>
  <c r="K28" i="8"/>
  <c r="J28" i="8"/>
  <c r="I28" i="8"/>
  <c r="H28" i="8"/>
  <c r="G28" i="8"/>
  <c r="F28" i="8"/>
  <c r="E28" i="8"/>
  <c r="D28" i="8"/>
  <c r="C28" i="8"/>
  <c r="AG27" i="8"/>
  <c r="AF27" i="8"/>
  <c r="AE27" i="8"/>
  <c r="AD27" i="8"/>
  <c r="AC27" i="8"/>
  <c r="AB27" i="8"/>
  <c r="AA27" i="8"/>
  <c r="Z27" i="8"/>
  <c r="Y27" i="8"/>
  <c r="X27" i="8"/>
  <c r="W27" i="8"/>
  <c r="V27" i="8"/>
  <c r="U27" i="8"/>
  <c r="T27" i="8"/>
  <c r="S27" i="8"/>
  <c r="R27" i="8"/>
  <c r="Q27" i="8"/>
  <c r="P27" i="8"/>
  <c r="O27" i="8"/>
  <c r="N27" i="8"/>
  <c r="M27" i="8"/>
  <c r="L27" i="8"/>
  <c r="K27" i="8"/>
  <c r="J27" i="8"/>
  <c r="I27" i="8"/>
  <c r="H27" i="8"/>
  <c r="G27" i="8"/>
  <c r="F27" i="8"/>
  <c r="E27" i="8"/>
  <c r="D27" i="8"/>
  <c r="C27" i="8"/>
  <c r="AG26" i="8"/>
  <c r="AF26" i="8"/>
  <c r="AE26" i="8"/>
  <c r="AD26" i="8"/>
  <c r="AC26" i="8"/>
  <c r="AB26" i="8"/>
  <c r="AA26" i="8"/>
  <c r="Z26" i="8"/>
  <c r="Y26" i="8"/>
  <c r="X26" i="8"/>
  <c r="W26" i="8"/>
  <c r="V26" i="8"/>
  <c r="U26" i="8"/>
  <c r="T26" i="8"/>
  <c r="S26" i="8"/>
  <c r="R26" i="8"/>
  <c r="Q26" i="8"/>
  <c r="P26" i="8"/>
  <c r="O26" i="8"/>
  <c r="N26" i="8"/>
  <c r="M26" i="8"/>
  <c r="L26" i="8"/>
  <c r="K26" i="8"/>
  <c r="J26" i="8"/>
  <c r="I26" i="8"/>
  <c r="H26" i="8"/>
  <c r="G26" i="8"/>
  <c r="F26" i="8"/>
  <c r="E26" i="8"/>
  <c r="D26" i="8"/>
  <c r="C26" i="8"/>
  <c r="AG25" i="8"/>
  <c r="AF25" i="8"/>
  <c r="AE25" i="8"/>
  <c r="AD25" i="8"/>
  <c r="AC25" i="8"/>
  <c r="AB25" i="8"/>
  <c r="AA25" i="8"/>
  <c r="Z25" i="8"/>
  <c r="Y25" i="8"/>
  <c r="X25" i="8"/>
  <c r="W25" i="8"/>
  <c r="V25" i="8"/>
  <c r="U25" i="8"/>
  <c r="T25" i="8"/>
  <c r="S25" i="8"/>
  <c r="R25" i="8"/>
  <c r="Q25" i="8"/>
  <c r="P25" i="8"/>
  <c r="O25" i="8"/>
  <c r="N25" i="8"/>
  <c r="M25" i="8"/>
  <c r="L25" i="8"/>
  <c r="K25" i="8"/>
  <c r="J25" i="8"/>
  <c r="I25" i="8"/>
  <c r="H25" i="8"/>
  <c r="G25" i="8"/>
  <c r="F25" i="8"/>
  <c r="E25" i="8"/>
  <c r="D25" i="8"/>
  <c r="C25" i="8"/>
  <c r="AG24" i="8"/>
  <c r="AF24" i="8"/>
  <c r="AE24" i="8"/>
  <c r="AD24" i="8"/>
  <c r="AC24" i="8"/>
  <c r="AB24" i="8"/>
  <c r="AA24" i="8"/>
  <c r="Z24" i="8"/>
  <c r="Y24" i="8"/>
  <c r="X24" i="8"/>
  <c r="W24" i="8"/>
  <c r="V24" i="8"/>
  <c r="U24" i="8"/>
  <c r="T24" i="8"/>
  <c r="S24" i="8"/>
  <c r="R24" i="8"/>
  <c r="Q24" i="8"/>
  <c r="P24" i="8"/>
  <c r="O24" i="8"/>
  <c r="N24" i="8"/>
  <c r="M24" i="8"/>
  <c r="L24" i="8"/>
  <c r="K24" i="8"/>
  <c r="J24" i="8"/>
  <c r="I24" i="8"/>
  <c r="H24" i="8"/>
  <c r="G24" i="8"/>
  <c r="F24" i="8"/>
  <c r="E24" i="8"/>
  <c r="D24" i="8"/>
  <c r="C24" i="8"/>
  <c r="AG23" i="8"/>
  <c r="AF23" i="8"/>
  <c r="AE23" i="8"/>
  <c r="AD23" i="8"/>
  <c r="AC23" i="8"/>
  <c r="AB23" i="8"/>
  <c r="AA23" i="8"/>
  <c r="Z23" i="8"/>
  <c r="Y23" i="8"/>
  <c r="X23" i="8"/>
  <c r="W23" i="8"/>
  <c r="V23" i="8"/>
  <c r="U23" i="8"/>
  <c r="T23" i="8"/>
  <c r="S23" i="8"/>
  <c r="R23" i="8"/>
  <c r="Q23" i="8"/>
  <c r="P23" i="8"/>
  <c r="O23" i="8"/>
  <c r="N23" i="8"/>
  <c r="M23" i="8"/>
  <c r="L23" i="8"/>
  <c r="K23" i="8"/>
  <c r="J23" i="8"/>
  <c r="I23" i="8"/>
  <c r="H23" i="8"/>
  <c r="G23" i="8"/>
  <c r="F23" i="8"/>
  <c r="E23" i="8"/>
  <c r="D23" i="8"/>
  <c r="C23" i="8"/>
  <c r="AG22" i="8"/>
  <c r="AF22" i="8"/>
  <c r="AE22" i="8"/>
  <c r="AD22" i="8"/>
  <c r="AC22" i="8"/>
  <c r="AB22" i="8"/>
  <c r="AA22" i="8"/>
  <c r="Z22" i="8"/>
  <c r="Y22" i="8"/>
  <c r="X22" i="8"/>
  <c r="W22" i="8"/>
  <c r="V22" i="8"/>
  <c r="U22" i="8"/>
  <c r="T22" i="8"/>
  <c r="S22" i="8"/>
  <c r="R22" i="8"/>
  <c r="Q22" i="8"/>
  <c r="P22" i="8"/>
  <c r="O22" i="8"/>
  <c r="N22" i="8"/>
  <c r="M22" i="8"/>
  <c r="L22" i="8"/>
  <c r="K22" i="8"/>
  <c r="J22" i="8"/>
  <c r="I22" i="8"/>
  <c r="H22" i="8"/>
  <c r="G22" i="8"/>
  <c r="F22" i="8"/>
  <c r="E22" i="8"/>
  <c r="D22" i="8"/>
  <c r="C22" i="8"/>
  <c r="AG21" i="8"/>
  <c r="AF21" i="8"/>
  <c r="AE21" i="8"/>
  <c r="AD21" i="8"/>
  <c r="AC21" i="8"/>
  <c r="AB21" i="8"/>
  <c r="AA21" i="8"/>
  <c r="Z21" i="8"/>
  <c r="Y21" i="8"/>
  <c r="X21" i="8"/>
  <c r="W21" i="8"/>
  <c r="V21" i="8"/>
  <c r="U21" i="8"/>
  <c r="T21" i="8"/>
  <c r="S21" i="8"/>
  <c r="R21" i="8"/>
  <c r="Q21" i="8"/>
  <c r="P21" i="8"/>
  <c r="O21" i="8"/>
  <c r="N21" i="8"/>
  <c r="M21" i="8"/>
  <c r="L21" i="8"/>
  <c r="K21" i="8"/>
  <c r="J21" i="8"/>
  <c r="I21" i="8"/>
  <c r="H21" i="8"/>
  <c r="G21" i="8"/>
  <c r="F21" i="8"/>
  <c r="E21" i="8"/>
  <c r="D21" i="8"/>
  <c r="C21" i="8"/>
  <c r="AG20" i="8"/>
  <c r="AF20" i="8"/>
  <c r="AE20" i="8"/>
  <c r="AD20" i="8"/>
  <c r="AC20" i="8"/>
  <c r="AB20" i="8"/>
  <c r="AA20" i="8"/>
  <c r="Z20" i="8"/>
  <c r="Y20" i="8"/>
  <c r="X20" i="8"/>
  <c r="W20" i="8"/>
  <c r="V20" i="8"/>
  <c r="U20" i="8"/>
  <c r="T20" i="8"/>
  <c r="S20" i="8"/>
  <c r="R20" i="8"/>
  <c r="Q20" i="8"/>
  <c r="P20" i="8"/>
  <c r="O20" i="8"/>
  <c r="N20" i="8"/>
  <c r="M20" i="8"/>
  <c r="L20" i="8"/>
  <c r="K20" i="8"/>
  <c r="J20" i="8"/>
  <c r="I20" i="8"/>
  <c r="H20" i="8"/>
  <c r="G20" i="8"/>
  <c r="F20" i="8"/>
  <c r="E20" i="8"/>
  <c r="D20" i="8"/>
  <c r="C20" i="8"/>
  <c r="AG19" i="8"/>
  <c r="AF19" i="8"/>
  <c r="AE19" i="8"/>
  <c r="AD19" i="8"/>
  <c r="AC19" i="8"/>
  <c r="AB19" i="8"/>
  <c r="AA19" i="8"/>
  <c r="Z19" i="8"/>
  <c r="Y19" i="8"/>
  <c r="X19" i="8"/>
  <c r="W19" i="8"/>
  <c r="V19" i="8"/>
  <c r="U19" i="8"/>
  <c r="T19" i="8"/>
  <c r="S19" i="8"/>
  <c r="R19" i="8"/>
  <c r="Q19" i="8"/>
  <c r="P19" i="8"/>
  <c r="O19" i="8"/>
  <c r="N19" i="8"/>
  <c r="M19" i="8"/>
  <c r="L19" i="8"/>
  <c r="K19" i="8"/>
  <c r="J19" i="8"/>
  <c r="I19" i="8"/>
  <c r="H19" i="8"/>
  <c r="G19" i="8"/>
  <c r="F19" i="8"/>
  <c r="E19" i="8"/>
  <c r="D19" i="8"/>
  <c r="C19" i="8"/>
  <c r="AG18" i="8"/>
  <c r="AF18" i="8"/>
  <c r="AE18" i="8"/>
  <c r="AD18" i="8"/>
  <c r="AC18" i="8"/>
  <c r="AB18" i="8"/>
  <c r="AA18" i="8"/>
  <c r="Z18" i="8"/>
  <c r="Y18" i="8"/>
  <c r="X18" i="8"/>
  <c r="W18" i="8"/>
  <c r="V18" i="8"/>
  <c r="U18" i="8"/>
  <c r="T18" i="8"/>
  <c r="S18" i="8"/>
  <c r="R18" i="8"/>
  <c r="Q18" i="8"/>
  <c r="P18" i="8"/>
  <c r="O18" i="8"/>
  <c r="N18" i="8"/>
  <c r="M18" i="8"/>
  <c r="L18" i="8"/>
  <c r="K18" i="8"/>
  <c r="J18" i="8"/>
  <c r="I18" i="8"/>
  <c r="H18" i="8"/>
  <c r="G18" i="8"/>
  <c r="F18" i="8"/>
  <c r="E18" i="8"/>
  <c r="D18" i="8"/>
  <c r="C18" i="8"/>
  <c r="AG17" i="8"/>
  <c r="AF17" i="8"/>
  <c r="AE17" i="8"/>
  <c r="AD17" i="8"/>
  <c r="AC17" i="8"/>
  <c r="AB17" i="8"/>
  <c r="AA17" i="8"/>
  <c r="Z17" i="8"/>
  <c r="Y17" i="8"/>
  <c r="X17" i="8"/>
  <c r="W17" i="8"/>
  <c r="V17" i="8"/>
  <c r="U17" i="8"/>
  <c r="T17" i="8"/>
  <c r="S17" i="8"/>
  <c r="R17" i="8"/>
  <c r="Q17" i="8"/>
  <c r="P17" i="8"/>
  <c r="O17" i="8"/>
  <c r="N17" i="8"/>
  <c r="M17" i="8"/>
  <c r="L17" i="8"/>
  <c r="K17" i="8"/>
  <c r="J17" i="8"/>
  <c r="I17" i="8"/>
  <c r="H17" i="8"/>
  <c r="G17" i="8"/>
  <c r="F17" i="8"/>
  <c r="E17" i="8"/>
  <c r="D17" i="8"/>
  <c r="C17" i="8"/>
  <c r="AG16" i="8"/>
  <c r="AF16" i="8"/>
  <c r="AE16" i="8"/>
  <c r="AD16" i="8"/>
  <c r="AC16" i="8"/>
  <c r="AB16" i="8"/>
  <c r="AA16" i="8"/>
  <c r="Z16" i="8"/>
  <c r="Y16" i="8"/>
  <c r="X16" i="8"/>
  <c r="W16" i="8"/>
  <c r="V16" i="8"/>
  <c r="U16" i="8"/>
  <c r="T16" i="8"/>
  <c r="S16" i="8"/>
  <c r="R16" i="8"/>
  <c r="Q16" i="8"/>
  <c r="P16" i="8"/>
  <c r="O16" i="8"/>
  <c r="N16" i="8"/>
  <c r="M16" i="8"/>
  <c r="L16" i="8"/>
  <c r="K16" i="8"/>
  <c r="J16" i="8"/>
  <c r="I16" i="8"/>
  <c r="H16" i="8"/>
  <c r="G16" i="8"/>
  <c r="F16" i="8"/>
  <c r="E16" i="8"/>
  <c r="D16" i="8"/>
  <c r="C16" i="8"/>
  <c r="AG15" i="8"/>
  <c r="AF15" i="8"/>
  <c r="AE15" i="8"/>
  <c r="AD15" i="8"/>
  <c r="AC15" i="8"/>
  <c r="AB15" i="8"/>
  <c r="AA15" i="8"/>
  <c r="Z15" i="8"/>
  <c r="Y15" i="8"/>
  <c r="X15" i="8"/>
  <c r="W15" i="8"/>
  <c r="V15" i="8"/>
  <c r="U15" i="8"/>
  <c r="T15" i="8"/>
  <c r="S15" i="8"/>
  <c r="R15" i="8"/>
  <c r="Q15" i="8"/>
  <c r="P15" i="8"/>
  <c r="O15" i="8"/>
  <c r="N15" i="8"/>
  <c r="M15" i="8"/>
  <c r="L15" i="8"/>
  <c r="K15" i="8"/>
  <c r="J15" i="8"/>
  <c r="I15" i="8"/>
  <c r="H15" i="8"/>
  <c r="G15" i="8"/>
  <c r="F15" i="8"/>
  <c r="E15" i="8"/>
  <c r="D15" i="8"/>
  <c r="C15" i="8"/>
  <c r="AG14" i="8"/>
  <c r="AF14" i="8"/>
  <c r="AE14" i="8"/>
  <c r="AD14" i="8"/>
  <c r="AC14" i="8"/>
  <c r="AB14" i="8"/>
  <c r="AA14" i="8"/>
  <c r="Z14" i="8"/>
  <c r="Y14" i="8"/>
  <c r="X14" i="8"/>
  <c r="W14" i="8"/>
  <c r="V14" i="8"/>
  <c r="U14" i="8"/>
  <c r="T14" i="8"/>
  <c r="S14" i="8"/>
  <c r="R14" i="8"/>
  <c r="Q14" i="8"/>
  <c r="P14" i="8"/>
  <c r="O14" i="8"/>
  <c r="N14" i="8"/>
  <c r="M14" i="8"/>
  <c r="L14" i="8"/>
  <c r="K14" i="8"/>
  <c r="J14" i="8"/>
  <c r="I14" i="8"/>
  <c r="H14" i="8"/>
  <c r="G14" i="8"/>
  <c r="F14" i="8"/>
  <c r="E14" i="8"/>
  <c r="D14" i="8"/>
  <c r="C14" i="8"/>
  <c r="AG13" i="8"/>
  <c r="AF13" i="8"/>
  <c r="AE13" i="8"/>
  <c r="AD13" i="8"/>
  <c r="AC13" i="8"/>
  <c r="AB13" i="8"/>
  <c r="AA13" i="8"/>
  <c r="Z13" i="8"/>
  <c r="Y13" i="8"/>
  <c r="X13" i="8"/>
  <c r="W13" i="8"/>
  <c r="V13" i="8"/>
  <c r="U13" i="8"/>
  <c r="T13" i="8"/>
  <c r="S13" i="8"/>
  <c r="R13" i="8"/>
  <c r="Q13" i="8"/>
  <c r="P13" i="8"/>
  <c r="O13" i="8"/>
  <c r="N13" i="8"/>
  <c r="M13" i="8"/>
  <c r="L13" i="8"/>
  <c r="K13" i="8"/>
  <c r="J13" i="8"/>
  <c r="I13" i="8"/>
  <c r="H13" i="8"/>
  <c r="G13" i="8"/>
  <c r="F13" i="8"/>
  <c r="E13" i="8"/>
  <c r="D13" i="8"/>
  <c r="C13" i="8"/>
  <c r="AG12" i="8"/>
  <c r="AF12" i="8"/>
  <c r="AE12" i="8"/>
  <c r="AD12" i="8"/>
  <c r="AC12" i="8"/>
  <c r="AB12" i="8"/>
  <c r="AA12" i="8"/>
  <c r="Z12" i="8"/>
  <c r="Y12" i="8"/>
  <c r="X12" i="8"/>
  <c r="W12" i="8"/>
  <c r="V12" i="8"/>
  <c r="U12" i="8"/>
  <c r="T12" i="8"/>
  <c r="S12" i="8"/>
  <c r="R12" i="8"/>
  <c r="Q12" i="8"/>
  <c r="P12" i="8"/>
  <c r="O12" i="8"/>
  <c r="N12" i="8"/>
  <c r="M12" i="8"/>
  <c r="L12" i="8"/>
  <c r="K12" i="8"/>
  <c r="J12" i="8"/>
  <c r="I12" i="8"/>
  <c r="H12" i="8"/>
  <c r="G12" i="8"/>
  <c r="F12" i="8"/>
  <c r="E12" i="8"/>
  <c r="D12" i="8"/>
  <c r="C12" i="8"/>
  <c r="AG10" i="8"/>
  <c r="AF10" i="8"/>
  <c r="AE10" i="8"/>
  <c r="AD10" i="8"/>
  <c r="AC10" i="8"/>
  <c r="AB10" i="8"/>
  <c r="AA10" i="8"/>
  <c r="Z10" i="8"/>
  <c r="Y10" i="8"/>
  <c r="X10" i="8"/>
  <c r="W10" i="8"/>
  <c r="V10" i="8"/>
  <c r="U10" i="8"/>
  <c r="T10" i="8"/>
  <c r="S10" i="8"/>
  <c r="R10" i="8"/>
  <c r="Q10" i="8"/>
  <c r="P10" i="8"/>
  <c r="O10" i="8"/>
  <c r="N10" i="8"/>
  <c r="I9" i="8"/>
  <c r="G9" i="8"/>
  <c r="K5" i="8"/>
  <c r="A1" i="8"/>
  <c r="AG100" i="7"/>
  <c r="AF100" i="7"/>
  <c r="AE100" i="7"/>
  <c r="AD100" i="7"/>
  <c r="AC100" i="7"/>
  <c r="AB100" i="7"/>
  <c r="AA100" i="7"/>
  <c r="Z100" i="7"/>
  <c r="Y100" i="7"/>
  <c r="X100" i="7"/>
  <c r="W100" i="7"/>
  <c r="V100" i="7"/>
  <c r="U100" i="7"/>
  <c r="T100" i="7"/>
  <c r="S100" i="7"/>
  <c r="R100" i="7"/>
  <c r="Q100" i="7"/>
  <c r="P100" i="7"/>
  <c r="O100" i="7"/>
  <c r="N100" i="7"/>
  <c r="M100" i="7"/>
  <c r="L100" i="7"/>
  <c r="K100" i="7"/>
  <c r="J100" i="7"/>
  <c r="I100" i="7"/>
  <c r="H100" i="7"/>
  <c r="G100" i="7"/>
  <c r="F100" i="7"/>
  <c r="E100" i="7"/>
  <c r="D100" i="7"/>
  <c r="C100" i="7"/>
  <c r="AG99" i="7"/>
  <c r="AF99" i="7"/>
  <c r="AE99" i="7"/>
  <c r="AD99" i="7"/>
  <c r="AC99" i="7"/>
  <c r="AB99" i="7"/>
  <c r="AA99" i="7"/>
  <c r="Z99" i="7"/>
  <c r="Y99" i="7"/>
  <c r="X99" i="7"/>
  <c r="W99" i="7"/>
  <c r="V99" i="7"/>
  <c r="U99" i="7"/>
  <c r="T99" i="7"/>
  <c r="S99" i="7"/>
  <c r="R99" i="7"/>
  <c r="Q99" i="7"/>
  <c r="P99" i="7"/>
  <c r="O99" i="7"/>
  <c r="N99" i="7"/>
  <c r="M99" i="7"/>
  <c r="L99" i="7"/>
  <c r="K99" i="7"/>
  <c r="J99" i="7"/>
  <c r="I99" i="7"/>
  <c r="H99" i="7"/>
  <c r="G99" i="7"/>
  <c r="F99" i="7"/>
  <c r="E99" i="7"/>
  <c r="D99" i="7"/>
  <c r="C99" i="7"/>
  <c r="AG98" i="7"/>
  <c r="AF98" i="7"/>
  <c r="AE98" i="7"/>
  <c r="AD98" i="7"/>
  <c r="AC98" i="7"/>
  <c r="AB98" i="7"/>
  <c r="AA98" i="7"/>
  <c r="Z98" i="7"/>
  <c r="Y98" i="7"/>
  <c r="X98" i="7"/>
  <c r="W98" i="7"/>
  <c r="V98" i="7"/>
  <c r="U98" i="7"/>
  <c r="T98" i="7"/>
  <c r="S98" i="7"/>
  <c r="R98" i="7"/>
  <c r="Q98" i="7"/>
  <c r="P98" i="7"/>
  <c r="O98" i="7"/>
  <c r="N98" i="7"/>
  <c r="M98" i="7"/>
  <c r="L98" i="7"/>
  <c r="K98" i="7"/>
  <c r="J98" i="7"/>
  <c r="I98" i="7"/>
  <c r="H98" i="7"/>
  <c r="G98" i="7"/>
  <c r="F98" i="7"/>
  <c r="E98" i="7"/>
  <c r="D98" i="7"/>
  <c r="C98" i="7"/>
  <c r="AG97" i="7"/>
  <c r="AF97" i="7"/>
  <c r="AE97" i="7"/>
  <c r="AD97" i="7"/>
  <c r="AC97" i="7"/>
  <c r="AB97" i="7"/>
  <c r="AA97" i="7"/>
  <c r="Z97" i="7"/>
  <c r="Y97" i="7"/>
  <c r="X97" i="7"/>
  <c r="W97" i="7"/>
  <c r="V97" i="7"/>
  <c r="U97" i="7"/>
  <c r="T97" i="7"/>
  <c r="S97" i="7"/>
  <c r="R97" i="7"/>
  <c r="Q97" i="7"/>
  <c r="P97" i="7"/>
  <c r="O97" i="7"/>
  <c r="N97" i="7"/>
  <c r="M97" i="7"/>
  <c r="L97" i="7"/>
  <c r="K97" i="7"/>
  <c r="J97" i="7"/>
  <c r="I97" i="7"/>
  <c r="H97" i="7"/>
  <c r="G97" i="7"/>
  <c r="F97" i="7"/>
  <c r="E97" i="7"/>
  <c r="D97" i="7"/>
  <c r="C97" i="7"/>
  <c r="AG96" i="7"/>
  <c r="AF96" i="7"/>
  <c r="AE96" i="7"/>
  <c r="AD96" i="7"/>
  <c r="AC96" i="7"/>
  <c r="AB96" i="7"/>
  <c r="AA96" i="7"/>
  <c r="Z96" i="7"/>
  <c r="Y96" i="7"/>
  <c r="X96" i="7"/>
  <c r="W96" i="7"/>
  <c r="V96" i="7"/>
  <c r="U96" i="7"/>
  <c r="T96" i="7"/>
  <c r="S96" i="7"/>
  <c r="R96" i="7"/>
  <c r="Q96" i="7"/>
  <c r="P96" i="7"/>
  <c r="O96" i="7"/>
  <c r="N96" i="7"/>
  <c r="M96" i="7"/>
  <c r="L96" i="7"/>
  <c r="K96" i="7"/>
  <c r="J96" i="7"/>
  <c r="I96" i="7"/>
  <c r="H96" i="7"/>
  <c r="G96" i="7"/>
  <c r="F96" i="7"/>
  <c r="E96" i="7"/>
  <c r="D96" i="7"/>
  <c r="C96" i="7"/>
  <c r="AG95" i="7"/>
  <c r="AF95" i="7"/>
  <c r="AE95" i="7"/>
  <c r="AD95" i="7"/>
  <c r="AC95" i="7"/>
  <c r="AB95" i="7"/>
  <c r="AA95" i="7"/>
  <c r="Z95" i="7"/>
  <c r="Y95" i="7"/>
  <c r="X95" i="7"/>
  <c r="W95" i="7"/>
  <c r="V95" i="7"/>
  <c r="U95" i="7"/>
  <c r="T95" i="7"/>
  <c r="S95" i="7"/>
  <c r="R95" i="7"/>
  <c r="Q95" i="7"/>
  <c r="P95" i="7"/>
  <c r="O95" i="7"/>
  <c r="N95" i="7"/>
  <c r="M95" i="7"/>
  <c r="L95" i="7"/>
  <c r="K95" i="7"/>
  <c r="J95" i="7"/>
  <c r="I95" i="7"/>
  <c r="H95" i="7"/>
  <c r="G95" i="7"/>
  <c r="F95" i="7"/>
  <c r="E95" i="7"/>
  <c r="D95" i="7"/>
  <c r="C95" i="7"/>
  <c r="AG94" i="7"/>
  <c r="AF94" i="7"/>
  <c r="AE94" i="7"/>
  <c r="AD94" i="7"/>
  <c r="AC94" i="7"/>
  <c r="AB94" i="7"/>
  <c r="AA94" i="7"/>
  <c r="Z94" i="7"/>
  <c r="Y94" i="7"/>
  <c r="X94" i="7"/>
  <c r="W94" i="7"/>
  <c r="V94" i="7"/>
  <c r="U94" i="7"/>
  <c r="T94" i="7"/>
  <c r="S94" i="7"/>
  <c r="R94" i="7"/>
  <c r="Q94" i="7"/>
  <c r="P94" i="7"/>
  <c r="O94" i="7"/>
  <c r="N94" i="7"/>
  <c r="M94" i="7"/>
  <c r="L94" i="7"/>
  <c r="K94" i="7"/>
  <c r="J94" i="7"/>
  <c r="I94" i="7"/>
  <c r="H94" i="7"/>
  <c r="G94" i="7"/>
  <c r="F94" i="7"/>
  <c r="E94" i="7"/>
  <c r="D94" i="7"/>
  <c r="C94" i="7"/>
  <c r="AG93" i="7"/>
  <c r="AF93" i="7"/>
  <c r="AE93" i="7"/>
  <c r="AD93" i="7"/>
  <c r="AC93" i="7"/>
  <c r="AB93" i="7"/>
  <c r="AA93" i="7"/>
  <c r="Z93" i="7"/>
  <c r="Y93" i="7"/>
  <c r="X93" i="7"/>
  <c r="W93" i="7"/>
  <c r="V93" i="7"/>
  <c r="U93" i="7"/>
  <c r="T93" i="7"/>
  <c r="S93" i="7"/>
  <c r="R93" i="7"/>
  <c r="Q93" i="7"/>
  <c r="P93" i="7"/>
  <c r="O93" i="7"/>
  <c r="N93" i="7"/>
  <c r="M93" i="7"/>
  <c r="L93" i="7"/>
  <c r="K93" i="7"/>
  <c r="J93" i="7"/>
  <c r="I93" i="7"/>
  <c r="H93" i="7"/>
  <c r="G93" i="7"/>
  <c r="F93" i="7"/>
  <c r="E93" i="7"/>
  <c r="D93" i="7"/>
  <c r="C93" i="7"/>
  <c r="AG92" i="7"/>
  <c r="AF92" i="7"/>
  <c r="AE92" i="7"/>
  <c r="AD92" i="7"/>
  <c r="AC92" i="7"/>
  <c r="AB92" i="7"/>
  <c r="AA92" i="7"/>
  <c r="Z92" i="7"/>
  <c r="Y92" i="7"/>
  <c r="X92" i="7"/>
  <c r="W92" i="7"/>
  <c r="V92" i="7"/>
  <c r="U92" i="7"/>
  <c r="T92" i="7"/>
  <c r="S92" i="7"/>
  <c r="R92" i="7"/>
  <c r="Q92" i="7"/>
  <c r="P92" i="7"/>
  <c r="O92" i="7"/>
  <c r="N92" i="7"/>
  <c r="M92" i="7"/>
  <c r="L92" i="7"/>
  <c r="K92" i="7"/>
  <c r="J92" i="7"/>
  <c r="I92" i="7"/>
  <c r="H92" i="7"/>
  <c r="G92" i="7"/>
  <c r="F92" i="7"/>
  <c r="E92" i="7"/>
  <c r="D92" i="7"/>
  <c r="C92" i="7"/>
  <c r="AG91" i="7"/>
  <c r="AF91" i="7"/>
  <c r="AE91" i="7"/>
  <c r="AD91" i="7"/>
  <c r="AC91" i="7"/>
  <c r="AB91" i="7"/>
  <c r="AA91" i="7"/>
  <c r="Z91" i="7"/>
  <c r="Y91" i="7"/>
  <c r="X91" i="7"/>
  <c r="W91" i="7"/>
  <c r="V91" i="7"/>
  <c r="U91" i="7"/>
  <c r="T91" i="7"/>
  <c r="S91" i="7"/>
  <c r="R91" i="7"/>
  <c r="Q91" i="7"/>
  <c r="P91" i="7"/>
  <c r="O91" i="7"/>
  <c r="N91" i="7"/>
  <c r="M91" i="7"/>
  <c r="L91" i="7"/>
  <c r="K91" i="7"/>
  <c r="J91" i="7"/>
  <c r="I91" i="7"/>
  <c r="H91" i="7"/>
  <c r="G91" i="7"/>
  <c r="F91" i="7"/>
  <c r="E91" i="7"/>
  <c r="D91" i="7"/>
  <c r="C91" i="7"/>
  <c r="AG90" i="7"/>
  <c r="AF90" i="7"/>
  <c r="AE90" i="7"/>
  <c r="AD90" i="7"/>
  <c r="AC90" i="7"/>
  <c r="AB90" i="7"/>
  <c r="AA90" i="7"/>
  <c r="Z90" i="7"/>
  <c r="Y90" i="7"/>
  <c r="X90" i="7"/>
  <c r="W90" i="7"/>
  <c r="V90" i="7"/>
  <c r="U90" i="7"/>
  <c r="T90" i="7"/>
  <c r="S90" i="7"/>
  <c r="R90" i="7"/>
  <c r="Q90" i="7"/>
  <c r="P90" i="7"/>
  <c r="O90" i="7"/>
  <c r="N90" i="7"/>
  <c r="M90" i="7"/>
  <c r="L90" i="7"/>
  <c r="K90" i="7"/>
  <c r="J90" i="7"/>
  <c r="I90" i="7"/>
  <c r="H90" i="7"/>
  <c r="G90" i="7"/>
  <c r="F90" i="7"/>
  <c r="E90" i="7"/>
  <c r="D90" i="7"/>
  <c r="C90" i="7"/>
  <c r="AG89" i="7"/>
  <c r="AF89" i="7"/>
  <c r="AE89" i="7"/>
  <c r="AD89" i="7"/>
  <c r="AC89" i="7"/>
  <c r="AB89" i="7"/>
  <c r="AA89" i="7"/>
  <c r="Z89" i="7"/>
  <c r="Y89" i="7"/>
  <c r="X89" i="7"/>
  <c r="W89" i="7"/>
  <c r="V89" i="7"/>
  <c r="U89" i="7"/>
  <c r="T89" i="7"/>
  <c r="S89" i="7"/>
  <c r="R89" i="7"/>
  <c r="Q89" i="7"/>
  <c r="P89" i="7"/>
  <c r="O89" i="7"/>
  <c r="N89" i="7"/>
  <c r="M89" i="7"/>
  <c r="L89" i="7"/>
  <c r="K89" i="7"/>
  <c r="J89" i="7"/>
  <c r="I89" i="7"/>
  <c r="H89" i="7"/>
  <c r="G89" i="7"/>
  <c r="F89" i="7"/>
  <c r="E89" i="7"/>
  <c r="D89" i="7"/>
  <c r="C89" i="7"/>
  <c r="AG88" i="7"/>
  <c r="AF88" i="7"/>
  <c r="AE88" i="7"/>
  <c r="AD88" i="7"/>
  <c r="AC88" i="7"/>
  <c r="AB88" i="7"/>
  <c r="AA88" i="7"/>
  <c r="Z88" i="7"/>
  <c r="Y88" i="7"/>
  <c r="X88" i="7"/>
  <c r="W88" i="7"/>
  <c r="V88" i="7"/>
  <c r="U88" i="7"/>
  <c r="T88" i="7"/>
  <c r="S88" i="7"/>
  <c r="R88" i="7"/>
  <c r="Q88" i="7"/>
  <c r="P88" i="7"/>
  <c r="O88" i="7"/>
  <c r="N88" i="7"/>
  <c r="M88" i="7"/>
  <c r="L88" i="7"/>
  <c r="K88" i="7"/>
  <c r="J88" i="7"/>
  <c r="I88" i="7"/>
  <c r="H88" i="7"/>
  <c r="G88" i="7"/>
  <c r="F88" i="7"/>
  <c r="E88" i="7"/>
  <c r="D88" i="7"/>
  <c r="C88" i="7"/>
  <c r="AG87" i="7"/>
  <c r="AF87" i="7"/>
  <c r="AE87" i="7"/>
  <c r="AD87" i="7"/>
  <c r="AC87" i="7"/>
  <c r="AB87" i="7"/>
  <c r="AA87" i="7"/>
  <c r="Z87" i="7"/>
  <c r="Y87" i="7"/>
  <c r="X87" i="7"/>
  <c r="W87" i="7"/>
  <c r="V87" i="7"/>
  <c r="U87" i="7"/>
  <c r="T87" i="7"/>
  <c r="S87" i="7"/>
  <c r="R87" i="7"/>
  <c r="Q87" i="7"/>
  <c r="P87" i="7"/>
  <c r="O87" i="7"/>
  <c r="N87" i="7"/>
  <c r="M87" i="7"/>
  <c r="L87" i="7"/>
  <c r="K87" i="7"/>
  <c r="J87" i="7"/>
  <c r="I87" i="7"/>
  <c r="H87" i="7"/>
  <c r="G87" i="7"/>
  <c r="F87" i="7"/>
  <c r="E87" i="7"/>
  <c r="D87" i="7"/>
  <c r="C87" i="7"/>
  <c r="AG86" i="7"/>
  <c r="AF86" i="7"/>
  <c r="AE86" i="7"/>
  <c r="AD86" i="7"/>
  <c r="AC86" i="7"/>
  <c r="AB86" i="7"/>
  <c r="AA86" i="7"/>
  <c r="Z86" i="7"/>
  <c r="Y86" i="7"/>
  <c r="X86" i="7"/>
  <c r="W86" i="7"/>
  <c r="V86" i="7"/>
  <c r="U86" i="7"/>
  <c r="T86" i="7"/>
  <c r="S86" i="7"/>
  <c r="R86" i="7"/>
  <c r="Q86" i="7"/>
  <c r="P86" i="7"/>
  <c r="O86" i="7"/>
  <c r="N86" i="7"/>
  <c r="M86" i="7"/>
  <c r="L86" i="7"/>
  <c r="K86" i="7"/>
  <c r="J86" i="7"/>
  <c r="I86" i="7"/>
  <c r="H86" i="7"/>
  <c r="G86" i="7"/>
  <c r="F86" i="7"/>
  <c r="E86" i="7"/>
  <c r="D86" i="7"/>
  <c r="C86" i="7"/>
  <c r="AG85" i="7"/>
  <c r="AF85" i="7"/>
  <c r="AE85" i="7"/>
  <c r="AD85" i="7"/>
  <c r="AC85" i="7"/>
  <c r="AB85" i="7"/>
  <c r="AA85" i="7"/>
  <c r="Z85" i="7"/>
  <c r="Y85" i="7"/>
  <c r="X85" i="7"/>
  <c r="W85" i="7"/>
  <c r="V85" i="7"/>
  <c r="U85" i="7"/>
  <c r="T85" i="7"/>
  <c r="S85" i="7"/>
  <c r="R85" i="7"/>
  <c r="Q85" i="7"/>
  <c r="P85" i="7"/>
  <c r="O85" i="7"/>
  <c r="N85" i="7"/>
  <c r="M85" i="7"/>
  <c r="L85" i="7"/>
  <c r="K85" i="7"/>
  <c r="J85" i="7"/>
  <c r="I85" i="7"/>
  <c r="H85" i="7"/>
  <c r="G85" i="7"/>
  <c r="F85" i="7"/>
  <c r="E85" i="7"/>
  <c r="D85" i="7"/>
  <c r="C85" i="7"/>
  <c r="AG84" i="7"/>
  <c r="AF84" i="7"/>
  <c r="AE84" i="7"/>
  <c r="AD84" i="7"/>
  <c r="AC84" i="7"/>
  <c r="AB84" i="7"/>
  <c r="AA84" i="7"/>
  <c r="Z84" i="7"/>
  <c r="Y84" i="7"/>
  <c r="X84" i="7"/>
  <c r="W84" i="7"/>
  <c r="V84" i="7"/>
  <c r="U84" i="7"/>
  <c r="T84" i="7"/>
  <c r="S84" i="7"/>
  <c r="R84" i="7"/>
  <c r="Q84" i="7"/>
  <c r="P84" i="7"/>
  <c r="O84" i="7"/>
  <c r="N84" i="7"/>
  <c r="M84" i="7"/>
  <c r="L84" i="7"/>
  <c r="K84" i="7"/>
  <c r="J84" i="7"/>
  <c r="I84" i="7"/>
  <c r="H84" i="7"/>
  <c r="G84" i="7"/>
  <c r="F84" i="7"/>
  <c r="E84" i="7"/>
  <c r="D84" i="7"/>
  <c r="C84" i="7"/>
  <c r="AG83" i="7"/>
  <c r="AF83" i="7"/>
  <c r="AE83" i="7"/>
  <c r="AD83" i="7"/>
  <c r="AC83" i="7"/>
  <c r="AB83" i="7"/>
  <c r="AA83" i="7"/>
  <c r="Z83" i="7"/>
  <c r="Y83" i="7"/>
  <c r="X83" i="7"/>
  <c r="W83" i="7"/>
  <c r="V83" i="7"/>
  <c r="U83" i="7"/>
  <c r="T83" i="7"/>
  <c r="S83" i="7"/>
  <c r="R83" i="7"/>
  <c r="Q83" i="7"/>
  <c r="P83" i="7"/>
  <c r="O83" i="7"/>
  <c r="N83" i="7"/>
  <c r="M83" i="7"/>
  <c r="L83" i="7"/>
  <c r="K83" i="7"/>
  <c r="J83" i="7"/>
  <c r="I83" i="7"/>
  <c r="H83" i="7"/>
  <c r="G83" i="7"/>
  <c r="F83" i="7"/>
  <c r="E83" i="7"/>
  <c r="D83" i="7"/>
  <c r="C83" i="7"/>
  <c r="AG82" i="7"/>
  <c r="AF82" i="7"/>
  <c r="AE82" i="7"/>
  <c r="AD82" i="7"/>
  <c r="AC82" i="7"/>
  <c r="AB82" i="7"/>
  <c r="AA82" i="7"/>
  <c r="Z82" i="7"/>
  <c r="Y82" i="7"/>
  <c r="X82" i="7"/>
  <c r="W82" i="7"/>
  <c r="V82" i="7"/>
  <c r="U82" i="7"/>
  <c r="T82" i="7"/>
  <c r="S82" i="7"/>
  <c r="R82" i="7"/>
  <c r="Q82" i="7"/>
  <c r="P82" i="7"/>
  <c r="O82" i="7"/>
  <c r="N82" i="7"/>
  <c r="M82" i="7"/>
  <c r="L82" i="7"/>
  <c r="K82" i="7"/>
  <c r="J82" i="7"/>
  <c r="I82" i="7"/>
  <c r="H82" i="7"/>
  <c r="G82" i="7"/>
  <c r="F82" i="7"/>
  <c r="E82" i="7"/>
  <c r="D82" i="7"/>
  <c r="C82" i="7"/>
  <c r="AG81" i="7"/>
  <c r="AF81" i="7"/>
  <c r="AE81" i="7"/>
  <c r="AD81" i="7"/>
  <c r="AC81" i="7"/>
  <c r="AB81" i="7"/>
  <c r="AA81" i="7"/>
  <c r="Z81" i="7"/>
  <c r="Y81" i="7"/>
  <c r="X81" i="7"/>
  <c r="W81" i="7"/>
  <c r="V81" i="7"/>
  <c r="U81" i="7"/>
  <c r="T81" i="7"/>
  <c r="S81" i="7"/>
  <c r="R81" i="7"/>
  <c r="Q81" i="7"/>
  <c r="P81" i="7"/>
  <c r="O81" i="7"/>
  <c r="N81" i="7"/>
  <c r="M81" i="7"/>
  <c r="L81" i="7"/>
  <c r="K81" i="7"/>
  <c r="J81" i="7"/>
  <c r="I81" i="7"/>
  <c r="H81" i="7"/>
  <c r="G81" i="7"/>
  <c r="F81" i="7"/>
  <c r="E81" i="7"/>
  <c r="D81" i="7"/>
  <c r="C81" i="7"/>
  <c r="AG80" i="7"/>
  <c r="AF80" i="7"/>
  <c r="AE80" i="7"/>
  <c r="AD80" i="7"/>
  <c r="AC80" i="7"/>
  <c r="AB80" i="7"/>
  <c r="AA80" i="7"/>
  <c r="Z80" i="7"/>
  <c r="Y80" i="7"/>
  <c r="X80" i="7"/>
  <c r="W80" i="7"/>
  <c r="V80" i="7"/>
  <c r="U80" i="7"/>
  <c r="T80" i="7"/>
  <c r="S80" i="7"/>
  <c r="R80" i="7"/>
  <c r="Q80" i="7"/>
  <c r="P80" i="7"/>
  <c r="O80" i="7"/>
  <c r="N80" i="7"/>
  <c r="M80" i="7"/>
  <c r="L80" i="7"/>
  <c r="K80" i="7"/>
  <c r="J80" i="7"/>
  <c r="I80" i="7"/>
  <c r="H80" i="7"/>
  <c r="G80" i="7"/>
  <c r="F80" i="7"/>
  <c r="E80" i="7"/>
  <c r="D80" i="7"/>
  <c r="C80" i="7"/>
  <c r="AG79" i="7"/>
  <c r="AF79" i="7"/>
  <c r="AE79" i="7"/>
  <c r="AD79" i="7"/>
  <c r="AC79" i="7"/>
  <c r="AB79" i="7"/>
  <c r="AA79" i="7"/>
  <c r="Z79" i="7"/>
  <c r="Y79" i="7"/>
  <c r="X79" i="7"/>
  <c r="W79" i="7"/>
  <c r="V79" i="7"/>
  <c r="U79" i="7"/>
  <c r="T79" i="7"/>
  <c r="S79" i="7"/>
  <c r="R79" i="7"/>
  <c r="Q79" i="7"/>
  <c r="P79" i="7"/>
  <c r="O79" i="7"/>
  <c r="N79" i="7"/>
  <c r="M79" i="7"/>
  <c r="L79" i="7"/>
  <c r="K79" i="7"/>
  <c r="J79" i="7"/>
  <c r="I79" i="7"/>
  <c r="H79" i="7"/>
  <c r="G79" i="7"/>
  <c r="F79" i="7"/>
  <c r="E79" i="7"/>
  <c r="D79" i="7"/>
  <c r="C79" i="7"/>
  <c r="AG78" i="7"/>
  <c r="AF78" i="7"/>
  <c r="AE78" i="7"/>
  <c r="AD78" i="7"/>
  <c r="AC78" i="7"/>
  <c r="AB78" i="7"/>
  <c r="AA78" i="7"/>
  <c r="Z78" i="7"/>
  <c r="Y78" i="7"/>
  <c r="X78" i="7"/>
  <c r="W78" i="7"/>
  <c r="V78" i="7"/>
  <c r="U78" i="7"/>
  <c r="T78" i="7"/>
  <c r="S78" i="7"/>
  <c r="R78" i="7"/>
  <c r="Q78" i="7"/>
  <c r="P78" i="7"/>
  <c r="O78" i="7"/>
  <c r="N78" i="7"/>
  <c r="M78" i="7"/>
  <c r="L78" i="7"/>
  <c r="K78" i="7"/>
  <c r="J78" i="7"/>
  <c r="I78" i="7"/>
  <c r="H78" i="7"/>
  <c r="G78" i="7"/>
  <c r="F78" i="7"/>
  <c r="E78" i="7"/>
  <c r="D78" i="7"/>
  <c r="C78" i="7"/>
  <c r="AG77" i="7"/>
  <c r="AF77" i="7"/>
  <c r="AE77" i="7"/>
  <c r="AD77" i="7"/>
  <c r="AC77" i="7"/>
  <c r="AB77" i="7"/>
  <c r="AA77" i="7"/>
  <c r="Z77" i="7"/>
  <c r="Y77" i="7"/>
  <c r="X77" i="7"/>
  <c r="W77" i="7"/>
  <c r="V77" i="7"/>
  <c r="U77" i="7"/>
  <c r="T77" i="7"/>
  <c r="S77" i="7"/>
  <c r="R77" i="7"/>
  <c r="Q77" i="7"/>
  <c r="P77" i="7"/>
  <c r="O77" i="7"/>
  <c r="N77" i="7"/>
  <c r="M77" i="7"/>
  <c r="L77" i="7"/>
  <c r="K77" i="7"/>
  <c r="J77" i="7"/>
  <c r="I77" i="7"/>
  <c r="H77" i="7"/>
  <c r="G77" i="7"/>
  <c r="F77" i="7"/>
  <c r="E77" i="7"/>
  <c r="D77" i="7"/>
  <c r="C77" i="7"/>
  <c r="AG76" i="7"/>
  <c r="AF76" i="7"/>
  <c r="AE76" i="7"/>
  <c r="AD76" i="7"/>
  <c r="AC76" i="7"/>
  <c r="AB76" i="7"/>
  <c r="AA76" i="7"/>
  <c r="Z76" i="7"/>
  <c r="Y76" i="7"/>
  <c r="X76" i="7"/>
  <c r="W76" i="7"/>
  <c r="V76" i="7"/>
  <c r="U76" i="7"/>
  <c r="T76" i="7"/>
  <c r="S76" i="7"/>
  <c r="R76" i="7"/>
  <c r="Q76" i="7"/>
  <c r="P76" i="7"/>
  <c r="O76" i="7"/>
  <c r="N76" i="7"/>
  <c r="M76" i="7"/>
  <c r="L76" i="7"/>
  <c r="K76" i="7"/>
  <c r="J76" i="7"/>
  <c r="I76" i="7"/>
  <c r="H76" i="7"/>
  <c r="G76" i="7"/>
  <c r="F76" i="7"/>
  <c r="E76" i="7"/>
  <c r="D76" i="7"/>
  <c r="C76" i="7"/>
  <c r="AG75" i="7"/>
  <c r="AF75" i="7"/>
  <c r="AE75" i="7"/>
  <c r="AD75" i="7"/>
  <c r="AC75" i="7"/>
  <c r="AB75" i="7"/>
  <c r="AA75" i="7"/>
  <c r="Z75" i="7"/>
  <c r="Y75" i="7"/>
  <c r="X75" i="7"/>
  <c r="W75" i="7"/>
  <c r="V75" i="7"/>
  <c r="U75" i="7"/>
  <c r="T75" i="7"/>
  <c r="S75" i="7"/>
  <c r="R75" i="7"/>
  <c r="Q75" i="7"/>
  <c r="P75" i="7"/>
  <c r="O75" i="7"/>
  <c r="N75" i="7"/>
  <c r="M75" i="7"/>
  <c r="L75" i="7"/>
  <c r="K75" i="7"/>
  <c r="J75" i="7"/>
  <c r="I75" i="7"/>
  <c r="H75" i="7"/>
  <c r="G75" i="7"/>
  <c r="F75" i="7"/>
  <c r="E75" i="7"/>
  <c r="D75" i="7"/>
  <c r="C75" i="7"/>
  <c r="AG74" i="7"/>
  <c r="AF74" i="7"/>
  <c r="AE74" i="7"/>
  <c r="AD74" i="7"/>
  <c r="AC74" i="7"/>
  <c r="AB74" i="7"/>
  <c r="AA74" i="7"/>
  <c r="Z74" i="7"/>
  <c r="Y74" i="7"/>
  <c r="X74" i="7"/>
  <c r="W74" i="7"/>
  <c r="V74" i="7"/>
  <c r="U74" i="7"/>
  <c r="T74" i="7"/>
  <c r="S74" i="7"/>
  <c r="R74" i="7"/>
  <c r="Q74" i="7"/>
  <c r="P74" i="7"/>
  <c r="O74" i="7"/>
  <c r="N74" i="7"/>
  <c r="M74" i="7"/>
  <c r="L74" i="7"/>
  <c r="K74" i="7"/>
  <c r="J74" i="7"/>
  <c r="I74" i="7"/>
  <c r="H74" i="7"/>
  <c r="G74" i="7"/>
  <c r="F74" i="7"/>
  <c r="E74" i="7"/>
  <c r="D74" i="7"/>
  <c r="C74" i="7"/>
  <c r="AG73" i="7"/>
  <c r="AF73" i="7"/>
  <c r="AE73" i="7"/>
  <c r="AD73" i="7"/>
  <c r="AC73" i="7"/>
  <c r="AB73" i="7"/>
  <c r="AA73" i="7"/>
  <c r="Z73" i="7"/>
  <c r="W73" i="7"/>
  <c r="V73" i="7"/>
  <c r="U73" i="7"/>
  <c r="S73" i="7"/>
  <c r="R73" i="7"/>
  <c r="Q73" i="7"/>
  <c r="O73" i="7"/>
  <c r="N73" i="7"/>
  <c r="M73" i="7"/>
  <c r="L73" i="7"/>
  <c r="K73" i="7"/>
  <c r="J73" i="7"/>
  <c r="I73" i="7"/>
  <c r="H73" i="7"/>
  <c r="G73" i="7"/>
  <c r="F73" i="7"/>
  <c r="E73" i="7"/>
  <c r="D73" i="7"/>
  <c r="C73" i="7"/>
  <c r="AG72" i="7"/>
  <c r="AF72" i="7"/>
  <c r="AE72" i="7"/>
  <c r="AD72" i="7"/>
  <c r="AC72" i="7"/>
  <c r="AB72" i="7"/>
  <c r="AA72" i="7"/>
  <c r="Z72" i="7"/>
  <c r="Y72" i="7"/>
  <c r="X72" i="7"/>
  <c r="W72" i="7"/>
  <c r="V72" i="7"/>
  <c r="U72" i="7"/>
  <c r="T72" i="7"/>
  <c r="S72" i="7"/>
  <c r="R72" i="7"/>
  <c r="Q72" i="7"/>
  <c r="P72" i="7"/>
  <c r="O72" i="7"/>
  <c r="N72" i="7"/>
  <c r="M72" i="7"/>
  <c r="L72" i="7"/>
  <c r="K72" i="7"/>
  <c r="J72" i="7"/>
  <c r="I72" i="7"/>
  <c r="H72" i="7"/>
  <c r="G72" i="7"/>
  <c r="F72" i="7"/>
  <c r="E72" i="7"/>
  <c r="D72" i="7"/>
  <c r="C72" i="7"/>
  <c r="AG71" i="7"/>
  <c r="AF71" i="7"/>
  <c r="AE71" i="7"/>
  <c r="AD71" i="7"/>
  <c r="AC71" i="7"/>
  <c r="AB71" i="7"/>
  <c r="AA71" i="7"/>
  <c r="Z71" i="7"/>
  <c r="Y71" i="7"/>
  <c r="X71" i="7"/>
  <c r="W71" i="7"/>
  <c r="V71" i="7"/>
  <c r="U71" i="7"/>
  <c r="T71" i="7"/>
  <c r="S71" i="7"/>
  <c r="R71" i="7"/>
  <c r="Q71" i="7"/>
  <c r="P71" i="7"/>
  <c r="O71" i="7"/>
  <c r="N71" i="7"/>
  <c r="M71" i="7"/>
  <c r="L71" i="7"/>
  <c r="K71" i="7"/>
  <c r="J71" i="7"/>
  <c r="I71" i="7"/>
  <c r="H71" i="7"/>
  <c r="G71" i="7"/>
  <c r="F71" i="7"/>
  <c r="E71" i="7"/>
  <c r="D71" i="7"/>
  <c r="C71" i="7"/>
  <c r="AG70" i="7"/>
  <c r="AF70" i="7"/>
  <c r="AE70" i="7"/>
  <c r="AD70" i="7"/>
  <c r="AC70" i="7"/>
  <c r="AB70" i="7"/>
  <c r="AA70" i="7"/>
  <c r="Z70" i="7"/>
  <c r="Y70" i="7"/>
  <c r="X70" i="7"/>
  <c r="W70" i="7"/>
  <c r="V70" i="7"/>
  <c r="U70" i="7"/>
  <c r="T70" i="7"/>
  <c r="S70" i="7"/>
  <c r="R70" i="7"/>
  <c r="Q70" i="7"/>
  <c r="P70" i="7"/>
  <c r="O70" i="7"/>
  <c r="N70" i="7"/>
  <c r="M70" i="7"/>
  <c r="L70" i="7"/>
  <c r="K70" i="7"/>
  <c r="J70" i="7"/>
  <c r="I70" i="7"/>
  <c r="H70" i="7"/>
  <c r="G70" i="7"/>
  <c r="F70" i="7"/>
  <c r="E70" i="7"/>
  <c r="D70" i="7"/>
  <c r="C70" i="7"/>
  <c r="AG69" i="7"/>
  <c r="AF69" i="7"/>
  <c r="AE69" i="7"/>
  <c r="AD69" i="7"/>
  <c r="AC69" i="7"/>
  <c r="AB69" i="7"/>
  <c r="AA69" i="7"/>
  <c r="Z69" i="7"/>
  <c r="Y69" i="7"/>
  <c r="X69" i="7"/>
  <c r="W69" i="7"/>
  <c r="V69" i="7"/>
  <c r="U69" i="7"/>
  <c r="T69" i="7"/>
  <c r="S69" i="7"/>
  <c r="R69" i="7"/>
  <c r="Q69" i="7"/>
  <c r="P69" i="7"/>
  <c r="O69" i="7"/>
  <c r="N69" i="7"/>
  <c r="M69" i="7"/>
  <c r="L69" i="7"/>
  <c r="K69" i="7"/>
  <c r="J69" i="7"/>
  <c r="I69" i="7"/>
  <c r="H69" i="7"/>
  <c r="G69" i="7"/>
  <c r="F69" i="7"/>
  <c r="E69" i="7"/>
  <c r="D69" i="7"/>
  <c r="C69" i="7"/>
  <c r="AG68" i="7"/>
  <c r="AF68" i="7"/>
  <c r="AE68" i="7"/>
  <c r="AD68" i="7"/>
  <c r="AC68" i="7"/>
  <c r="AB68" i="7"/>
  <c r="AA68" i="7"/>
  <c r="Z68" i="7"/>
  <c r="Y68" i="7"/>
  <c r="X68" i="7"/>
  <c r="W68" i="7"/>
  <c r="V68" i="7"/>
  <c r="U68" i="7"/>
  <c r="T68" i="7"/>
  <c r="S68" i="7"/>
  <c r="R68" i="7"/>
  <c r="Q68" i="7"/>
  <c r="P68" i="7"/>
  <c r="O68" i="7"/>
  <c r="N68" i="7"/>
  <c r="M68" i="7"/>
  <c r="L68" i="7"/>
  <c r="K68" i="7"/>
  <c r="J68" i="7"/>
  <c r="I68" i="7"/>
  <c r="H68" i="7"/>
  <c r="G68" i="7"/>
  <c r="F68" i="7"/>
  <c r="E68" i="7"/>
  <c r="D68" i="7"/>
  <c r="C68" i="7"/>
  <c r="AG67" i="7"/>
  <c r="AF67" i="7"/>
  <c r="AE67" i="7"/>
  <c r="AD67" i="7"/>
  <c r="AC67" i="7"/>
  <c r="AB67" i="7"/>
  <c r="AA67" i="7"/>
  <c r="Z67" i="7"/>
  <c r="Y67" i="7"/>
  <c r="X67" i="7"/>
  <c r="W67" i="7"/>
  <c r="V67" i="7"/>
  <c r="U67" i="7"/>
  <c r="T67" i="7"/>
  <c r="S67" i="7"/>
  <c r="R67" i="7"/>
  <c r="Q67" i="7"/>
  <c r="P67" i="7"/>
  <c r="O67" i="7"/>
  <c r="N67" i="7"/>
  <c r="M67" i="7"/>
  <c r="L67" i="7"/>
  <c r="K67" i="7"/>
  <c r="J67" i="7"/>
  <c r="I67" i="7"/>
  <c r="H67" i="7"/>
  <c r="G67" i="7"/>
  <c r="F67" i="7"/>
  <c r="E67" i="7"/>
  <c r="D67" i="7"/>
  <c r="C67" i="7"/>
  <c r="AG66" i="7"/>
  <c r="AF66" i="7"/>
  <c r="AE66" i="7"/>
  <c r="AD66" i="7"/>
  <c r="AC66" i="7"/>
  <c r="AB66" i="7"/>
  <c r="AA66" i="7"/>
  <c r="Z66" i="7"/>
  <c r="Y66" i="7"/>
  <c r="X66" i="7"/>
  <c r="W66" i="7"/>
  <c r="V66" i="7"/>
  <c r="U66" i="7"/>
  <c r="T66" i="7"/>
  <c r="S66" i="7"/>
  <c r="R66" i="7"/>
  <c r="Q66" i="7"/>
  <c r="P66" i="7"/>
  <c r="O66" i="7"/>
  <c r="N66" i="7"/>
  <c r="M66" i="7"/>
  <c r="L66" i="7"/>
  <c r="K66" i="7"/>
  <c r="J66" i="7"/>
  <c r="I66" i="7"/>
  <c r="H66" i="7"/>
  <c r="G66" i="7"/>
  <c r="F66" i="7"/>
  <c r="E66" i="7"/>
  <c r="D66" i="7"/>
  <c r="C66" i="7"/>
  <c r="AG65" i="7"/>
  <c r="AF65" i="7"/>
  <c r="AE65" i="7"/>
  <c r="AD65" i="7"/>
  <c r="AC65" i="7"/>
  <c r="AB65" i="7"/>
  <c r="AA65" i="7"/>
  <c r="Z65" i="7"/>
  <c r="Y65" i="7"/>
  <c r="X65" i="7"/>
  <c r="W65" i="7"/>
  <c r="V65" i="7"/>
  <c r="U65" i="7"/>
  <c r="T65" i="7"/>
  <c r="S65" i="7"/>
  <c r="R65" i="7"/>
  <c r="Q65" i="7"/>
  <c r="P65" i="7"/>
  <c r="O65" i="7"/>
  <c r="N65" i="7"/>
  <c r="M65" i="7"/>
  <c r="L65" i="7"/>
  <c r="K65" i="7"/>
  <c r="J65" i="7"/>
  <c r="I65" i="7"/>
  <c r="H65" i="7"/>
  <c r="G65" i="7"/>
  <c r="F65" i="7"/>
  <c r="E65" i="7"/>
  <c r="D65" i="7"/>
  <c r="C65" i="7"/>
  <c r="AG64" i="7"/>
  <c r="AF64" i="7"/>
  <c r="AE64" i="7"/>
  <c r="AD64" i="7"/>
  <c r="AC64" i="7"/>
  <c r="AB64" i="7"/>
  <c r="AA64" i="7"/>
  <c r="Z64" i="7"/>
  <c r="Y64" i="7"/>
  <c r="X64" i="7"/>
  <c r="W64" i="7"/>
  <c r="V64" i="7"/>
  <c r="U64" i="7"/>
  <c r="T64" i="7"/>
  <c r="S64" i="7"/>
  <c r="R64" i="7"/>
  <c r="Q64" i="7"/>
  <c r="P64" i="7"/>
  <c r="O64" i="7"/>
  <c r="N64" i="7"/>
  <c r="M64" i="7"/>
  <c r="L64" i="7"/>
  <c r="K64" i="7"/>
  <c r="J64" i="7"/>
  <c r="I64" i="7"/>
  <c r="H64" i="7"/>
  <c r="G64" i="7"/>
  <c r="F64" i="7"/>
  <c r="E64" i="7"/>
  <c r="D64" i="7"/>
  <c r="C64" i="7"/>
  <c r="AG63" i="7"/>
  <c r="AF63" i="7"/>
  <c r="AE63" i="7"/>
  <c r="AD63" i="7"/>
  <c r="AC63" i="7"/>
  <c r="AB63" i="7"/>
  <c r="AA63" i="7"/>
  <c r="Z63" i="7"/>
  <c r="Y63" i="7"/>
  <c r="X63" i="7"/>
  <c r="W63" i="7"/>
  <c r="V63" i="7"/>
  <c r="U63" i="7"/>
  <c r="T63" i="7"/>
  <c r="S63" i="7"/>
  <c r="R63" i="7"/>
  <c r="Q63" i="7"/>
  <c r="P63" i="7"/>
  <c r="O63" i="7"/>
  <c r="N63" i="7"/>
  <c r="M63" i="7"/>
  <c r="L63" i="7"/>
  <c r="K63" i="7"/>
  <c r="J63" i="7"/>
  <c r="I63" i="7"/>
  <c r="H63" i="7"/>
  <c r="G63" i="7"/>
  <c r="F63" i="7"/>
  <c r="E63" i="7"/>
  <c r="D63" i="7"/>
  <c r="C63" i="7"/>
  <c r="AG62" i="7"/>
  <c r="AF62" i="7"/>
  <c r="AE62" i="7"/>
  <c r="AD62" i="7"/>
  <c r="AC62" i="7"/>
  <c r="AB62" i="7"/>
  <c r="AA62" i="7"/>
  <c r="Z62" i="7"/>
  <c r="Y62" i="7"/>
  <c r="X62" i="7"/>
  <c r="W62" i="7"/>
  <c r="V62" i="7"/>
  <c r="U62" i="7"/>
  <c r="T62" i="7"/>
  <c r="S62" i="7"/>
  <c r="R62" i="7"/>
  <c r="Q62" i="7"/>
  <c r="P62" i="7"/>
  <c r="O62" i="7"/>
  <c r="N62" i="7"/>
  <c r="M62" i="7"/>
  <c r="L62" i="7"/>
  <c r="K62" i="7"/>
  <c r="J62" i="7"/>
  <c r="I62" i="7"/>
  <c r="H62" i="7"/>
  <c r="G62" i="7"/>
  <c r="F62" i="7"/>
  <c r="E62" i="7"/>
  <c r="D62" i="7"/>
  <c r="C62" i="7"/>
  <c r="AG61" i="7"/>
  <c r="AF61" i="7"/>
  <c r="AE61" i="7"/>
  <c r="AD61" i="7"/>
  <c r="AC61" i="7"/>
  <c r="AB61" i="7"/>
  <c r="AA61" i="7"/>
  <c r="Z61" i="7"/>
  <c r="Y61" i="7"/>
  <c r="X61" i="7"/>
  <c r="W61" i="7"/>
  <c r="V61" i="7"/>
  <c r="S61" i="7"/>
  <c r="R61" i="7"/>
  <c r="Q61" i="7"/>
  <c r="P61" i="7"/>
  <c r="O61" i="7"/>
  <c r="N61" i="7"/>
  <c r="M61" i="7"/>
  <c r="L61" i="7"/>
  <c r="K61" i="7"/>
  <c r="J61" i="7"/>
  <c r="I61" i="7"/>
  <c r="H61" i="7"/>
  <c r="G61" i="7"/>
  <c r="F61" i="7"/>
  <c r="E61" i="7"/>
  <c r="D61" i="7"/>
  <c r="C61" i="7"/>
  <c r="AG60" i="7"/>
  <c r="AF60" i="7"/>
  <c r="AE60" i="7"/>
  <c r="AD60" i="7"/>
  <c r="AC60" i="7"/>
  <c r="AB60" i="7"/>
  <c r="AA60" i="7"/>
  <c r="Z60" i="7"/>
  <c r="Y60" i="7"/>
  <c r="X60" i="7"/>
  <c r="W60" i="7"/>
  <c r="V60" i="7"/>
  <c r="U60" i="7"/>
  <c r="T60" i="7"/>
  <c r="S60" i="7"/>
  <c r="R60" i="7"/>
  <c r="Q60" i="7"/>
  <c r="P60" i="7"/>
  <c r="O60" i="7"/>
  <c r="N60" i="7"/>
  <c r="M60" i="7"/>
  <c r="L60" i="7"/>
  <c r="K60" i="7"/>
  <c r="J60" i="7"/>
  <c r="I60" i="7"/>
  <c r="H60" i="7"/>
  <c r="G60" i="7"/>
  <c r="F60" i="7"/>
  <c r="E60" i="7"/>
  <c r="D60" i="7"/>
  <c r="C60" i="7"/>
  <c r="AG59" i="7"/>
  <c r="AF59" i="7"/>
  <c r="AE59" i="7"/>
  <c r="AD59" i="7"/>
  <c r="AC59" i="7"/>
  <c r="AB59" i="7"/>
  <c r="AA59" i="7"/>
  <c r="Z59" i="7"/>
  <c r="Y59" i="7"/>
  <c r="X59" i="7"/>
  <c r="W59" i="7"/>
  <c r="V59" i="7"/>
  <c r="U59" i="7"/>
  <c r="T59" i="7"/>
  <c r="S59" i="7"/>
  <c r="R59" i="7"/>
  <c r="Q59" i="7"/>
  <c r="P59" i="7"/>
  <c r="O59" i="7"/>
  <c r="N59" i="7"/>
  <c r="M59" i="7"/>
  <c r="L59" i="7"/>
  <c r="K59" i="7"/>
  <c r="J59" i="7"/>
  <c r="I59" i="7"/>
  <c r="H59" i="7"/>
  <c r="G59" i="7"/>
  <c r="F59" i="7"/>
  <c r="E59" i="7"/>
  <c r="D59" i="7"/>
  <c r="C59" i="7"/>
  <c r="AG58" i="7"/>
  <c r="AF58" i="7"/>
  <c r="AE58" i="7"/>
  <c r="AD58" i="7"/>
  <c r="AC58" i="7"/>
  <c r="AB58" i="7"/>
  <c r="AA58" i="7"/>
  <c r="Z58" i="7"/>
  <c r="Y58" i="7"/>
  <c r="X58" i="7"/>
  <c r="W58" i="7"/>
  <c r="V58" i="7"/>
  <c r="U58" i="7"/>
  <c r="T58" i="7"/>
  <c r="S58" i="7"/>
  <c r="R58" i="7"/>
  <c r="Q58" i="7"/>
  <c r="P58" i="7"/>
  <c r="O58" i="7"/>
  <c r="N58" i="7"/>
  <c r="M58" i="7"/>
  <c r="L58" i="7"/>
  <c r="K58" i="7"/>
  <c r="J58" i="7"/>
  <c r="I58" i="7"/>
  <c r="H58" i="7"/>
  <c r="G58" i="7"/>
  <c r="F58" i="7"/>
  <c r="E58" i="7"/>
  <c r="D58" i="7"/>
  <c r="C58" i="7"/>
  <c r="AG57" i="7"/>
  <c r="AF57" i="7"/>
  <c r="AE57" i="7"/>
  <c r="AD57" i="7"/>
  <c r="AC57" i="7"/>
  <c r="AB57" i="7"/>
  <c r="AA57" i="7"/>
  <c r="Z57" i="7"/>
  <c r="W57" i="7"/>
  <c r="V57" i="7"/>
  <c r="U57" i="7"/>
  <c r="T57" i="7"/>
  <c r="S57" i="7"/>
  <c r="R57" i="7"/>
  <c r="Q57" i="7"/>
  <c r="P57" i="7"/>
  <c r="O57" i="7"/>
  <c r="N57" i="7"/>
  <c r="M57" i="7"/>
  <c r="L57" i="7"/>
  <c r="K57" i="7"/>
  <c r="J57" i="7"/>
  <c r="I57" i="7"/>
  <c r="H57" i="7"/>
  <c r="G57" i="7"/>
  <c r="F57" i="7"/>
  <c r="E57" i="7"/>
  <c r="D57" i="7"/>
  <c r="C57" i="7"/>
  <c r="AG56" i="7"/>
  <c r="AF56" i="7"/>
  <c r="AE56" i="7"/>
  <c r="AD56" i="7"/>
  <c r="AC56" i="7"/>
  <c r="AB56" i="7"/>
  <c r="AA56" i="7"/>
  <c r="Z56" i="7"/>
  <c r="Y56" i="7"/>
  <c r="X56" i="7"/>
  <c r="W56" i="7"/>
  <c r="V56" i="7"/>
  <c r="U56" i="7"/>
  <c r="T56" i="7"/>
  <c r="S56" i="7"/>
  <c r="R56" i="7"/>
  <c r="Q56" i="7"/>
  <c r="P56" i="7"/>
  <c r="O56" i="7"/>
  <c r="N56" i="7"/>
  <c r="M56" i="7"/>
  <c r="L56" i="7"/>
  <c r="K56" i="7"/>
  <c r="J56" i="7"/>
  <c r="I56" i="7"/>
  <c r="H56" i="7"/>
  <c r="G56" i="7"/>
  <c r="F56" i="7"/>
  <c r="E56" i="7"/>
  <c r="D56" i="7"/>
  <c r="C56" i="7"/>
  <c r="AG55" i="7"/>
  <c r="AF55" i="7"/>
  <c r="AE55" i="7"/>
  <c r="AD55" i="7"/>
  <c r="AC55" i="7"/>
  <c r="AB55" i="7"/>
  <c r="AA55" i="7"/>
  <c r="Z55" i="7"/>
  <c r="Y55" i="7"/>
  <c r="X55" i="7"/>
  <c r="W55" i="7"/>
  <c r="V55" i="7"/>
  <c r="U55" i="7"/>
  <c r="T55" i="7"/>
  <c r="S55" i="7"/>
  <c r="R55" i="7"/>
  <c r="Q55" i="7"/>
  <c r="P55" i="7"/>
  <c r="O55" i="7"/>
  <c r="N55" i="7"/>
  <c r="M55" i="7"/>
  <c r="L55" i="7"/>
  <c r="K55" i="7"/>
  <c r="J55" i="7"/>
  <c r="I55" i="7"/>
  <c r="H55" i="7"/>
  <c r="G55" i="7"/>
  <c r="F55" i="7"/>
  <c r="E55" i="7"/>
  <c r="D55" i="7"/>
  <c r="C55" i="7"/>
  <c r="AG54" i="7"/>
  <c r="AF54" i="7"/>
  <c r="AE54" i="7"/>
  <c r="AD54" i="7"/>
  <c r="AC54" i="7"/>
  <c r="AB54" i="7"/>
  <c r="AA54" i="7"/>
  <c r="Z54" i="7"/>
  <c r="Y54" i="7"/>
  <c r="X54" i="7"/>
  <c r="W54" i="7"/>
  <c r="V54" i="7"/>
  <c r="U54" i="7"/>
  <c r="T54" i="7"/>
  <c r="S54" i="7"/>
  <c r="R54" i="7"/>
  <c r="Q54" i="7"/>
  <c r="P54" i="7"/>
  <c r="O54" i="7"/>
  <c r="N54" i="7"/>
  <c r="M54" i="7"/>
  <c r="L54" i="7"/>
  <c r="K54" i="7"/>
  <c r="J54" i="7"/>
  <c r="I54" i="7"/>
  <c r="H54" i="7"/>
  <c r="G54" i="7"/>
  <c r="F54" i="7"/>
  <c r="E54" i="7"/>
  <c r="D54" i="7"/>
  <c r="C54" i="7"/>
  <c r="AG53" i="7"/>
  <c r="AF53" i="7"/>
  <c r="AE53" i="7"/>
  <c r="AD53" i="7"/>
  <c r="AC53" i="7"/>
  <c r="AB53" i="7"/>
  <c r="AA53" i="7"/>
  <c r="Z53" i="7"/>
  <c r="Y53" i="7"/>
  <c r="X53" i="7"/>
  <c r="U53" i="7"/>
  <c r="T53" i="7"/>
  <c r="S53" i="7"/>
  <c r="R53" i="7"/>
  <c r="Q53" i="7"/>
  <c r="P53" i="7"/>
  <c r="O53" i="7"/>
  <c r="N53" i="7"/>
  <c r="M53" i="7"/>
  <c r="L53" i="7"/>
  <c r="K53" i="7"/>
  <c r="J53" i="7"/>
  <c r="I53" i="7"/>
  <c r="H53" i="7"/>
  <c r="G53" i="7"/>
  <c r="F53" i="7"/>
  <c r="E53" i="7"/>
  <c r="D53" i="7"/>
  <c r="C53" i="7"/>
  <c r="AG52" i="7"/>
  <c r="AF52" i="7"/>
  <c r="AE52" i="7"/>
  <c r="AD52" i="7"/>
  <c r="AC52" i="7"/>
  <c r="AB52" i="7"/>
  <c r="AA52" i="7"/>
  <c r="Z52" i="7"/>
  <c r="Y52" i="7"/>
  <c r="X52" i="7"/>
  <c r="W52" i="7"/>
  <c r="V52" i="7"/>
  <c r="U52" i="7"/>
  <c r="T52" i="7"/>
  <c r="S52" i="7"/>
  <c r="R52" i="7"/>
  <c r="Q52" i="7"/>
  <c r="P52" i="7"/>
  <c r="O52" i="7"/>
  <c r="N52" i="7"/>
  <c r="M52" i="7"/>
  <c r="L52" i="7"/>
  <c r="K52" i="7"/>
  <c r="J52" i="7"/>
  <c r="I52" i="7"/>
  <c r="H52" i="7"/>
  <c r="G52" i="7"/>
  <c r="F52" i="7"/>
  <c r="E52" i="7"/>
  <c r="D52" i="7"/>
  <c r="C52" i="7"/>
  <c r="AG51" i="7"/>
  <c r="AF51" i="7"/>
  <c r="AE51" i="7"/>
  <c r="AD51" i="7"/>
  <c r="AC51" i="7"/>
  <c r="AB51" i="7"/>
  <c r="AA51" i="7"/>
  <c r="Z51" i="7"/>
  <c r="Y51" i="7"/>
  <c r="X51" i="7"/>
  <c r="W51" i="7"/>
  <c r="V51" i="7"/>
  <c r="U51" i="7"/>
  <c r="T51" i="7"/>
  <c r="S51" i="7"/>
  <c r="R51" i="7"/>
  <c r="Q51" i="7"/>
  <c r="P51" i="7"/>
  <c r="O51" i="7"/>
  <c r="N51" i="7"/>
  <c r="M51" i="7"/>
  <c r="L51" i="7"/>
  <c r="K51" i="7"/>
  <c r="J51" i="7"/>
  <c r="I51" i="7"/>
  <c r="H51" i="7"/>
  <c r="G51" i="7"/>
  <c r="F51" i="7"/>
  <c r="E51" i="7"/>
  <c r="D51" i="7"/>
  <c r="C51" i="7"/>
  <c r="AG50" i="7"/>
  <c r="AF50" i="7"/>
  <c r="AE50" i="7"/>
  <c r="AD50" i="7"/>
  <c r="AC50" i="7"/>
  <c r="AB50" i="7"/>
  <c r="AA50" i="7"/>
  <c r="Z50" i="7"/>
  <c r="Y50" i="7"/>
  <c r="X50" i="7"/>
  <c r="W50" i="7"/>
  <c r="V50" i="7"/>
  <c r="U50" i="7"/>
  <c r="T50" i="7"/>
  <c r="S50" i="7"/>
  <c r="R50" i="7"/>
  <c r="Q50" i="7"/>
  <c r="P50" i="7"/>
  <c r="O50" i="7"/>
  <c r="N50" i="7"/>
  <c r="M50" i="7"/>
  <c r="L50" i="7"/>
  <c r="K50" i="7"/>
  <c r="J50" i="7"/>
  <c r="I50" i="7"/>
  <c r="H50" i="7"/>
  <c r="G50" i="7"/>
  <c r="F50" i="7"/>
  <c r="E50" i="7"/>
  <c r="D50" i="7"/>
  <c r="C50" i="7"/>
  <c r="AG49" i="7"/>
  <c r="AF49" i="7"/>
  <c r="AE49" i="7"/>
  <c r="AD49" i="7"/>
  <c r="AC49" i="7"/>
  <c r="AB49" i="7"/>
  <c r="AA49" i="7"/>
  <c r="Z49" i="7"/>
  <c r="Y49" i="7"/>
  <c r="X49" i="7"/>
  <c r="W49" i="7"/>
  <c r="V49" i="7"/>
  <c r="U49" i="7"/>
  <c r="T49" i="7"/>
  <c r="S49" i="7"/>
  <c r="R49" i="7"/>
  <c r="Q49" i="7"/>
  <c r="P49" i="7"/>
  <c r="O49" i="7"/>
  <c r="N49" i="7"/>
  <c r="M49" i="7"/>
  <c r="L49" i="7"/>
  <c r="K49" i="7"/>
  <c r="J49" i="7"/>
  <c r="I49" i="7"/>
  <c r="H49" i="7"/>
  <c r="G49" i="7"/>
  <c r="F49" i="7"/>
  <c r="E49" i="7"/>
  <c r="D49" i="7"/>
  <c r="C49" i="7"/>
  <c r="AG48" i="7"/>
  <c r="AF48" i="7"/>
  <c r="AE48" i="7"/>
  <c r="AD48" i="7"/>
  <c r="AC48" i="7"/>
  <c r="AB48" i="7"/>
  <c r="AA48" i="7"/>
  <c r="Z48" i="7"/>
  <c r="Y48" i="7"/>
  <c r="X48" i="7"/>
  <c r="W48" i="7"/>
  <c r="V48" i="7"/>
  <c r="U48" i="7"/>
  <c r="T48" i="7"/>
  <c r="S48" i="7"/>
  <c r="R48" i="7"/>
  <c r="Q48" i="7"/>
  <c r="P48" i="7"/>
  <c r="O48" i="7"/>
  <c r="N48" i="7"/>
  <c r="M48" i="7"/>
  <c r="L48" i="7"/>
  <c r="K48" i="7"/>
  <c r="J48" i="7"/>
  <c r="I48" i="7"/>
  <c r="H48" i="7"/>
  <c r="G48" i="7"/>
  <c r="F48" i="7"/>
  <c r="E48" i="7"/>
  <c r="D48" i="7"/>
  <c r="C48" i="7"/>
  <c r="AG47" i="7"/>
  <c r="AF47" i="7"/>
  <c r="AE47" i="7"/>
  <c r="AD47" i="7"/>
  <c r="AC47" i="7"/>
  <c r="AB47" i="7"/>
  <c r="AA47" i="7"/>
  <c r="Z47" i="7"/>
  <c r="Y47" i="7"/>
  <c r="X47" i="7"/>
  <c r="W47" i="7"/>
  <c r="V47" i="7"/>
  <c r="U47" i="7"/>
  <c r="T47" i="7"/>
  <c r="S47" i="7"/>
  <c r="R47" i="7"/>
  <c r="Q47" i="7"/>
  <c r="P47" i="7"/>
  <c r="O47" i="7"/>
  <c r="N47" i="7"/>
  <c r="M47" i="7"/>
  <c r="L47" i="7"/>
  <c r="K47" i="7"/>
  <c r="J47" i="7"/>
  <c r="I47" i="7"/>
  <c r="H47" i="7"/>
  <c r="G47" i="7"/>
  <c r="F47" i="7"/>
  <c r="E47" i="7"/>
  <c r="D47" i="7"/>
  <c r="C47" i="7"/>
  <c r="AG46" i="7"/>
  <c r="AF46" i="7"/>
  <c r="AE46" i="7"/>
  <c r="AD46" i="7"/>
  <c r="AC46" i="7"/>
  <c r="AB46" i="7"/>
  <c r="AA46" i="7"/>
  <c r="Z46" i="7"/>
  <c r="Y46" i="7"/>
  <c r="X46" i="7"/>
  <c r="W46" i="7"/>
  <c r="V46" i="7"/>
  <c r="U46" i="7"/>
  <c r="T46" i="7"/>
  <c r="S46" i="7"/>
  <c r="R46" i="7"/>
  <c r="Q46" i="7"/>
  <c r="P46" i="7"/>
  <c r="O46" i="7"/>
  <c r="N46" i="7"/>
  <c r="M46" i="7"/>
  <c r="L46" i="7"/>
  <c r="K46" i="7"/>
  <c r="J46" i="7"/>
  <c r="I46" i="7"/>
  <c r="H46" i="7"/>
  <c r="G46" i="7"/>
  <c r="F46" i="7"/>
  <c r="E46" i="7"/>
  <c r="D46" i="7"/>
  <c r="C46" i="7"/>
  <c r="AG45" i="7"/>
  <c r="AF45" i="7"/>
  <c r="AE45" i="7"/>
  <c r="AD45" i="7"/>
  <c r="AC45" i="7"/>
  <c r="AB45" i="7"/>
  <c r="AA45" i="7"/>
  <c r="Z45" i="7"/>
  <c r="Y45" i="7"/>
  <c r="X45" i="7"/>
  <c r="W45" i="7"/>
  <c r="V45" i="7"/>
  <c r="U45" i="7"/>
  <c r="T45" i="7"/>
  <c r="S45" i="7"/>
  <c r="R45" i="7"/>
  <c r="Q45" i="7"/>
  <c r="P45" i="7"/>
  <c r="O45" i="7"/>
  <c r="N45" i="7"/>
  <c r="M45" i="7"/>
  <c r="L45" i="7"/>
  <c r="K45" i="7"/>
  <c r="J45" i="7"/>
  <c r="I45" i="7"/>
  <c r="H45" i="7"/>
  <c r="G45" i="7"/>
  <c r="F45" i="7"/>
  <c r="E45" i="7"/>
  <c r="D45" i="7"/>
  <c r="C45" i="7"/>
  <c r="AG44" i="7"/>
  <c r="AF44" i="7"/>
  <c r="AE44" i="7"/>
  <c r="AD44" i="7"/>
  <c r="AC44" i="7"/>
  <c r="AB44" i="7"/>
  <c r="AA44" i="7"/>
  <c r="Z44" i="7"/>
  <c r="Y44" i="7"/>
  <c r="X44" i="7"/>
  <c r="W44" i="7"/>
  <c r="V44" i="7"/>
  <c r="U44" i="7"/>
  <c r="T44" i="7"/>
  <c r="S44" i="7"/>
  <c r="R44" i="7"/>
  <c r="Q44" i="7"/>
  <c r="P44" i="7"/>
  <c r="O44" i="7"/>
  <c r="N44" i="7"/>
  <c r="M44" i="7"/>
  <c r="L44" i="7"/>
  <c r="K44" i="7"/>
  <c r="J44" i="7"/>
  <c r="I44" i="7"/>
  <c r="H44" i="7"/>
  <c r="G44" i="7"/>
  <c r="F44" i="7"/>
  <c r="E44" i="7"/>
  <c r="D44" i="7"/>
  <c r="C44" i="7"/>
  <c r="AG43" i="7"/>
  <c r="AF43" i="7"/>
  <c r="AE43" i="7"/>
  <c r="AD43" i="7"/>
  <c r="AC43" i="7"/>
  <c r="AB43" i="7"/>
  <c r="AA43" i="7"/>
  <c r="Z43" i="7"/>
  <c r="Y43" i="7"/>
  <c r="X43" i="7"/>
  <c r="W43" i="7"/>
  <c r="V43" i="7"/>
  <c r="U43" i="7"/>
  <c r="T43" i="7"/>
  <c r="S43" i="7"/>
  <c r="R43" i="7"/>
  <c r="Q43" i="7"/>
  <c r="P43" i="7"/>
  <c r="O43" i="7"/>
  <c r="N43" i="7"/>
  <c r="M43" i="7"/>
  <c r="L43" i="7"/>
  <c r="K43" i="7"/>
  <c r="J43" i="7"/>
  <c r="I43" i="7"/>
  <c r="H43" i="7"/>
  <c r="G43" i="7"/>
  <c r="F43" i="7"/>
  <c r="E43" i="7"/>
  <c r="D43" i="7"/>
  <c r="C43" i="7"/>
  <c r="AG42" i="7"/>
  <c r="AF42" i="7"/>
  <c r="AE42" i="7"/>
  <c r="AD42" i="7"/>
  <c r="AC42" i="7"/>
  <c r="AB42" i="7"/>
  <c r="AA42" i="7"/>
  <c r="Z42" i="7"/>
  <c r="Y42" i="7"/>
  <c r="X42" i="7"/>
  <c r="W42" i="7"/>
  <c r="V42" i="7"/>
  <c r="U42" i="7"/>
  <c r="T42" i="7"/>
  <c r="S42" i="7"/>
  <c r="R42" i="7"/>
  <c r="Q42" i="7"/>
  <c r="P42" i="7"/>
  <c r="O42" i="7"/>
  <c r="N42" i="7"/>
  <c r="M42" i="7"/>
  <c r="L42" i="7"/>
  <c r="K42" i="7"/>
  <c r="J42" i="7"/>
  <c r="I42" i="7"/>
  <c r="H42" i="7"/>
  <c r="G42" i="7"/>
  <c r="F42" i="7"/>
  <c r="E42" i="7"/>
  <c r="D42" i="7"/>
  <c r="C42" i="7"/>
  <c r="AG41" i="7"/>
  <c r="AF41" i="7"/>
  <c r="AE41" i="7"/>
  <c r="AD41" i="7"/>
  <c r="AC41" i="7"/>
  <c r="AB41" i="7"/>
  <c r="AA41" i="7"/>
  <c r="Z41" i="7"/>
  <c r="Y41" i="7"/>
  <c r="X41" i="7"/>
  <c r="W41" i="7"/>
  <c r="V41" i="7"/>
  <c r="U41" i="7"/>
  <c r="T41" i="7"/>
  <c r="S41" i="7"/>
  <c r="R41" i="7"/>
  <c r="Q41" i="7"/>
  <c r="P41" i="7"/>
  <c r="O41" i="7"/>
  <c r="N41" i="7"/>
  <c r="M41" i="7"/>
  <c r="L41" i="7"/>
  <c r="K41" i="7"/>
  <c r="J41" i="7"/>
  <c r="I41" i="7"/>
  <c r="H41" i="7"/>
  <c r="G41" i="7"/>
  <c r="F41" i="7"/>
  <c r="E41" i="7"/>
  <c r="D41" i="7"/>
  <c r="C41" i="7"/>
  <c r="AG40" i="7"/>
  <c r="AF40" i="7"/>
  <c r="AE40" i="7"/>
  <c r="AD40" i="7"/>
  <c r="AC40" i="7"/>
  <c r="AB40" i="7"/>
  <c r="AA40" i="7"/>
  <c r="Z40" i="7"/>
  <c r="Y40" i="7"/>
  <c r="X40" i="7"/>
  <c r="W40" i="7"/>
  <c r="V40" i="7"/>
  <c r="U40" i="7"/>
  <c r="T40" i="7"/>
  <c r="S40" i="7"/>
  <c r="R40" i="7"/>
  <c r="Q40" i="7"/>
  <c r="P40" i="7"/>
  <c r="O40" i="7"/>
  <c r="N40" i="7"/>
  <c r="M40" i="7"/>
  <c r="L40" i="7"/>
  <c r="K40" i="7"/>
  <c r="J40" i="7"/>
  <c r="I40" i="7"/>
  <c r="H40" i="7"/>
  <c r="G40" i="7"/>
  <c r="F40" i="7"/>
  <c r="E40" i="7"/>
  <c r="D40" i="7"/>
  <c r="C40" i="7"/>
  <c r="AG39" i="7"/>
  <c r="AF39" i="7"/>
  <c r="AE39" i="7"/>
  <c r="AD39" i="7"/>
  <c r="AC39" i="7"/>
  <c r="AB39" i="7"/>
  <c r="AA39" i="7"/>
  <c r="Z39" i="7"/>
  <c r="Y39" i="7"/>
  <c r="X39" i="7"/>
  <c r="U39" i="7"/>
  <c r="T39" i="7"/>
  <c r="S39" i="7"/>
  <c r="R39" i="7"/>
  <c r="Q39" i="7"/>
  <c r="P39" i="7"/>
  <c r="O39" i="7"/>
  <c r="N39" i="7"/>
  <c r="M39" i="7"/>
  <c r="L39" i="7"/>
  <c r="K39" i="7"/>
  <c r="J39" i="7"/>
  <c r="I39" i="7"/>
  <c r="H39" i="7"/>
  <c r="G39" i="7"/>
  <c r="F39" i="7"/>
  <c r="E39" i="7"/>
  <c r="D39" i="7"/>
  <c r="C39" i="7"/>
  <c r="AG38" i="7"/>
  <c r="AF38" i="7"/>
  <c r="AE38" i="7"/>
  <c r="AD38" i="7"/>
  <c r="AC38" i="7"/>
  <c r="AB38" i="7"/>
  <c r="AA38" i="7"/>
  <c r="Z38" i="7"/>
  <c r="Y38" i="7"/>
  <c r="X38" i="7"/>
  <c r="W38" i="7"/>
  <c r="V38" i="7"/>
  <c r="U38" i="7"/>
  <c r="T38" i="7"/>
  <c r="S38" i="7"/>
  <c r="R38" i="7"/>
  <c r="Q38" i="7"/>
  <c r="P38" i="7"/>
  <c r="O38" i="7"/>
  <c r="N38" i="7"/>
  <c r="M38" i="7"/>
  <c r="L38" i="7"/>
  <c r="K38" i="7"/>
  <c r="J38" i="7"/>
  <c r="I38" i="7"/>
  <c r="H38" i="7"/>
  <c r="G38" i="7"/>
  <c r="F38" i="7"/>
  <c r="E38" i="7"/>
  <c r="D38" i="7"/>
  <c r="C38" i="7"/>
  <c r="AG37" i="7"/>
  <c r="AF37" i="7"/>
  <c r="AE37" i="7"/>
  <c r="AD37" i="7"/>
  <c r="AC37" i="7"/>
  <c r="AB37" i="7"/>
  <c r="AA37" i="7"/>
  <c r="Z37" i="7"/>
  <c r="Y37" i="7"/>
  <c r="X37" i="7"/>
  <c r="W37" i="7"/>
  <c r="V37" i="7"/>
  <c r="U37" i="7"/>
  <c r="T37" i="7"/>
  <c r="S37" i="7"/>
  <c r="R37" i="7"/>
  <c r="Q37" i="7"/>
  <c r="P37" i="7"/>
  <c r="O37" i="7"/>
  <c r="N37" i="7"/>
  <c r="M37" i="7"/>
  <c r="L37" i="7"/>
  <c r="K37" i="7"/>
  <c r="J37" i="7"/>
  <c r="I37" i="7"/>
  <c r="H37" i="7"/>
  <c r="G37" i="7"/>
  <c r="F37" i="7"/>
  <c r="E37" i="7"/>
  <c r="D37" i="7"/>
  <c r="C37" i="7"/>
  <c r="AG36" i="7"/>
  <c r="AF36" i="7"/>
  <c r="AE36" i="7"/>
  <c r="AD36" i="7"/>
  <c r="AC36" i="7"/>
  <c r="AB36" i="7"/>
  <c r="AA36" i="7"/>
  <c r="Z36" i="7"/>
  <c r="Y36" i="7"/>
  <c r="X36" i="7"/>
  <c r="W36" i="7"/>
  <c r="V36" i="7"/>
  <c r="U36" i="7"/>
  <c r="T36" i="7"/>
  <c r="S36" i="7"/>
  <c r="R36" i="7"/>
  <c r="Q36" i="7"/>
  <c r="P36" i="7"/>
  <c r="O36" i="7"/>
  <c r="N36" i="7"/>
  <c r="M36" i="7"/>
  <c r="L36" i="7"/>
  <c r="K36" i="7"/>
  <c r="J36" i="7"/>
  <c r="I36" i="7"/>
  <c r="H36" i="7"/>
  <c r="G36" i="7"/>
  <c r="F36" i="7"/>
  <c r="E36" i="7"/>
  <c r="D36" i="7"/>
  <c r="C36" i="7"/>
  <c r="AG35" i="7"/>
  <c r="AF35" i="7"/>
  <c r="AE35" i="7"/>
  <c r="AD35" i="7"/>
  <c r="AC35" i="7"/>
  <c r="AB35" i="7"/>
  <c r="AA35" i="7"/>
  <c r="Z35" i="7"/>
  <c r="Y35" i="7"/>
  <c r="X35" i="7"/>
  <c r="W35" i="7"/>
  <c r="V35" i="7"/>
  <c r="U35" i="7"/>
  <c r="T35" i="7"/>
  <c r="S35" i="7"/>
  <c r="R35" i="7"/>
  <c r="Q35" i="7"/>
  <c r="P35" i="7"/>
  <c r="O35" i="7"/>
  <c r="N35" i="7"/>
  <c r="M35" i="7"/>
  <c r="L35" i="7"/>
  <c r="K35" i="7"/>
  <c r="J35" i="7"/>
  <c r="I35" i="7"/>
  <c r="H35" i="7"/>
  <c r="G35" i="7"/>
  <c r="F35" i="7"/>
  <c r="E35" i="7"/>
  <c r="D35" i="7"/>
  <c r="C35" i="7"/>
  <c r="AG34" i="7"/>
  <c r="AF34" i="7"/>
  <c r="AE34" i="7"/>
  <c r="AD34" i="7"/>
  <c r="AC34" i="7"/>
  <c r="AB34" i="7"/>
  <c r="AA34" i="7"/>
  <c r="Z34" i="7"/>
  <c r="Y34" i="7"/>
  <c r="X34" i="7"/>
  <c r="W34" i="7"/>
  <c r="V34" i="7"/>
  <c r="U34" i="7"/>
  <c r="T34" i="7"/>
  <c r="S34" i="7"/>
  <c r="R34" i="7"/>
  <c r="Q34" i="7"/>
  <c r="P34" i="7"/>
  <c r="O34" i="7"/>
  <c r="N34" i="7"/>
  <c r="M34" i="7"/>
  <c r="L34" i="7"/>
  <c r="K34" i="7"/>
  <c r="J34" i="7"/>
  <c r="I34" i="7"/>
  <c r="H34" i="7"/>
  <c r="G34" i="7"/>
  <c r="F34" i="7"/>
  <c r="E34" i="7"/>
  <c r="D34" i="7"/>
  <c r="C34" i="7"/>
  <c r="AG33" i="7"/>
  <c r="AF33" i="7"/>
  <c r="AE33" i="7"/>
  <c r="AD33" i="7"/>
  <c r="AC33" i="7"/>
  <c r="AB33" i="7"/>
  <c r="AA33" i="7"/>
  <c r="Z33" i="7"/>
  <c r="Y33" i="7"/>
  <c r="X33" i="7"/>
  <c r="W33" i="7"/>
  <c r="V33" i="7"/>
  <c r="U33" i="7"/>
  <c r="T33" i="7"/>
  <c r="S33" i="7"/>
  <c r="R33" i="7"/>
  <c r="Q33" i="7"/>
  <c r="P33" i="7"/>
  <c r="O33" i="7"/>
  <c r="N33" i="7"/>
  <c r="M33" i="7"/>
  <c r="L33" i="7"/>
  <c r="K33" i="7"/>
  <c r="J33" i="7"/>
  <c r="I33" i="7"/>
  <c r="H33" i="7"/>
  <c r="G33" i="7"/>
  <c r="F33" i="7"/>
  <c r="E33" i="7"/>
  <c r="D33" i="7"/>
  <c r="C33" i="7"/>
  <c r="AG32" i="7"/>
  <c r="AF32" i="7"/>
  <c r="AE32" i="7"/>
  <c r="AD32" i="7"/>
  <c r="AC32" i="7"/>
  <c r="AB32" i="7"/>
  <c r="AA32" i="7"/>
  <c r="Z32" i="7"/>
  <c r="Y32" i="7"/>
  <c r="X32" i="7"/>
  <c r="W32" i="7"/>
  <c r="V32" i="7"/>
  <c r="U32" i="7"/>
  <c r="T32" i="7"/>
  <c r="S32" i="7"/>
  <c r="R32" i="7"/>
  <c r="Q32" i="7"/>
  <c r="P32" i="7"/>
  <c r="O32" i="7"/>
  <c r="N32" i="7"/>
  <c r="M32" i="7"/>
  <c r="L32" i="7"/>
  <c r="K32" i="7"/>
  <c r="J32" i="7"/>
  <c r="I32" i="7"/>
  <c r="H32" i="7"/>
  <c r="G32" i="7"/>
  <c r="F32" i="7"/>
  <c r="E32" i="7"/>
  <c r="D32" i="7"/>
  <c r="C32" i="7"/>
  <c r="AG31" i="7"/>
  <c r="AF31" i="7"/>
  <c r="AE31" i="7"/>
  <c r="AD31" i="7"/>
  <c r="AC31" i="7"/>
  <c r="AB31" i="7"/>
  <c r="AA31" i="7"/>
  <c r="Z31" i="7"/>
  <c r="Y31" i="7"/>
  <c r="X31" i="7"/>
  <c r="W31" i="7"/>
  <c r="V31" i="7"/>
  <c r="U31" i="7"/>
  <c r="T31" i="7"/>
  <c r="S31" i="7"/>
  <c r="R31" i="7"/>
  <c r="Q31" i="7"/>
  <c r="P31" i="7"/>
  <c r="O31" i="7"/>
  <c r="N31" i="7"/>
  <c r="M31" i="7"/>
  <c r="L31" i="7"/>
  <c r="K31" i="7"/>
  <c r="J31" i="7"/>
  <c r="I31" i="7"/>
  <c r="H31" i="7"/>
  <c r="G31" i="7"/>
  <c r="F31" i="7"/>
  <c r="E31" i="7"/>
  <c r="D31" i="7"/>
  <c r="C31" i="7"/>
  <c r="AG30" i="7"/>
  <c r="AF30" i="7"/>
  <c r="AE30" i="7"/>
  <c r="AD30" i="7"/>
  <c r="AC30" i="7"/>
  <c r="AB30" i="7"/>
  <c r="AA30" i="7"/>
  <c r="Z30" i="7"/>
  <c r="Y30" i="7"/>
  <c r="X30" i="7"/>
  <c r="W30" i="7"/>
  <c r="V30" i="7"/>
  <c r="U30" i="7"/>
  <c r="T30" i="7"/>
  <c r="S30" i="7"/>
  <c r="R30" i="7"/>
  <c r="Q30" i="7"/>
  <c r="P30" i="7"/>
  <c r="O30" i="7"/>
  <c r="N30" i="7"/>
  <c r="M30" i="7"/>
  <c r="L30" i="7"/>
  <c r="K30" i="7"/>
  <c r="J30" i="7"/>
  <c r="I30" i="7"/>
  <c r="H30" i="7"/>
  <c r="G30" i="7"/>
  <c r="F30" i="7"/>
  <c r="E30" i="7"/>
  <c r="D30" i="7"/>
  <c r="C30" i="7"/>
  <c r="AG29" i="7"/>
  <c r="AF29" i="7"/>
  <c r="AE29" i="7"/>
  <c r="AD29" i="7"/>
  <c r="AC29" i="7"/>
  <c r="AB29" i="7"/>
  <c r="AA29" i="7"/>
  <c r="Z29" i="7"/>
  <c r="Y29" i="7"/>
  <c r="X29" i="7"/>
  <c r="W29" i="7"/>
  <c r="V29" i="7"/>
  <c r="U29" i="7"/>
  <c r="T29" i="7"/>
  <c r="S29" i="7"/>
  <c r="R29" i="7"/>
  <c r="Q29" i="7"/>
  <c r="P29" i="7"/>
  <c r="O29" i="7"/>
  <c r="N29" i="7"/>
  <c r="M29" i="7"/>
  <c r="L29" i="7"/>
  <c r="K29" i="7"/>
  <c r="J29" i="7"/>
  <c r="I29" i="7"/>
  <c r="H29" i="7"/>
  <c r="G29" i="7"/>
  <c r="F29" i="7"/>
  <c r="E29" i="7"/>
  <c r="D29" i="7"/>
  <c r="C29" i="7"/>
  <c r="AG28" i="7"/>
  <c r="AF28" i="7"/>
  <c r="AE28" i="7"/>
  <c r="AD28" i="7"/>
  <c r="AC28" i="7"/>
  <c r="AB28" i="7"/>
  <c r="AA28" i="7"/>
  <c r="Z28" i="7"/>
  <c r="Y28" i="7"/>
  <c r="X28" i="7"/>
  <c r="W28" i="7"/>
  <c r="V28" i="7"/>
  <c r="U28" i="7"/>
  <c r="T28" i="7"/>
  <c r="S28" i="7"/>
  <c r="R28" i="7"/>
  <c r="Q28" i="7"/>
  <c r="P28" i="7"/>
  <c r="O28" i="7"/>
  <c r="N28" i="7"/>
  <c r="M28" i="7"/>
  <c r="L28" i="7"/>
  <c r="K28" i="7"/>
  <c r="J28" i="7"/>
  <c r="I28" i="7"/>
  <c r="H28" i="7"/>
  <c r="G28" i="7"/>
  <c r="F28" i="7"/>
  <c r="E28" i="7"/>
  <c r="D28" i="7"/>
  <c r="C28" i="7"/>
  <c r="AG27" i="7"/>
  <c r="AF27" i="7"/>
  <c r="AE27" i="7"/>
  <c r="AD27" i="7"/>
  <c r="AC27" i="7"/>
  <c r="AB27" i="7"/>
  <c r="AA27" i="7"/>
  <c r="Z27" i="7"/>
  <c r="Y27" i="7"/>
  <c r="X27" i="7"/>
  <c r="W27" i="7"/>
  <c r="V27" i="7"/>
  <c r="U27" i="7"/>
  <c r="T27" i="7"/>
  <c r="S27" i="7"/>
  <c r="R27" i="7"/>
  <c r="Q27" i="7"/>
  <c r="P27" i="7"/>
  <c r="O27" i="7"/>
  <c r="N27" i="7"/>
  <c r="M27" i="7"/>
  <c r="L27" i="7"/>
  <c r="K27" i="7"/>
  <c r="J27" i="7"/>
  <c r="I27" i="7"/>
  <c r="H27" i="7"/>
  <c r="G27" i="7"/>
  <c r="F27" i="7"/>
  <c r="E27" i="7"/>
  <c r="D27" i="7"/>
  <c r="C27" i="7"/>
  <c r="AG26" i="7"/>
  <c r="AF26" i="7"/>
  <c r="AE26" i="7"/>
  <c r="AD26" i="7"/>
  <c r="AC26" i="7"/>
  <c r="AB26" i="7"/>
  <c r="AA26" i="7"/>
  <c r="Z26" i="7"/>
  <c r="Y26" i="7"/>
  <c r="X26" i="7"/>
  <c r="W26" i="7"/>
  <c r="V26" i="7"/>
  <c r="U26" i="7"/>
  <c r="T26" i="7"/>
  <c r="S26" i="7"/>
  <c r="R26" i="7"/>
  <c r="Q26" i="7"/>
  <c r="P26" i="7"/>
  <c r="O26" i="7"/>
  <c r="N26" i="7"/>
  <c r="M26" i="7"/>
  <c r="L26" i="7"/>
  <c r="K26" i="7"/>
  <c r="J26" i="7"/>
  <c r="I26" i="7"/>
  <c r="H26" i="7"/>
  <c r="G26" i="7"/>
  <c r="F26" i="7"/>
  <c r="E26" i="7"/>
  <c r="D26" i="7"/>
  <c r="C26" i="7"/>
  <c r="AG25" i="7"/>
  <c r="AF25" i="7"/>
  <c r="AE25" i="7"/>
  <c r="AD25" i="7"/>
  <c r="AC25" i="7"/>
  <c r="AB25" i="7"/>
  <c r="AA25" i="7"/>
  <c r="Z25" i="7"/>
  <c r="Y25" i="7"/>
  <c r="X25" i="7"/>
  <c r="W25" i="7"/>
  <c r="V25" i="7"/>
  <c r="U25" i="7"/>
  <c r="T25" i="7"/>
  <c r="S25" i="7"/>
  <c r="R25" i="7"/>
  <c r="Q25" i="7"/>
  <c r="P25" i="7"/>
  <c r="O25" i="7"/>
  <c r="N25" i="7"/>
  <c r="M25" i="7"/>
  <c r="L25" i="7"/>
  <c r="K25" i="7"/>
  <c r="J25" i="7"/>
  <c r="I25" i="7"/>
  <c r="H25" i="7"/>
  <c r="G25" i="7"/>
  <c r="F25" i="7"/>
  <c r="E25" i="7"/>
  <c r="D25" i="7"/>
  <c r="C25" i="7"/>
  <c r="AG24" i="7"/>
  <c r="AF24" i="7"/>
  <c r="AE24" i="7"/>
  <c r="AD24" i="7"/>
  <c r="AC24" i="7"/>
  <c r="AB24" i="7"/>
  <c r="AA24" i="7"/>
  <c r="Z24" i="7"/>
  <c r="Y24" i="7"/>
  <c r="X24" i="7"/>
  <c r="W24" i="7"/>
  <c r="V24" i="7"/>
  <c r="U24" i="7"/>
  <c r="T24" i="7"/>
  <c r="S24" i="7"/>
  <c r="R24" i="7"/>
  <c r="Q24" i="7"/>
  <c r="P24" i="7"/>
  <c r="O24" i="7"/>
  <c r="N24" i="7"/>
  <c r="M24" i="7"/>
  <c r="L24" i="7"/>
  <c r="K24" i="7"/>
  <c r="J24" i="7"/>
  <c r="I24" i="7"/>
  <c r="H24" i="7"/>
  <c r="G24" i="7"/>
  <c r="F24" i="7"/>
  <c r="E24" i="7"/>
  <c r="D24" i="7"/>
  <c r="C24" i="7"/>
  <c r="AG23" i="7"/>
  <c r="AF23" i="7"/>
  <c r="AE23" i="7"/>
  <c r="AD23" i="7"/>
  <c r="AC23" i="7"/>
  <c r="AB23" i="7"/>
  <c r="AA23" i="7"/>
  <c r="Z23" i="7"/>
  <c r="Y23" i="7"/>
  <c r="X23" i="7"/>
  <c r="W23" i="7"/>
  <c r="V23" i="7"/>
  <c r="U23" i="7"/>
  <c r="T23" i="7"/>
  <c r="S23" i="7"/>
  <c r="R23" i="7"/>
  <c r="Q23" i="7"/>
  <c r="P23" i="7"/>
  <c r="O23" i="7"/>
  <c r="N23" i="7"/>
  <c r="M23" i="7"/>
  <c r="L23" i="7"/>
  <c r="K23" i="7"/>
  <c r="J23" i="7"/>
  <c r="I23" i="7"/>
  <c r="H23" i="7"/>
  <c r="G23" i="7"/>
  <c r="F23" i="7"/>
  <c r="E23" i="7"/>
  <c r="D23" i="7"/>
  <c r="C23" i="7"/>
  <c r="AG22" i="7"/>
  <c r="AF22" i="7"/>
  <c r="AE22" i="7"/>
  <c r="AD22" i="7"/>
  <c r="AC22" i="7"/>
  <c r="AB22" i="7"/>
  <c r="AA22" i="7"/>
  <c r="Z22" i="7"/>
  <c r="Y22" i="7"/>
  <c r="X22" i="7"/>
  <c r="W22" i="7"/>
  <c r="V22" i="7"/>
  <c r="U22" i="7"/>
  <c r="T22" i="7"/>
  <c r="S22" i="7"/>
  <c r="R22" i="7"/>
  <c r="Q22" i="7"/>
  <c r="P22" i="7"/>
  <c r="O22" i="7"/>
  <c r="N22" i="7"/>
  <c r="M22" i="7"/>
  <c r="L22" i="7"/>
  <c r="K22" i="7"/>
  <c r="J22" i="7"/>
  <c r="I22" i="7"/>
  <c r="H22" i="7"/>
  <c r="G22" i="7"/>
  <c r="F22" i="7"/>
  <c r="E22" i="7"/>
  <c r="D22" i="7"/>
  <c r="C22" i="7"/>
  <c r="AG21" i="7"/>
  <c r="AF21" i="7"/>
  <c r="AE21" i="7"/>
  <c r="AD21" i="7"/>
  <c r="AC21" i="7"/>
  <c r="AB21" i="7"/>
  <c r="AA21" i="7"/>
  <c r="Z21" i="7"/>
  <c r="Y21" i="7"/>
  <c r="X21" i="7"/>
  <c r="W21" i="7"/>
  <c r="V21" i="7"/>
  <c r="U21" i="7"/>
  <c r="T21" i="7"/>
  <c r="S21" i="7"/>
  <c r="R21" i="7"/>
  <c r="Q21" i="7"/>
  <c r="P21" i="7"/>
  <c r="O21" i="7"/>
  <c r="N21" i="7"/>
  <c r="M21" i="7"/>
  <c r="L21" i="7"/>
  <c r="K21" i="7"/>
  <c r="J21" i="7"/>
  <c r="I21" i="7"/>
  <c r="H21" i="7"/>
  <c r="G21" i="7"/>
  <c r="F21" i="7"/>
  <c r="E21" i="7"/>
  <c r="D21" i="7"/>
  <c r="C21" i="7"/>
  <c r="AG20" i="7"/>
  <c r="AF20" i="7"/>
  <c r="AE20" i="7"/>
  <c r="AD20" i="7"/>
  <c r="AC20" i="7"/>
  <c r="AB20" i="7"/>
  <c r="AA20" i="7"/>
  <c r="Z20" i="7"/>
  <c r="Y20" i="7"/>
  <c r="X20" i="7"/>
  <c r="W20" i="7"/>
  <c r="V20" i="7"/>
  <c r="U20" i="7"/>
  <c r="T20" i="7"/>
  <c r="S20" i="7"/>
  <c r="R20" i="7"/>
  <c r="Q20" i="7"/>
  <c r="P20" i="7"/>
  <c r="O20" i="7"/>
  <c r="N20" i="7"/>
  <c r="M20" i="7"/>
  <c r="L20" i="7"/>
  <c r="K20" i="7"/>
  <c r="J20" i="7"/>
  <c r="I20" i="7"/>
  <c r="H20" i="7"/>
  <c r="G20" i="7"/>
  <c r="F20" i="7"/>
  <c r="E20" i="7"/>
  <c r="D20" i="7"/>
  <c r="C20" i="7"/>
  <c r="AG19" i="7"/>
  <c r="AF19" i="7"/>
  <c r="AE19" i="7"/>
  <c r="AD19" i="7"/>
  <c r="AC19" i="7"/>
  <c r="AB19" i="7"/>
  <c r="AA19" i="7"/>
  <c r="Z19" i="7"/>
  <c r="Y19" i="7"/>
  <c r="X19" i="7"/>
  <c r="W19" i="7"/>
  <c r="V19" i="7"/>
  <c r="U19" i="7"/>
  <c r="T19" i="7"/>
  <c r="S19" i="7"/>
  <c r="R19" i="7"/>
  <c r="Q19" i="7"/>
  <c r="P19" i="7"/>
  <c r="O19" i="7"/>
  <c r="N19" i="7"/>
  <c r="M19" i="7"/>
  <c r="L19" i="7"/>
  <c r="K19" i="7"/>
  <c r="J19" i="7"/>
  <c r="I19" i="7"/>
  <c r="H19" i="7"/>
  <c r="G19" i="7"/>
  <c r="F19" i="7"/>
  <c r="E19" i="7"/>
  <c r="D19" i="7"/>
  <c r="C19" i="7"/>
  <c r="AG18" i="7"/>
  <c r="AF18" i="7"/>
  <c r="AE18" i="7"/>
  <c r="AD18" i="7"/>
  <c r="AC18" i="7"/>
  <c r="AB18" i="7"/>
  <c r="AA18" i="7"/>
  <c r="Z18" i="7"/>
  <c r="Y18" i="7"/>
  <c r="X18" i="7"/>
  <c r="W18" i="7"/>
  <c r="V18" i="7"/>
  <c r="U18" i="7"/>
  <c r="T18" i="7"/>
  <c r="S18" i="7"/>
  <c r="R18" i="7"/>
  <c r="Q18" i="7"/>
  <c r="P18" i="7"/>
  <c r="O18" i="7"/>
  <c r="N18" i="7"/>
  <c r="M18" i="7"/>
  <c r="L18" i="7"/>
  <c r="K18" i="7"/>
  <c r="J18" i="7"/>
  <c r="I18" i="7"/>
  <c r="H18" i="7"/>
  <c r="G18" i="7"/>
  <c r="F18" i="7"/>
  <c r="E18" i="7"/>
  <c r="D18" i="7"/>
  <c r="C18" i="7"/>
  <c r="AG17" i="7"/>
  <c r="AF17" i="7"/>
  <c r="AE17" i="7"/>
  <c r="AD17" i="7"/>
  <c r="AC17" i="7"/>
  <c r="AB17" i="7"/>
  <c r="AA17" i="7"/>
  <c r="Z17" i="7"/>
  <c r="Y17" i="7"/>
  <c r="X17" i="7"/>
  <c r="W17" i="7"/>
  <c r="V17" i="7"/>
  <c r="U17" i="7"/>
  <c r="T17" i="7"/>
  <c r="S17" i="7"/>
  <c r="R17" i="7"/>
  <c r="Q17" i="7"/>
  <c r="P17" i="7"/>
  <c r="O17" i="7"/>
  <c r="N17" i="7"/>
  <c r="M17" i="7"/>
  <c r="L17" i="7"/>
  <c r="K17" i="7"/>
  <c r="J17" i="7"/>
  <c r="I17" i="7"/>
  <c r="H17" i="7"/>
  <c r="G17" i="7"/>
  <c r="F17" i="7"/>
  <c r="E17" i="7"/>
  <c r="D17" i="7"/>
  <c r="C17" i="7"/>
  <c r="AG16" i="7"/>
  <c r="AF16" i="7"/>
  <c r="AE16" i="7"/>
  <c r="AD16" i="7"/>
  <c r="AC16" i="7"/>
  <c r="AB16" i="7"/>
  <c r="AA16" i="7"/>
  <c r="Z16" i="7"/>
  <c r="Y16" i="7"/>
  <c r="X16" i="7"/>
  <c r="W16" i="7"/>
  <c r="V16" i="7"/>
  <c r="U16" i="7"/>
  <c r="T16" i="7"/>
  <c r="S16" i="7"/>
  <c r="R16" i="7"/>
  <c r="Q16" i="7"/>
  <c r="P16" i="7"/>
  <c r="O16" i="7"/>
  <c r="N16" i="7"/>
  <c r="M16" i="7"/>
  <c r="L16" i="7"/>
  <c r="K16" i="7"/>
  <c r="J16" i="7"/>
  <c r="I16" i="7"/>
  <c r="H16" i="7"/>
  <c r="G16" i="7"/>
  <c r="F16" i="7"/>
  <c r="E16" i="7"/>
  <c r="D16" i="7"/>
  <c r="C16" i="7"/>
  <c r="AG15" i="7"/>
  <c r="AF15" i="7"/>
  <c r="AE15" i="7"/>
  <c r="AD15" i="7"/>
  <c r="AC15" i="7"/>
  <c r="AB15" i="7"/>
  <c r="AA15" i="7"/>
  <c r="Z15" i="7"/>
  <c r="Y15" i="7"/>
  <c r="X15" i="7"/>
  <c r="W15" i="7"/>
  <c r="V15" i="7"/>
  <c r="U15" i="7"/>
  <c r="T15" i="7"/>
  <c r="S15" i="7"/>
  <c r="R15" i="7"/>
  <c r="Q15" i="7"/>
  <c r="P15" i="7"/>
  <c r="O15" i="7"/>
  <c r="N15" i="7"/>
  <c r="M15" i="7"/>
  <c r="L15" i="7"/>
  <c r="K15" i="7"/>
  <c r="J15" i="7"/>
  <c r="I15" i="7"/>
  <c r="H15" i="7"/>
  <c r="G15" i="7"/>
  <c r="F15" i="7"/>
  <c r="E15" i="7"/>
  <c r="D15" i="7"/>
  <c r="C15" i="7"/>
  <c r="AG14" i="7"/>
  <c r="AF14" i="7"/>
  <c r="AE14" i="7"/>
  <c r="AD14" i="7"/>
  <c r="AC14" i="7"/>
  <c r="AB14" i="7"/>
  <c r="AA14" i="7"/>
  <c r="Z14" i="7"/>
  <c r="Y14" i="7"/>
  <c r="X14" i="7"/>
  <c r="W14" i="7"/>
  <c r="V14" i="7"/>
  <c r="U14" i="7"/>
  <c r="T14" i="7"/>
  <c r="S14" i="7"/>
  <c r="R14" i="7"/>
  <c r="Q14" i="7"/>
  <c r="P14" i="7"/>
  <c r="O14" i="7"/>
  <c r="N14" i="7"/>
  <c r="M14" i="7"/>
  <c r="L14" i="7"/>
  <c r="K14" i="7"/>
  <c r="J14" i="7"/>
  <c r="I14" i="7"/>
  <c r="H14" i="7"/>
  <c r="G14" i="7"/>
  <c r="F14" i="7"/>
  <c r="E14" i="7"/>
  <c r="D14" i="7"/>
  <c r="C14" i="7"/>
  <c r="AG13" i="7"/>
  <c r="AF13" i="7"/>
  <c r="AE13" i="7"/>
  <c r="AD13" i="7"/>
  <c r="AC13" i="7"/>
  <c r="AB13" i="7"/>
  <c r="AA13" i="7"/>
  <c r="Z13" i="7"/>
  <c r="Y13" i="7"/>
  <c r="X13" i="7"/>
  <c r="W13" i="7"/>
  <c r="V13" i="7"/>
  <c r="U13" i="7"/>
  <c r="T13" i="7"/>
  <c r="S13" i="7"/>
  <c r="R13" i="7"/>
  <c r="Q13" i="7"/>
  <c r="P13" i="7"/>
  <c r="O13" i="7"/>
  <c r="N13" i="7"/>
  <c r="M13" i="7"/>
  <c r="L13" i="7"/>
  <c r="K13" i="7"/>
  <c r="J13" i="7"/>
  <c r="I13" i="7"/>
  <c r="H13" i="7"/>
  <c r="G13" i="7"/>
  <c r="F13" i="7"/>
  <c r="E13" i="7"/>
  <c r="D13" i="7"/>
  <c r="C13" i="7"/>
  <c r="AG12" i="7"/>
  <c r="AF12" i="7"/>
  <c r="AE12" i="7"/>
  <c r="AD12" i="7"/>
  <c r="AC12" i="7"/>
  <c r="AB12" i="7"/>
  <c r="AA12" i="7"/>
  <c r="Z12" i="7"/>
  <c r="Y12" i="7"/>
  <c r="X12" i="7"/>
  <c r="W12" i="7"/>
  <c r="V12" i="7"/>
  <c r="U12" i="7"/>
  <c r="T12" i="7"/>
  <c r="S12" i="7"/>
  <c r="R12" i="7"/>
  <c r="Q12" i="7"/>
  <c r="P12" i="7"/>
  <c r="O12" i="7"/>
  <c r="N12" i="7"/>
  <c r="M12" i="7"/>
  <c r="L12" i="7"/>
  <c r="K12" i="7"/>
  <c r="J12" i="7"/>
  <c r="I12" i="7"/>
  <c r="H12" i="7"/>
  <c r="G12" i="7"/>
  <c r="F12" i="7"/>
  <c r="E12" i="7"/>
  <c r="D12" i="7"/>
  <c r="C12" i="7"/>
  <c r="AG10" i="7"/>
  <c r="AF10" i="7"/>
  <c r="AE10" i="7"/>
  <c r="AD10" i="7"/>
  <c r="AC10" i="7"/>
  <c r="AB10" i="7"/>
  <c r="AA10" i="7"/>
  <c r="Z10" i="7"/>
  <c r="Y10" i="7"/>
  <c r="X10" i="7"/>
  <c r="W10" i="7"/>
  <c r="V10" i="7"/>
  <c r="U10" i="7"/>
  <c r="T10" i="7"/>
  <c r="S10" i="7"/>
  <c r="R10" i="7"/>
  <c r="Q10" i="7"/>
  <c r="P10" i="7"/>
  <c r="O10" i="7"/>
  <c r="N10" i="7"/>
  <c r="I9" i="7"/>
  <c r="G9" i="7"/>
  <c r="K5" i="7"/>
  <c r="A1" i="7"/>
  <c r="AG100" i="6"/>
  <c r="AF100" i="6"/>
  <c r="AE100" i="6"/>
  <c r="AD100" i="6"/>
  <c r="AC100" i="6"/>
  <c r="AB100" i="6"/>
  <c r="AA100" i="6"/>
  <c r="Z100" i="6"/>
  <c r="Y100" i="6"/>
  <c r="X100" i="6"/>
  <c r="W100" i="6"/>
  <c r="V100" i="6"/>
  <c r="U100" i="6"/>
  <c r="T100" i="6"/>
  <c r="S100" i="6"/>
  <c r="R100" i="6"/>
  <c r="Q100" i="6"/>
  <c r="P100" i="6"/>
  <c r="O100" i="6"/>
  <c r="N100" i="6"/>
  <c r="M100" i="6"/>
  <c r="L100" i="6"/>
  <c r="K100" i="6"/>
  <c r="J100" i="6"/>
  <c r="I100" i="6"/>
  <c r="H100" i="6"/>
  <c r="G100" i="6"/>
  <c r="F100" i="6"/>
  <c r="E100" i="6"/>
  <c r="D100" i="6"/>
  <c r="C100" i="6"/>
  <c r="AG99" i="6"/>
  <c r="AF99" i="6"/>
  <c r="AE99" i="6"/>
  <c r="AD99" i="6"/>
  <c r="AC99" i="6"/>
  <c r="AB99" i="6"/>
  <c r="AA99" i="6"/>
  <c r="Z99" i="6"/>
  <c r="Y99" i="6"/>
  <c r="X99" i="6"/>
  <c r="W99" i="6"/>
  <c r="V99" i="6"/>
  <c r="U99" i="6"/>
  <c r="T99" i="6"/>
  <c r="S99" i="6"/>
  <c r="R99" i="6"/>
  <c r="Q99" i="6"/>
  <c r="P99" i="6"/>
  <c r="O99" i="6"/>
  <c r="N99" i="6"/>
  <c r="M99" i="6"/>
  <c r="L99" i="6"/>
  <c r="K99" i="6"/>
  <c r="J99" i="6"/>
  <c r="I99" i="6"/>
  <c r="H99" i="6"/>
  <c r="G99" i="6"/>
  <c r="F99" i="6"/>
  <c r="E99" i="6"/>
  <c r="D99" i="6"/>
  <c r="C99" i="6"/>
  <c r="AG98" i="6"/>
  <c r="AF98" i="6"/>
  <c r="AE98" i="6"/>
  <c r="AD98" i="6"/>
  <c r="AC98" i="6"/>
  <c r="AB98" i="6"/>
  <c r="AA98" i="6"/>
  <c r="Z98" i="6"/>
  <c r="Y98" i="6"/>
  <c r="X98" i="6"/>
  <c r="W98" i="6"/>
  <c r="V98" i="6"/>
  <c r="U98" i="6"/>
  <c r="T98" i="6"/>
  <c r="S98" i="6"/>
  <c r="R98" i="6"/>
  <c r="Q98" i="6"/>
  <c r="P98" i="6"/>
  <c r="O98" i="6"/>
  <c r="N98" i="6"/>
  <c r="M98" i="6"/>
  <c r="L98" i="6"/>
  <c r="K98" i="6"/>
  <c r="J98" i="6"/>
  <c r="I98" i="6"/>
  <c r="H98" i="6"/>
  <c r="G98" i="6"/>
  <c r="F98" i="6"/>
  <c r="E98" i="6"/>
  <c r="D98" i="6"/>
  <c r="C98" i="6"/>
  <c r="AG97" i="6"/>
  <c r="AF97" i="6"/>
  <c r="AE97" i="6"/>
  <c r="AD97" i="6"/>
  <c r="AC97" i="6"/>
  <c r="AB97" i="6"/>
  <c r="AA97" i="6"/>
  <c r="Z97" i="6"/>
  <c r="Y97" i="6"/>
  <c r="X97" i="6"/>
  <c r="W97" i="6"/>
  <c r="V97" i="6"/>
  <c r="U97" i="6"/>
  <c r="T97" i="6"/>
  <c r="S97" i="6"/>
  <c r="R97" i="6"/>
  <c r="Q97" i="6"/>
  <c r="P97" i="6"/>
  <c r="O97" i="6"/>
  <c r="N97" i="6"/>
  <c r="M97" i="6"/>
  <c r="L97" i="6"/>
  <c r="K97" i="6"/>
  <c r="J97" i="6"/>
  <c r="I97" i="6"/>
  <c r="H97" i="6"/>
  <c r="G97" i="6"/>
  <c r="F97" i="6"/>
  <c r="E97" i="6"/>
  <c r="D97" i="6"/>
  <c r="C97" i="6"/>
  <c r="AG96" i="6"/>
  <c r="AF96" i="6"/>
  <c r="AE96" i="6"/>
  <c r="AD96" i="6"/>
  <c r="AC96" i="6"/>
  <c r="AB96" i="6"/>
  <c r="AA96" i="6"/>
  <c r="Z96" i="6"/>
  <c r="Y96" i="6"/>
  <c r="X96" i="6"/>
  <c r="W96" i="6"/>
  <c r="V96" i="6"/>
  <c r="U96" i="6"/>
  <c r="T96" i="6"/>
  <c r="S96" i="6"/>
  <c r="R96" i="6"/>
  <c r="Q96" i="6"/>
  <c r="P96" i="6"/>
  <c r="O96" i="6"/>
  <c r="N96" i="6"/>
  <c r="M96" i="6"/>
  <c r="L96" i="6"/>
  <c r="K96" i="6"/>
  <c r="J96" i="6"/>
  <c r="I96" i="6"/>
  <c r="H96" i="6"/>
  <c r="G96" i="6"/>
  <c r="F96" i="6"/>
  <c r="E96" i="6"/>
  <c r="D96" i="6"/>
  <c r="C96" i="6"/>
  <c r="AG95" i="6"/>
  <c r="AF95" i="6"/>
  <c r="AE95" i="6"/>
  <c r="AD95" i="6"/>
  <c r="AC95" i="6"/>
  <c r="AB95" i="6"/>
  <c r="AA95" i="6"/>
  <c r="Z95" i="6"/>
  <c r="Y95" i="6"/>
  <c r="X95" i="6"/>
  <c r="W95" i="6"/>
  <c r="V95" i="6"/>
  <c r="U95" i="6"/>
  <c r="T95" i="6"/>
  <c r="S95" i="6"/>
  <c r="R95" i="6"/>
  <c r="Q95" i="6"/>
  <c r="P95" i="6"/>
  <c r="O95" i="6"/>
  <c r="N95" i="6"/>
  <c r="M95" i="6"/>
  <c r="L95" i="6"/>
  <c r="K95" i="6"/>
  <c r="J95" i="6"/>
  <c r="I95" i="6"/>
  <c r="H95" i="6"/>
  <c r="G95" i="6"/>
  <c r="F95" i="6"/>
  <c r="E95" i="6"/>
  <c r="D95" i="6"/>
  <c r="C95" i="6"/>
  <c r="AG94" i="6"/>
  <c r="AF94" i="6"/>
  <c r="AE94" i="6"/>
  <c r="AD94" i="6"/>
  <c r="AC94" i="6"/>
  <c r="AB94" i="6"/>
  <c r="AA94" i="6"/>
  <c r="Z94" i="6"/>
  <c r="Y94" i="6"/>
  <c r="X94" i="6"/>
  <c r="W94" i="6"/>
  <c r="V94" i="6"/>
  <c r="U94" i="6"/>
  <c r="T94" i="6"/>
  <c r="S94" i="6"/>
  <c r="R94" i="6"/>
  <c r="Q94" i="6"/>
  <c r="P94" i="6"/>
  <c r="O94" i="6"/>
  <c r="N94" i="6"/>
  <c r="M94" i="6"/>
  <c r="L94" i="6"/>
  <c r="K94" i="6"/>
  <c r="J94" i="6"/>
  <c r="I94" i="6"/>
  <c r="H94" i="6"/>
  <c r="G94" i="6"/>
  <c r="F94" i="6"/>
  <c r="E94" i="6"/>
  <c r="D94" i="6"/>
  <c r="C94" i="6"/>
  <c r="AG93" i="6"/>
  <c r="AF93" i="6"/>
  <c r="AE93" i="6"/>
  <c r="AD93" i="6"/>
  <c r="AC93" i="6"/>
  <c r="AB93" i="6"/>
  <c r="AA93" i="6"/>
  <c r="Z93" i="6"/>
  <c r="Y93" i="6"/>
  <c r="X93" i="6"/>
  <c r="W93" i="6"/>
  <c r="V93" i="6"/>
  <c r="U93" i="6"/>
  <c r="T93" i="6"/>
  <c r="S93" i="6"/>
  <c r="R93" i="6"/>
  <c r="Q93" i="6"/>
  <c r="P93" i="6"/>
  <c r="O93" i="6"/>
  <c r="N93" i="6"/>
  <c r="M93" i="6"/>
  <c r="L93" i="6"/>
  <c r="K93" i="6"/>
  <c r="J93" i="6"/>
  <c r="I93" i="6"/>
  <c r="H93" i="6"/>
  <c r="G93" i="6"/>
  <c r="F93" i="6"/>
  <c r="E93" i="6"/>
  <c r="D93" i="6"/>
  <c r="C93" i="6"/>
  <c r="AG92" i="6"/>
  <c r="AF92" i="6"/>
  <c r="AE92" i="6"/>
  <c r="AD92" i="6"/>
  <c r="AC92" i="6"/>
  <c r="AB92" i="6"/>
  <c r="AA92" i="6"/>
  <c r="Z92" i="6"/>
  <c r="Y92" i="6"/>
  <c r="X92" i="6"/>
  <c r="W92" i="6"/>
  <c r="V92" i="6"/>
  <c r="U92" i="6"/>
  <c r="T92" i="6"/>
  <c r="S92" i="6"/>
  <c r="R92" i="6"/>
  <c r="Q92" i="6"/>
  <c r="P92" i="6"/>
  <c r="O92" i="6"/>
  <c r="N92" i="6"/>
  <c r="M92" i="6"/>
  <c r="L92" i="6"/>
  <c r="K92" i="6"/>
  <c r="J92" i="6"/>
  <c r="I92" i="6"/>
  <c r="H92" i="6"/>
  <c r="G92" i="6"/>
  <c r="F92" i="6"/>
  <c r="E92" i="6"/>
  <c r="D92" i="6"/>
  <c r="C92" i="6"/>
  <c r="AG91" i="6"/>
  <c r="AF91" i="6"/>
  <c r="AE91" i="6"/>
  <c r="AD91" i="6"/>
  <c r="AC91" i="6"/>
  <c r="AB91" i="6"/>
  <c r="AA91" i="6"/>
  <c r="Z91" i="6"/>
  <c r="Y91" i="6"/>
  <c r="X91" i="6"/>
  <c r="W91" i="6"/>
  <c r="V91" i="6"/>
  <c r="U91" i="6"/>
  <c r="T91" i="6"/>
  <c r="S91" i="6"/>
  <c r="R91" i="6"/>
  <c r="Q91" i="6"/>
  <c r="P91" i="6"/>
  <c r="O91" i="6"/>
  <c r="N91" i="6"/>
  <c r="M91" i="6"/>
  <c r="L91" i="6"/>
  <c r="K91" i="6"/>
  <c r="J91" i="6"/>
  <c r="I91" i="6"/>
  <c r="H91" i="6"/>
  <c r="G91" i="6"/>
  <c r="F91" i="6"/>
  <c r="E91" i="6"/>
  <c r="D91" i="6"/>
  <c r="C91" i="6"/>
  <c r="AG90" i="6"/>
  <c r="AF90" i="6"/>
  <c r="AE90" i="6"/>
  <c r="AD90" i="6"/>
  <c r="AC90" i="6"/>
  <c r="AB90" i="6"/>
  <c r="AA90" i="6"/>
  <c r="Z90" i="6"/>
  <c r="Y90" i="6"/>
  <c r="X90" i="6"/>
  <c r="W90" i="6"/>
  <c r="V90" i="6"/>
  <c r="U90" i="6"/>
  <c r="T90" i="6"/>
  <c r="S90" i="6"/>
  <c r="R90" i="6"/>
  <c r="Q90" i="6"/>
  <c r="P90" i="6"/>
  <c r="O90" i="6"/>
  <c r="N90" i="6"/>
  <c r="M90" i="6"/>
  <c r="L90" i="6"/>
  <c r="K90" i="6"/>
  <c r="J90" i="6"/>
  <c r="I90" i="6"/>
  <c r="H90" i="6"/>
  <c r="G90" i="6"/>
  <c r="F90" i="6"/>
  <c r="E90" i="6"/>
  <c r="D90" i="6"/>
  <c r="C90" i="6"/>
  <c r="AG89" i="6"/>
  <c r="AF89" i="6"/>
  <c r="AE89" i="6"/>
  <c r="AD89" i="6"/>
  <c r="AC89" i="6"/>
  <c r="AB89" i="6"/>
  <c r="AA89" i="6"/>
  <c r="Z89" i="6"/>
  <c r="Y89" i="6"/>
  <c r="X89" i="6"/>
  <c r="W89" i="6"/>
  <c r="V89" i="6"/>
  <c r="U89" i="6"/>
  <c r="T89" i="6"/>
  <c r="S89" i="6"/>
  <c r="R89" i="6"/>
  <c r="Q89" i="6"/>
  <c r="P89" i="6"/>
  <c r="O89" i="6"/>
  <c r="N89" i="6"/>
  <c r="M89" i="6"/>
  <c r="L89" i="6"/>
  <c r="K89" i="6"/>
  <c r="J89" i="6"/>
  <c r="I89" i="6"/>
  <c r="H89" i="6"/>
  <c r="G89" i="6"/>
  <c r="F89" i="6"/>
  <c r="E89" i="6"/>
  <c r="D89" i="6"/>
  <c r="C89" i="6"/>
  <c r="AG88" i="6"/>
  <c r="AF88" i="6"/>
  <c r="AE88" i="6"/>
  <c r="AD88" i="6"/>
  <c r="AC88" i="6"/>
  <c r="AB88" i="6"/>
  <c r="AA88" i="6"/>
  <c r="Z88" i="6"/>
  <c r="Y88" i="6"/>
  <c r="X88" i="6"/>
  <c r="W88" i="6"/>
  <c r="V88" i="6"/>
  <c r="U88" i="6"/>
  <c r="T88" i="6"/>
  <c r="S88" i="6"/>
  <c r="R88" i="6"/>
  <c r="Q88" i="6"/>
  <c r="P88" i="6"/>
  <c r="O88" i="6"/>
  <c r="N88" i="6"/>
  <c r="M88" i="6"/>
  <c r="L88" i="6"/>
  <c r="K88" i="6"/>
  <c r="J88" i="6"/>
  <c r="I88" i="6"/>
  <c r="H88" i="6"/>
  <c r="G88" i="6"/>
  <c r="F88" i="6"/>
  <c r="E88" i="6"/>
  <c r="D88" i="6"/>
  <c r="C88" i="6"/>
  <c r="AG87" i="6"/>
  <c r="AF87" i="6"/>
  <c r="AE87" i="6"/>
  <c r="AD87" i="6"/>
  <c r="AC87" i="6"/>
  <c r="AB87" i="6"/>
  <c r="AA87" i="6"/>
  <c r="Z87" i="6"/>
  <c r="Y87" i="6"/>
  <c r="X87" i="6"/>
  <c r="W87" i="6"/>
  <c r="V87" i="6"/>
  <c r="U87" i="6"/>
  <c r="T87" i="6"/>
  <c r="S87" i="6"/>
  <c r="R87" i="6"/>
  <c r="Q87" i="6"/>
  <c r="P87" i="6"/>
  <c r="O87" i="6"/>
  <c r="N87" i="6"/>
  <c r="M87" i="6"/>
  <c r="L87" i="6"/>
  <c r="K87" i="6"/>
  <c r="J87" i="6"/>
  <c r="I87" i="6"/>
  <c r="H87" i="6"/>
  <c r="G87" i="6"/>
  <c r="F87" i="6"/>
  <c r="E87" i="6"/>
  <c r="D87" i="6"/>
  <c r="C87" i="6"/>
  <c r="AG86" i="6"/>
  <c r="AF86" i="6"/>
  <c r="AE86" i="6"/>
  <c r="AD86" i="6"/>
  <c r="AC86" i="6"/>
  <c r="AB86" i="6"/>
  <c r="AA86" i="6"/>
  <c r="Z86" i="6"/>
  <c r="Y86" i="6"/>
  <c r="X86" i="6"/>
  <c r="W86" i="6"/>
  <c r="V86" i="6"/>
  <c r="U86" i="6"/>
  <c r="T86" i="6"/>
  <c r="S86" i="6"/>
  <c r="R86" i="6"/>
  <c r="Q86" i="6"/>
  <c r="P86" i="6"/>
  <c r="O86" i="6"/>
  <c r="N86" i="6"/>
  <c r="M86" i="6"/>
  <c r="L86" i="6"/>
  <c r="K86" i="6"/>
  <c r="J86" i="6"/>
  <c r="I86" i="6"/>
  <c r="H86" i="6"/>
  <c r="G86" i="6"/>
  <c r="F86" i="6"/>
  <c r="E86" i="6"/>
  <c r="D86" i="6"/>
  <c r="C86" i="6"/>
  <c r="AG85" i="6"/>
  <c r="AF85" i="6"/>
  <c r="AE85" i="6"/>
  <c r="AD85" i="6"/>
  <c r="AC85" i="6"/>
  <c r="AB85" i="6"/>
  <c r="AA85" i="6"/>
  <c r="Z85" i="6"/>
  <c r="Y85" i="6"/>
  <c r="X85" i="6"/>
  <c r="W85" i="6"/>
  <c r="V85" i="6"/>
  <c r="U85" i="6"/>
  <c r="T85" i="6"/>
  <c r="S85" i="6"/>
  <c r="R85" i="6"/>
  <c r="Q85" i="6"/>
  <c r="P85" i="6"/>
  <c r="O85" i="6"/>
  <c r="N85" i="6"/>
  <c r="M85" i="6"/>
  <c r="L85" i="6"/>
  <c r="K85" i="6"/>
  <c r="J85" i="6"/>
  <c r="I85" i="6"/>
  <c r="H85" i="6"/>
  <c r="G85" i="6"/>
  <c r="F85" i="6"/>
  <c r="E85" i="6"/>
  <c r="D85" i="6"/>
  <c r="C85" i="6"/>
  <c r="AG84" i="6"/>
  <c r="AF84" i="6"/>
  <c r="AE84" i="6"/>
  <c r="AD84" i="6"/>
  <c r="AC84" i="6"/>
  <c r="AB84" i="6"/>
  <c r="AA84" i="6"/>
  <c r="Z84" i="6"/>
  <c r="Y84" i="6"/>
  <c r="X84" i="6"/>
  <c r="W84" i="6"/>
  <c r="V84" i="6"/>
  <c r="U84" i="6"/>
  <c r="T84" i="6"/>
  <c r="S84" i="6"/>
  <c r="R84" i="6"/>
  <c r="Q84" i="6"/>
  <c r="P84" i="6"/>
  <c r="O84" i="6"/>
  <c r="N84" i="6"/>
  <c r="M84" i="6"/>
  <c r="L84" i="6"/>
  <c r="K84" i="6"/>
  <c r="J84" i="6"/>
  <c r="I84" i="6"/>
  <c r="H84" i="6"/>
  <c r="G84" i="6"/>
  <c r="F84" i="6"/>
  <c r="E84" i="6"/>
  <c r="D84" i="6"/>
  <c r="C84" i="6"/>
  <c r="AG83" i="6"/>
  <c r="AF83" i="6"/>
  <c r="AE83" i="6"/>
  <c r="AD83" i="6"/>
  <c r="AC83" i="6"/>
  <c r="AB83" i="6"/>
  <c r="AA83" i="6"/>
  <c r="Z83" i="6"/>
  <c r="Y83" i="6"/>
  <c r="X83" i="6"/>
  <c r="W83" i="6"/>
  <c r="V83" i="6"/>
  <c r="U83" i="6"/>
  <c r="T83" i="6"/>
  <c r="S83" i="6"/>
  <c r="R83" i="6"/>
  <c r="Q83" i="6"/>
  <c r="P83" i="6"/>
  <c r="O83" i="6"/>
  <c r="N83" i="6"/>
  <c r="M83" i="6"/>
  <c r="L83" i="6"/>
  <c r="K83" i="6"/>
  <c r="J83" i="6"/>
  <c r="I83" i="6"/>
  <c r="H83" i="6"/>
  <c r="G83" i="6"/>
  <c r="F83" i="6"/>
  <c r="E83" i="6"/>
  <c r="D83" i="6"/>
  <c r="C83" i="6"/>
  <c r="AG82" i="6"/>
  <c r="AF82" i="6"/>
  <c r="AE82" i="6"/>
  <c r="AD82" i="6"/>
  <c r="AC82" i="6"/>
  <c r="AB82" i="6"/>
  <c r="AA82" i="6"/>
  <c r="Z82" i="6"/>
  <c r="Y82" i="6"/>
  <c r="X82" i="6"/>
  <c r="W82" i="6"/>
  <c r="V82" i="6"/>
  <c r="U82" i="6"/>
  <c r="T82" i="6"/>
  <c r="S82" i="6"/>
  <c r="R82" i="6"/>
  <c r="Q82" i="6"/>
  <c r="P82" i="6"/>
  <c r="O82" i="6"/>
  <c r="N82" i="6"/>
  <c r="M82" i="6"/>
  <c r="L82" i="6"/>
  <c r="K82" i="6"/>
  <c r="J82" i="6"/>
  <c r="I82" i="6"/>
  <c r="H82" i="6"/>
  <c r="G82" i="6"/>
  <c r="F82" i="6"/>
  <c r="E82" i="6"/>
  <c r="D82" i="6"/>
  <c r="C82" i="6"/>
  <c r="AG81" i="6"/>
  <c r="AF81" i="6"/>
  <c r="AE81" i="6"/>
  <c r="AD81" i="6"/>
  <c r="AC81" i="6"/>
  <c r="AB81" i="6"/>
  <c r="AA81" i="6"/>
  <c r="Z81" i="6"/>
  <c r="Y81" i="6"/>
  <c r="X81" i="6"/>
  <c r="W81" i="6"/>
  <c r="V81" i="6"/>
  <c r="U81" i="6"/>
  <c r="T81" i="6"/>
  <c r="S81" i="6"/>
  <c r="R81" i="6"/>
  <c r="Q81" i="6"/>
  <c r="P81" i="6"/>
  <c r="O81" i="6"/>
  <c r="N81" i="6"/>
  <c r="M81" i="6"/>
  <c r="L81" i="6"/>
  <c r="K81" i="6"/>
  <c r="J81" i="6"/>
  <c r="I81" i="6"/>
  <c r="H81" i="6"/>
  <c r="G81" i="6"/>
  <c r="F81" i="6"/>
  <c r="E81" i="6"/>
  <c r="D81" i="6"/>
  <c r="C81" i="6"/>
  <c r="AG80" i="6"/>
  <c r="AF80" i="6"/>
  <c r="AE80" i="6"/>
  <c r="AD80" i="6"/>
  <c r="AC80" i="6"/>
  <c r="AB80" i="6"/>
  <c r="AA80" i="6"/>
  <c r="Z80" i="6"/>
  <c r="Y80" i="6"/>
  <c r="X80" i="6"/>
  <c r="W80" i="6"/>
  <c r="V80" i="6"/>
  <c r="U80" i="6"/>
  <c r="T80" i="6"/>
  <c r="S80" i="6"/>
  <c r="R80" i="6"/>
  <c r="Q80" i="6"/>
  <c r="P80" i="6"/>
  <c r="O80" i="6"/>
  <c r="N80" i="6"/>
  <c r="M80" i="6"/>
  <c r="L80" i="6"/>
  <c r="K80" i="6"/>
  <c r="J80" i="6"/>
  <c r="I80" i="6"/>
  <c r="H80" i="6"/>
  <c r="G80" i="6"/>
  <c r="F80" i="6"/>
  <c r="E80" i="6"/>
  <c r="D80" i="6"/>
  <c r="C80" i="6"/>
  <c r="AG79" i="6"/>
  <c r="AF79" i="6"/>
  <c r="AE79" i="6"/>
  <c r="AD79" i="6"/>
  <c r="AC79" i="6"/>
  <c r="AB79" i="6"/>
  <c r="AA79" i="6"/>
  <c r="Z79" i="6"/>
  <c r="Y79" i="6"/>
  <c r="X79" i="6"/>
  <c r="W79" i="6"/>
  <c r="V79" i="6"/>
  <c r="U79" i="6"/>
  <c r="T79" i="6"/>
  <c r="S79" i="6"/>
  <c r="R79" i="6"/>
  <c r="Q79" i="6"/>
  <c r="P79" i="6"/>
  <c r="O79" i="6"/>
  <c r="N79" i="6"/>
  <c r="M79" i="6"/>
  <c r="L79" i="6"/>
  <c r="K79" i="6"/>
  <c r="J79" i="6"/>
  <c r="I79" i="6"/>
  <c r="H79" i="6"/>
  <c r="G79" i="6"/>
  <c r="F79" i="6"/>
  <c r="E79" i="6"/>
  <c r="D79" i="6"/>
  <c r="C79" i="6"/>
  <c r="AG78" i="6"/>
  <c r="AF78" i="6"/>
  <c r="AE78" i="6"/>
  <c r="AD78" i="6"/>
  <c r="AC78" i="6"/>
  <c r="AB78" i="6"/>
  <c r="AA78" i="6"/>
  <c r="Z78" i="6"/>
  <c r="Y78" i="6"/>
  <c r="X78" i="6"/>
  <c r="W78" i="6"/>
  <c r="V78" i="6"/>
  <c r="U78" i="6"/>
  <c r="T78" i="6"/>
  <c r="S78" i="6"/>
  <c r="R78" i="6"/>
  <c r="Q78" i="6"/>
  <c r="P78" i="6"/>
  <c r="O78" i="6"/>
  <c r="N78" i="6"/>
  <c r="M78" i="6"/>
  <c r="L78" i="6"/>
  <c r="K78" i="6"/>
  <c r="J78" i="6"/>
  <c r="I78" i="6"/>
  <c r="H78" i="6"/>
  <c r="G78" i="6"/>
  <c r="F78" i="6"/>
  <c r="E78" i="6"/>
  <c r="D78" i="6"/>
  <c r="C78" i="6"/>
  <c r="AG77" i="6"/>
  <c r="AF77" i="6"/>
  <c r="AE77" i="6"/>
  <c r="AD77" i="6"/>
  <c r="AC77" i="6"/>
  <c r="AB77" i="6"/>
  <c r="AA77" i="6"/>
  <c r="Z77" i="6"/>
  <c r="Y77" i="6"/>
  <c r="X77" i="6"/>
  <c r="W77" i="6"/>
  <c r="V77" i="6"/>
  <c r="U77" i="6"/>
  <c r="T77" i="6"/>
  <c r="S77" i="6"/>
  <c r="R77" i="6"/>
  <c r="Q77" i="6"/>
  <c r="P77" i="6"/>
  <c r="O77" i="6"/>
  <c r="N77" i="6"/>
  <c r="M77" i="6"/>
  <c r="L77" i="6"/>
  <c r="K77" i="6"/>
  <c r="J77" i="6"/>
  <c r="I77" i="6"/>
  <c r="H77" i="6"/>
  <c r="G77" i="6"/>
  <c r="F77" i="6"/>
  <c r="E77" i="6"/>
  <c r="D77" i="6"/>
  <c r="C77" i="6"/>
  <c r="AG76" i="6"/>
  <c r="AF76" i="6"/>
  <c r="AE76" i="6"/>
  <c r="AD76" i="6"/>
  <c r="AC76" i="6"/>
  <c r="AB76" i="6"/>
  <c r="AA76" i="6"/>
  <c r="Z76" i="6"/>
  <c r="Y76" i="6"/>
  <c r="X76" i="6"/>
  <c r="W76" i="6"/>
  <c r="V76" i="6"/>
  <c r="U76" i="6"/>
  <c r="T76" i="6"/>
  <c r="S76" i="6"/>
  <c r="R76" i="6"/>
  <c r="Q76" i="6"/>
  <c r="P76" i="6"/>
  <c r="O76" i="6"/>
  <c r="N76" i="6"/>
  <c r="M76" i="6"/>
  <c r="L76" i="6"/>
  <c r="K76" i="6"/>
  <c r="J76" i="6"/>
  <c r="I76" i="6"/>
  <c r="H76" i="6"/>
  <c r="G76" i="6"/>
  <c r="F76" i="6"/>
  <c r="E76" i="6"/>
  <c r="D76" i="6"/>
  <c r="C76" i="6"/>
  <c r="AG75" i="6"/>
  <c r="AF75" i="6"/>
  <c r="AE75" i="6"/>
  <c r="AD75" i="6"/>
  <c r="AC75" i="6"/>
  <c r="AB75" i="6"/>
  <c r="AA75" i="6"/>
  <c r="Z75" i="6"/>
  <c r="Y75" i="6"/>
  <c r="X75" i="6"/>
  <c r="W75" i="6"/>
  <c r="V75" i="6"/>
  <c r="U75" i="6"/>
  <c r="T75" i="6"/>
  <c r="S75" i="6"/>
  <c r="R75" i="6"/>
  <c r="Q75" i="6"/>
  <c r="P75" i="6"/>
  <c r="O75" i="6"/>
  <c r="N75" i="6"/>
  <c r="M75" i="6"/>
  <c r="L75" i="6"/>
  <c r="K75" i="6"/>
  <c r="J75" i="6"/>
  <c r="I75" i="6"/>
  <c r="H75" i="6"/>
  <c r="G75" i="6"/>
  <c r="F75" i="6"/>
  <c r="E75" i="6"/>
  <c r="D75" i="6"/>
  <c r="C75" i="6"/>
  <c r="AG74" i="6"/>
  <c r="AF74" i="6"/>
  <c r="AE74" i="6"/>
  <c r="AD74" i="6"/>
  <c r="AC74" i="6"/>
  <c r="AB74" i="6"/>
  <c r="AA74" i="6"/>
  <c r="Z74" i="6"/>
  <c r="Y74" i="6"/>
  <c r="X74" i="6"/>
  <c r="W74" i="6"/>
  <c r="V74" i="6"/>
  <c r="U74" i="6"/>
  <c r="T74" i="6"/>
  <c r="S74" i="6"/>
  <c r="R74" i="6"/>
  <c r="Q74" i="6"/>
  <c r="P74" i="6"/>
  <c r="O74" i="6"/>
  <c r="N74" i="6"/>
  <c r="M74" i="6"/>
  <c r="L74" i="6"/>
  <c r="K74" i="6"/>
  <c r="J74" i="6"/>
  <c r="I74" i="6"/>
  <c r="H74" i="6"/>
  <c r="G74" i="6"/>
  <c r="F74" i="6"/>
  <c r="E74" i="6"/>
  <c r="D74" i="6"/>
  <c r="C74" i="6"/>
  <c r="AG73" i="6"/>
  <c r="AF73" i="6"/>
  <c r="AE73" i="6"/>
  <c r="AD73" i="6"/>
  <c r="AC73" i="6"/>
  <c r="AB73" i="6"/>
  <c r="AA73" i="6"/>
  <c r="Z73" i="6"/>
  <c r="Y73" i="6"/>
  <c r="X73" i="6"/>
  <c r="W73" i="6"/>
  <c r="V73" i="6"/>
  <c r="U73" i="6"/>
  <c r="T73" i="6"/>
  <c r="S73" i="6"/>
  <c r="R73" i="6"/>
  <c r="Q73" i="6"/>
  <c r="P73" i="6"/>
  <c r="O73" i="6"/>
  <c r="N73" i="6"/>
  <c r="M73" i="6"/>
  <c r="L73" i="6"/>
  <c r="K73" i="6"/>
  <c r="J73" i="6"/>
  <c r="I73" i="6"/>
  <c r="H73" i="6"/>
  <c r="G73" i="6"/>
  <c r="F73" i="6"/>
  <c r="E73" i="6"/>
  <c r="D73" i="6"/>
  <c r="C73" i="6"/>
  <c r="AG72" i="6"/>
  <c r="AF72" i="6"/>
  <c r="AE72" i="6"/>
  <c r="AD72" i="6"/>
  <c r="AC72" i="6"/>
  <c r="AB72" i="6"/>
  <c r="AA72" i="6"/>
  <c r="Z72" i="6"/>
  <c r="Y72" i="6"/>
  <c r="X72" i="6"/>
  <c r="W72" i="6"/>
  <c r="V72" i="6"/>
  <c r="U72" i="6"/>
  <c r="T72" i="6"/>
  <c r="S72" i="6"/>
  <c r="R72" i="6"/>
  <c r="Q72" i="6"/>
  <c r="P72" i="6"/>
  <c r="O72" i="6"/>
  <c r="N72" i="6"/>
  <c r="M72" i="6"/>
  <c r="L72" i="6"/>
  <c r="K72" i="6"/>
  <c r="J72" i="6"/>
  <c r="I72" i="6"/>
  <c r="H72" i="6"/>
  <c r="G72" i="6"/>
  <c r="F72" i="6"/>
  <c r="E72" i="6"/>
  <c r="D72" i="6"/>
  <c r="C72" i="6"/>
  <c r="AG71" i="6"/>
  <c r="AF71" i="6"/>
  <c r="AE71" i="6"/>
  <c r="AD71" i="6"/>
  <c r="AC71" i="6"/>
  <c r="AB71" i="6"/>
  <c r="AA71" i="6"/>
  <c r="Z71" i="6"/>
  <c r="Y71" i="6"/>
  <c r="X71" i="6"/>
  <c r="W71" i="6"/>
  <c r="V71" i="6"/>
  <c r="U71" i="6"/>
  <c r="T71" i="6"/>
  <c r="S71" i="6"/>
  <c r="R71" i="6"/>
  <c r="Q71" i="6"/>
  <c r="P71" i="6"/>
  <c r="O71" i="6"/>
  <c r="N71" i="6"/>
  <c r="M71" i="6"/>
  <c r="L71" i="6"/>
  <c r="K71" i="6"/>
  <c r="J71" i="6"/>
  <c r="I71" i="6"/>
  <c r="H71" i="6"/>
  <c r="G71" i="6"/>
  <c r="F71" i="6"/>
  <c r="E71" i="6"/>
  <c r="D71" i="6"/>
  <c r="C71" i="6"/>
  <c r="AG70" i="6"/>
  <c r="AF70" i="6"/>
  <c r="AE70" i="6"/>
  <c r="AD70" i="6"/>
  <c r="AC70" i="6"/>
  <c r="AB70" i="6"/>
  <c r="AA70" i="6"/>
  <c r="Z70" i="6"/>
  <c r="Y70" i="6"/>
  <c r="X70" i="6"/>
  <c r="W70" i="6"/>
  <c r="V70" i="6"/>
  <c r="U70" i="6"/>
  <c r="T70" i="6"/>
  <c r="S70" i="6"/>
  <c r="R70" i="6"/>
  <c r="Q70" i="6"/>
  <c r="P70" i="6"/>
  <c r="O70" i="6"/>
  <c r="N70" i="6"/>
  <c r="M70" i="6"/>
  <c r="L70" i="6"/>
  <c r="K70" i="6"/>
  <c r="J70" i="6"/>
  <c r="I70" i="6"/>
  <c r="H70" i="6"/>
  <c r="G70" i="6"/>
  <c r="F70" i="6"/>
  <c r="E70" i="6"/>
  <c r="D70" i="6"/>
  <c r="C70" i="6"/>
  <c r="AG69" i="6"/>
  <c r="AF69" i="6"/>
  <c r="AE69" i="6"/>
  <c r="AD69" i="6"/>
  <c r="AC69" i="6"/>
  <c r="AB69" i="6"/>
  <c r="AA69" i="6"/>
  <c r="Z69" i="6"/>
  <c r="Y69" i="6"/>
  <c r="X69" i="6"/>
  <c r="U69" i="6"/>
  <c r="T69" i="6"/>
  <c r="S69" i="6"/>
  <c r="R69" i="6"/>
  <c r="Q69" i="6"/>
  <c r="P69" i="6"/>
  <c r="O69" i="6"/>
  <c r="N69" i="6"/>
  <c r="M69" i="6"/>
  <c r="L69" i="6"/>
  <c r="K69" i="6"/>
  <c r="J69" i="6"/>
  <c r="I69" i="6"/>
  <c r="H69" i="6"/>
  <c r="G69" i="6"/>
  <c r="F69" i="6"/>
  <c r="E69" i="6"/>
  <c r="D69" i="6"/>
  <c r="C69" i="6"/>
  <c r="AG68" i="6"/>
  <c r="AF68" i="6"/>
  <c r="AE68" i="6"/>
  <c r="AD68" i="6"/>
  <c r="AC68" i="6"/>
  <c r="AB68" i="6"/>
  <c r="AA68" i="6"/>
  <c r="Z68" i="6"/>
  <c r="Y68" i="6"/>
  <c r="X68" i="6"/>
  <c r="W68" i="6"/>
  <c r="V68" i="6"/>
  <c r="U68" i="6"/>
  <c r="T68" i="6"/>
  <c r="S68" i="6"/>
  <c r="R68" i="6"/>
  <c r="Q68" i="6"/>
  <c r="P68" i="6"/>
  <c r="O68" i="6"/>
  <c r="N68" i="6"/>
  <c r="M68" i="6"/>
  <c r="L68" i="6"/>
  <c r="K68" i="6"/>
  <c r="J68" i="6"/>
  <c r="I68" i="6"/>
  <c r="H68" i="6"/>
  <c r="G68" i="6"/>
  <c r="F68" i="6"/>
  <c r="E68" i="6"/>
  <c r="D68" i="6"/>
  <c r="C68" i="6"/>
  <c r="AG67" i="6"/>
  <c r="AF67" i="6"/>
  <c r="AE67" i="6"/>
  <c r="AD67" i="6"/>
  <c r="AC67" i="6"/>
  <c r="AB67" i="6"/>
  <c r="AA67" i="6"/>
  <c r="Z67" i="6"/>
  <c r="Y67" i="6"/>
  <c r="X67" i="6"/>
  <c r="W67" i="6"/>
  <c r="V67" i="6"/>
  <c r="U67" i="6"/>
  <c r="T67" i="6"/>
  <c r="S67" i="6"/>
  <c r="R67" i="6"/>
  <c r="Q67" i="6"/>
  <c r="P67" i="6"/>
  <c r="O67" i="6"/>
  <c r="N67" i="6"/>
  <c r="M67" i="6"/>
  <c r="L67" i="6"/>
  <c r="K67" i="6"/>
  <c r="J67" i="6"/>
  <c r="I67" i="6"/>
  <c r="H67" i="6"/>
  <c r="G67" i="6"/>
  <c r="F67" i="6"/>
  <c r="E67" i="6"/>
  <c r="D67" i="6"/>
  <c r="C67" i="6"/>
  <c r="AG66" i="6"/>
  <c r="AF66" i="6"/>
  <c r="AE66" i="6"/>
  <c r="AD66" i="6"/>
  <c r="AC66" i="6"/>
  <c r="AB66" i="6"/>
  <c r="AA66" i="6"/>
  <c r="Z66" i="6"/>
  <c r="Y66" i="6"/>
  <c r="X66" i="6"/>
  <c r="W66" i="6"/>
  <c r="V66" i="6"/>
  <c r="U66" i="6"/>
  <c r="T66" i="6"/>
  <c r="S66" i="6"/>
  <c r="R66" i="6"/>
  <c r="Q66" i="6"/>
  <c r="P66" i="6"/>
  <c r="O66" i="6"/>
  <c r="N66" i="6"/>
  <c r="M66" i="6"/>
  <c r="L66" i="6"/>
  <c r="K66" i="6"/>
  <c r="J66" i="6"/>
  <c r="I66" i="6"/>
  <c r="H66" i="6"/>
  <c r="G66" i="6"/>
  <c r="F66" i="6"/>
  <c r="E66" i="6"/>
  <c r="D66" i="6"/>
  <c r="C66" i="6"/>
  <c r="AG65" i="6"/>
  <c r="AF65" i="6"/>
  <c r="AE65" i="6"/>
  <c r="AD65" i="6"/>
  <c r="AC65" i="6"/>
  <c r="AB65" i="6"/>
  <c r="AA65" i="6"/>
  <c r="Z65" i="6"/>
  <c r="Y65" i="6"/>
  <c r="X65" i="6"/>
  <c r="W65" i="6"/>
  <c r="V65" i="6"/>
  <c r="U65" i="6"/>
  <c r="T65" i="6"/>
  <c r="S65" i="6"/>
  <c r="R65" i="6"/>
  <c r="Q65" i="6"/>
  <c r="P65" i="6"/>
  <c r="O65" i="6"/>
  <c r="N65" i="6"/>
  <c r="M65" i="6"/>
  <c r="L65" i="6"/>
  <c r="K65" i="6"/>
  <c r="J65" i="6"/>
  <c r="I65" i="6"/>
  <c r="H65" i="6"/>
  <c r="G65" i="6"/>
  <c r="F65" i="6"/>
  <c r="E65" i="6"/>
  <c r="D65" i="6"/>
  <c r="C65" i="6"/>
  <c r="AG64" i="6"/>
  <c r="AF64" i="6"/>
  <c r="AE64" i="6"/>
  <c r="AD64" i="6"/>
  <c r="AC64" i="6"/>
  <c r="AB64" i="6"/>
  <c r="AA64" i="6"/>
  <c r="Z64" i="6"/>
  <c r="Y64" i="6"/>
  <c r="X64" i="6"/>
  <c r="W64" i="6"/>
  <c r="V64" i="6"/>
  <c r="U64" i="6"/>
  <c r="T64" i="6"/>
  <c r="S64" i="6"/>
  <c r="R64" i="6"/>
  <c r="Q64" i="6"/>
  <c r="P64" i="6"/>
  <c r="O64" i="6"/>
  <c r="N64" i="6"/>
  <c r="M64" i="6"/>
  <c r="L64" i="6"/>
  <c r="K64" i="6"/>
  <c r="J64" i="6"/>
  <c r="I64" i="6"/>
  <c r="H64" i="6"/>
  <c r="G64" i="6"/>
  <c r="F64" i="6"/>
  <c r="E64" i="6"/>
  <c r="D64" i="6"/>
  <c r="C64" i="6"/>
  <c r="AG63" i="6"/>
  <c r="AF63" i="6"/>
  <c r="AE63" i="6"/>
  <c r="AD63" i="6"/>
  <c r="AC63" i="6"/>
  <c r="AB63" i="6"/>
  <c r="AA63" i="6"/>
  <c r="Z63" i="6"/>
  <c r="Y63" i="6"/>
  <c r="X63" i="6"/>
  <c r="W63" i="6"/>
  <c r="V63" i="6"/>
  <c r="U63" i="6"/>
  <c r="T63" i="6"/>
  <c r="S63" i="6"/>
  <c r="R63" i="6"/>
  <c r="Q63" i="6"/>
  <c r="P63" i="6"/>
  <c r="O63" i="6"/>
  <c r="N63" i="6"/>
  <c r="M63" i="6"/>
  <c r="L63" i="6"/>
  <c r="K63" i="6"/>
  <c r="J63" i="6"/>
  <c r="I63" i="6"/>
  <c r="H63" i="6"/>
  <c r="G63" i="6"/>
  <c r="F63" i="6"/>
  <c r="E63" i="6"/>
  <c r="D63" i="6"/>
  <c r="C63" i="6"/>
  <c r="AG62" i="6"/>
  <c r="AF62" i="6"/>
  <c r="AE62" i="6"/>
  <c r="AD62" i="6"/>
  <c r="AC62" i="6"/>
  <c r="AB62" i="6"/>
  <c r="AA62" i="6"/>
  <c r="Z62" i="6"/>
  <c r="Y62" i="6"/>
  <c r="X62" i="6"/>
  <c r="W62" i="6"/>
  <c r="V62" i="6"/>
  <c r="U62" i="6"/>
  <c r="T62" i="6"/>
  <c r="S62" i="6"/>
  <c r="R62" i="6"/>
  <c r="Q62" i="6"/>
  <c r="P62" i="6"/>
  <c r="O62" i="6"/>
  <c r="N62" i="6"/>
  <c r="M62" i="6"/>
  <c r="L62" i="6"/>
  <c r="K62" i="6"/>
  <c r="J62" i="6"/>
  <c r="I62" i="6"/>
  <c r="H62" i="6"/>
  <c r="G62" i="6"/>
  <c r="F62" i="6"/>
  <c r="E62" i="6"/>
  <c r="D62" i="6"/>
  <c r="C62" i="6"/>
  <c r="AG61" i="6"/>
  <c r="AF61" i="6"/>
  <c r="AE61" i="6"/>
  <c r="AD61" i="6"/>
  <c r="AC61" i="6"/>
  <c r="AB61" i="6"/>
  <c r="AA61" i="6"/>
  <c r="Z61" i="6"/>
  <c r="Y61" i="6"/>
  <c r="X61" i="6"/>
  <c r="W61" i="6"/>
  <c r="V61" i="6"/>
  <c r="U61" i="6"/>
  <c r="T61" i="6"/>
  <c r="S61" i="6"/>
  <c r="R61" i="6"/>
  <c r="Q61" i="6"/>
  <c r="P61" i="6"/>
  <c r="O61" i="6"/>
  <c r="N61" i="6"/>
  <c r="M61" i="6"/>
  <c r="L61" i="6"/>
  <c r="K61" i="6"/>
  <c r="J61" i="6"/>
  <c r="I61" i="6"/>
  <c r="H61" i="6"/>
  <c r="G61" i="6"/>
  <c r="F61" i="6"/>
  <c r="E61" i="6"/>
  <c r="D61" i="6"/>
  <c r="C61" i="6"/>
  <c r="AG60" i="6"/>
  <c r="AF60" i="6"/>
  <c r="AE60" i="6"/>
  <c r="AD60" i="6"/>
  <c r="AC60" i="6"/>
  <c r="AB60" i="6"/>
  <c r="AA60" i="6"/>
  <c r="Z60" i="6"/>
  <c r="Y60" i="6"/>
  <c r="X60" i="6"/>
  <c r="W60" i="6"/>
  <c r="V60" i="6"/>
  <c r="U60" i="6"/>
  <c r="T60" i="6"/>
  <c r="S60" i="6"/>
  <c r="R60" i="6"/>
  <c r="Q60" i="6"/>
  <c r="P60" i="6"/>
  <c r="O60" i="6"/>
  <c r="N60" i="6"/>
  <c r="M60" i="6"/>
  <c r="L60" i="6"/>
  <c r="K60" i="6"/>
  <c r="J60" i="6"/>
  <c r="I60" i="6"/>
  <c r="H60" i="6"/>
  <c r="G60" i="6"/>
  <c r="F60" i="6"/>
  <c r="E60" i="6"/>
  <c r="D60" i="6"/>
  <c r="C60" i="6"/>
  <c r="AG59" i="6"/>
  <c r="AF59" i="6"/>
  <c r="AE59" i="6"/>
  <c r="AD59" i="6"/>
  <c r="AC59" i="6"/>
  <c r="AB59" i="6"/>
  <c r="AA59" i="6"/>
  <c r="Z59" i="6"/>
  <c r="Y59" i="6"/>
  <c r="X59" i="6"/>
  <c r="W59" i="6"/>
  <c r="V59" i="6"/>
  <c r="U59" i="6"/>
  <c r="T59" i="6"/>
  <c r="S59" i="6"/>
  <c r="R59" i="6"/>
  <c r="Q59" i="6"/>
  <c r="P59" i="6"/>
  <c r="O59" i="6"/>
  <c r="N59" i="6"/>
  <c r="M59" i="6"/>
  <c r="L59" i="6"/>
  <c r="K59" i="6"/>
  <c r="J59" i="6"/>
  <c r="I59" i="6"/>
  <c r="H59" i="6"/>
  <c r="G59" i="6"/>
  <c r="F59" i="6"/>
  <c r="E59" i="6"/>
  <c r="D59" i="6"/>
  <c r="C59" i="6"/>
  <c r="AG58" i="6"/>
  <c r="AF58" i="6"/>
  <c r="AE58" i="6"/>
  <c r="AD58" i="6"/>
  <c r="AC58" i="6"/>
  <c r="AB58" i="6"/>
  <c r="AA58" i="6"/>
  <c r="Z58" i="6"/>
  <c r="Y58" i="6"/>
  <c r="X58" i="6"/>
  <c r="W58" i="6"/>
  <c r="V58" i="6"/>
  <c r="U58" i="6"/>
  <c r="T58" i="6"/>
  <c r="S58" i="6"/>
  <c r="R58" i="6"/>
  <c r="Q58" i="6"/>
  <c r="P58" i="6"/>
  <c r="O58" i="6"/>
  <c r="N58" i="6"/>
  <c r="M58" i="6"/>
  <c r="L58" i="6"/>
  <c r="K58" i="6"/>
  <c r="J58" i="6"/>
  <c r="I58" i="6"/>
  <c r="H58" i="6"/>
  <c r="G58" i="6"/>
  <c r="F58" i="6"/>
  <c r="E58" i="6"/>
  <c r="D58" i="6"/>
  <c r="C58" i="6"/>
  <c r="AG57" i="6"/>
  <c r="AF57" i="6"/>
  <c r="AE57" i="6"/>
  <c r="AD57" i="6"/>
  <c r="AC57" i="6"/>
  <c r="AB57" i="6"/>
  <c r="AA57" i="6"/>
  <c r="Z57" i="6"/>
  <c r="Y57" i="6"/>
  <c r="X57" i="6"/>
  <c r="W57" i="6"/>
  <c r="V57" i="6"/>
  <c r="U57" i="6"/>
  <c r="T57" i="6"/>
  <c r="S57" i="6"/>
  <c r="R57" i="6"/>
  <c r="Q57" i="6"/>
  <c r="P57" i="6"/>
  <c r="O57" i="6"/>
  <c r="N57" i="6"/>
  <c r="M57" i="6"/>
  <c r="L57" i="6"/>
  <c r="K57" i="6"/>
  <c r="J57" i="6"/>
  <c r="I57" i="6"/>
  <c r="H57" i="6"/>
  <c r="G57" i="6"/>
  <c r="F57" i="6"/>
  <c r="E57" i="6"/>
  <c r="D57" i="6"/>
  <c r="C57" i="6"/>
  <c r="AG56" i="6"/>
  <c r="AF56" i="6"/>
  <c r="AE56" i="6"/>
  <c r="AD56" i="6"/>
  <c r="AC56" i="6"/>
  <c r="AB56" i="6"/>
  <c r="AA56" i="6"/>
  <c r="Z56" i="6"/>
  <c r="Y56" i="6"/>
  <c r="X56" i="6"/>
  <c r="W56" i="6"/>
  <c r="V56" i="6"/>
  <c r="U56" i="6"/>
  <c r="T56" i="6"/>
  <c r="S56" i="6"/>
  <c r="R56" i="6"/>
  <c r="Q56" i="6"/>
  <c r="P56" i="6"/>
  <c r="O56" i="6"/>
  <c r="N56" i="6"/>
  <c r="M56" i="6"/>
  <c r="L56" i="6"/>
  <c r="K56" i="6"/>
  <c r="J56" i="6"/>
  <c r="I56" i="6"/>
  <c r="H56" i="6"/>
  <c r="G56" i="6"/>
  <c r="F56" i="6"/>
  <c r="E56" i="6"/>
  <c r="D56" i="6"/>
  <c r="C56" i="6"/>
  <c r="AG55" i="6"/>
  <c r="AF55" i="6"/>
  <c r="AE55" i="6"/>
  <c r="AD55" i="6"/>
  <c r="AC55" i="6"/>
  <c r="AB55" i="6"/>
  <c r="AA55" i="6"/>
  <c r="Z55" i="6"/>
  <c r="Y55" i="6"/>
  <c r="X55" i="6"/>
  <c r="W55" i="6"/>
  <c r="V55" i="6"/>
  <c r="U55" i="6"/>
  <c r="T55" i="6"/>
  <c r="S55" i="6"/>
  <c r="R55" i="6"/>
  <c r="Q55" i="6"/>
  <c r="P55" i="6"/>
  <c r="O55" i="6"/>
  <c r="N55" i="6"/>
  <c r="M55" i="6"/>
  <c r="L55" i="6"/>
  <c r="K55" i="6"/>
  <c r="J55" i="6"/>
  <c r="I55" i="6"/>
  <c r="H55" i="6"/>
  <c r="G55" i="6"/>
  <c r="F55" i="6"/>
  <c r="E55" i="6"/>
  <c r="D55" i="6"/>
  <c r="C55" i="6"/>
  <c r="AG54" i="6"/>
  <c r="AF54" i="6"/>
  <c r="AE54" i="6"/>
  <c r="AD54" i="6"/>
  <c r="AC54" i="6"/>
  <c r="AB54" i="6"/>
  <c r="AA54" i="6"/>
  <c r="Z54" i="6"/>
  <c r="Y54" i="6"/>
  <c r="X54" i="6"/>
  <c r="W54" i="6"/>
  <c r="V54" i="6"/>
  <c r="U54" i="6"/>
  <c r="T54" i="6"/>
  <c r="S54" i="6"/>
  <c r="R54" i="6"/>
  <c r="Q54" i="6"/>
  <c r="P54" i="6"/>
  <c r="O54" i="6"/>
  <c r="N54" i="6"/>
  <c r="M54" i="6"/>
  <c r="L54" i="6"/>
  <c r="K54" i="6"/>
  <c r="J54" i="6"/>
  <c r="I54" i="6"/>
  <c r="H54" i="6"/>
  <c r="G54" i="6"/>
  <c r="F54" i="6"/>
  <c r="E54" i="6"/>
  <c r="D54" i="6"/>
  <c r="C54" i="6"/>
  <c r="AG53" i="6"/>
  <c r="AF53" i="6"/>
  <c r="AE53" i="6"/>
  <c r="AD53" i="6"/>
  <c r="AC53" i="6"/>
  <c r="AB53" i="6"/>
  <c r="AA53" i="6"/>
  <c r="Z53" i="6"/>
  <c r="Y53" i="6"/>
  <c r="X53" i="6"/>
  <c r="W53" i="6"/>
  <c r="V53" i="6"/>
  <c r="U53" i="6"/>
  <c r="T53" i="6"/>
  <c r="S53" i="6"/>
  <c r="R53" i="6"/>
  <c r="Q53" i="6"/>
  <c r="P53" i="6"/>
  <c r="O53" i="6"/>
  <c r="N53" i="6"/>
  <c r="M53" i="6"/>
  <c r="L53" i="6"/>
  <c r="K53" i="6"/>
  <c r="J53" i="6"/>
  <c r="I53" i="6"/>
  <c r="H53" i="6"/>
  <c r="G53" i="6"/>
  <c r="F53" i="6"/>
  <c r="E53" i="6"/>
  <c r="D53" i="6"/>
  <c r="C53" i="6"/>
  <c r="AG52" i="6"/>
  <c r="AF52" i="6"/>
  <c r="AE52" i="6"/>
  <c r="AD52" i="6"/>
  <c r="AC52" i="6"/>
  <c r="AB52" i="6"/>
  <c r="AA52" i="6"/>
  <c r="Z52" i="6"/>
  <c r="Y52" i="6"/>
  <c r="X52" i="6"/>
  <c r="W52" i="6"/>
  <c r="V52" i="6"/>
  <c r="U52" i="6"/>
  <c r="T52" i="6"/>
  <c r="S52" i="6"/>
  <c r="R52" i="6"/>
  <c r="Q52" i="6"/>
  <c r="P52" i="6"/>
  <c r="O52" i="6"/>
  <c r="N52" i="6"/>
  <c r="M52" i="6"/>
  <c r="L52" i="6"/>
  <c r="K52" i="6"/>
  <c r="J52" i="6"/>
  <c r="I52" i="6"/>
  <c r="H52" i="6"/>
  <c r="G52" i="6"/>
  <c r="F52" i="6"/>
  <c r="E52" i="6"/>
  <c r="D52" i="6"/>
  <c r="C52" i="6"/>
  <c r="AG51" i="6"/>
  <c r="AF51" i="6"/>
  <c r="AE51" i="6"/>
  <c r="AD51" i="6"/>
  <c r="AC51" i="6"/>
  <c r="AB51" i="6"/>
  <c r="AA51" i="6"/>
  <c r="Z51" i="6"/>
  <c r="Y51" i="6"/>
  <c r="X51" i="6"/>
  <c r="W51" i="6"/>
  <c r="V51" i="6"/>
  <c r="U51" i="6"/>
  <c r="T51" i="6"/>
  <c r="S51" i="6"/>
  <c r="R51" i="6"/>
  <c r="Q51" i="6"/>
  <c r="P51" i="6"/>
  <c r="O51" i="6"/>
  <c r="N51" i="6"/>
  <c r="M51" i="6"/>
  <c r="L51" i="6"/>
  <c r="K51" i="6"/>
  <c r="J51" i="6"/>
  <c r="I51" i="6"/>
  <c r="H51" i="6"/>
  <c r="G51" i="6"/>
  <c r="F51" i="6"/>
  <c r="E51" i="6"/>
  <c r="D51" i="6"/>
  <c r="C51" i="6"/>
  <c r="AG50" i="6"/>
  <c r="AF50" i="6"/>
  <c r="AE50" i="6"/>
  <c r="AD50" i="6"/>
  <c r="AC50" i="6"/>
  <c r="AB50" i="6"/>
  <c r="AA50" i="6"/>
  <c r="Z50" i="6"/>
  <c r="Y50" i="6"/>
  <c r="X50" i="6"/>
  <c r="W50" i="6"/>
  <c r="V50" i="6"/>
  <c r="U50" i="6"/>
  <c r="T50" i="6"/>
  <c r="S50" i="6"/>
  <c r="R50" i="6"/>
  <c r="Q50" i="6"/>
  <c r="P50" i="6"/>
  <c r="O50" i="6"/>
  <c r="N50" i="6"/>
  <c r="M50" i="6"/>
  <c r="L50" i="6"/>
  <c r="K50" i="6"/>
  <c r="J50" i="6"/>
  <c r="I50" i="6"/>
  <c r="H50" i="6"/>
  <c r="G50" i="6"/>
  <c r="F50" i="6"/>
  <c r="E50" i="6"/>
  <c r="D50" i="6"/>
  <c r="C50" i="6"/>
  <c r="AG49" i="6"/>
  <c r="AF49" i="6"/>
  <c r="AE49" i="6"/>
  <c r="AD49" i="6"/>
  <c r="AC49" i="6"/>
  <c r="AB49" i="6"/>
  <c r="AA49" i="6"/>
  <c r="Z49" i="6"/>
  <c r="Y49" i="6"/>
  <c r="X49" i="6"/>
  <c r="W49" i="6"/>
  <c r="V49" i="6"/>
  <c r="U49" i="6"/>
  <c r="T49" i="6"/>
  <c r="S49" i="6"/>
  <c r="R49" i="6"/>
  <c r="Q49" i="6"/>
  <c r="P49" i="6"/>
  <c r="O49" i="6"/>
  <c r="N49" i="6"/>
  <c r="M49" i="6"/>
  <c r="L49" i="6"/>
  <c r="K49" i="6"/>
  <c r="J49" i="6"/>
  <c r="I49" i="6"/>
  <c r="H49" i="6"/>
  <c r="G49" i="6"/>
  <c r="F49" i="6"/>
  <c r="E49" i="6"/>
  <c r="D49" i="6"/>
  <c r="C49" i="6"/>
  <c r="AG48" i="6"/>
  <c r="AF48" i="6"/>
  <c r="AE48" i="6"/>
  <c r="AD48" i="6"/>
  <c r="AC48" i="6"/>
  <c r="AB48" i="6"/>
  <c r="AA48" i="6"/>
  <c r="Z48" i="6"/>
  <c r="Y48" i="6"/>
  <c r="X48" i="6"/>
  <c r="W48" i="6"/>
  <c r="V48" i="6"/>
  <c r="U48" i="6"/>
  <c r="T48" i="6"/>
  <c r="S48" i="6"/>
  <c r="R48" i="6"/>
  <c r="Q48" i="6"/>
  <c r="P48" i="6"/>
  <c r="O48" i="6"/>
  <c r="N48" i="6"/>
  <c r="M48" i="6"/>
  <c r="L48" i="6"/>
  <c r="K48" i="6"/>
  <c r="J48" i="6"/>
  <c r="I48" i="6"/>
  <c r="H48" i="6"/>
  <c r="G48" i="6"/>
  <c r="F48" i="6"/>
  <c r="E48" i="6"/>
  <c r="D48" i="6"/>
  <c r="C48" i="6"/>
  <c r="AG47" i="6"/>
  <c r="AF47" i="6"/>
  <c r="AE47" i="6"/>
  <c r="AD47" i="6"/>
  <c r="AC47" i="6"/>
  <c r="AB47" i="6"/>
  <c r="AA47" i="6"/>
  <c r="Z47" i="6"/>
  <c r="Y47" i="6"/>
  <c r="X47" i="6"/>
  <c r="W47" i="6"/>
  <c r="V47" i="6"/>
  <c r="U47" i="6"/>
  <c r="T47" i="6"/>
  <c r="S47" i="6"/>
  <c r="R47" i="6"/>
  <c r="Q47" i="6"/>
  <c r="P47" i="6"/>
  <c r="O47" i="6"/>
  <c r="N47" i="6"/>
  <c r="M47" i="6"/>
  <c r="L47" i="6"/>
  <c r="K47" i="6"/>
  <c r="J47" i="6"/>
  <c r="I47" i="6"/>
  <c r="H47" i="6"/>
  <c r="G47" i="6"/>
  <c r="F47" i="6"/>
  <c r="E47" i="6"/>
  <c r="D47" i="6"/>
  <c r="C47" i="6"/>
  <c r="AG46" i="6"/>
  <c r="AF46" i="6"/>
  <c r="AE46" i="6"/>
  <c r="AD46" i="6"/>
  <c r="AC46" i="6"/>
  <c r="AB46" i="6"/>
  <c r="AA46" i="6"/>
  <c r="Z46" i="6"/>
  <c r="Y46" i="6"/>
  <c r="X46" i="6"/>
  <c r="W46" i="6"/>
  <c r="V46" i="6"/>
  <c r="U46" i="6"/>
  <c r="T46" i="6"/>
  <c r="S46" i="6"/>
  <c r="R46" i="6"/>
  <c r="Q46" i="6"/>
  <c r="P46" i="6"/>
  <c r="O46" i="6"/>
  <c r="N46" i="6"/>
  <c r="M46" i="6"/>
  <c r="L46" i="6"/>
  <c r="K46" i="6"/>
  <c r="J46" i="6"/>
  <c r="I46" i="6"/>
  <c r="H46" i="6"/>
  <c r="G46" i="6"/>
  <c r="F46" i="6"/>
  <c r="E46" i="6"/>
  <c r="D46" i="6"/>
  <c r="C46" i="6"/>
  <c r="AG45" i="6"/>
  <c r="AF45" i="6"/>
  <c r="AE45" i="6"/>
  <c r="AD45" i="6"/>
  <c r="AC45" i="6"/>
  <c r="AB45" i="6"/>
  <c r="AA45" i="6"/>
  <c r="Z45" i="6"/>
  <c r="Y45" i="6"/>
  <c r="X45" i="6"/>
  <c r="W45" i="6"/>
  <c r="V45" i="6"/>
  <c r="U45" i="6"/>
  <c r="T45" i="6"/>
  <c r="S45" i="6"/>
  <c r="R45" i="6"/>
  <c r="Q45" i="6"/>
  <c r="P45" i="6"/>
  <c r="O45" i="6"/>
  <c r="N45" i="6"/>
  <c r="M45" i="6"/>
  <c r="L45" i="6"/>
  <c r="K45" i="6"/>
  <c r="J45" i="6"/>
  <c r="I45" i="6"/>
  <c r="H45" i="6"/>
  <c r="G45" i="6"/>
  <c r="F45" i="6"/>
  <c r="E45" i="6"/>
  <c r="D45" i="6"/>
  <c r="C45" i="6"/>
  <c r="AG44" i="6"/>
  <c r="AF44" i="6"/>
  <c r="AE44" i="6"/>
  <c r="AD44" i="6"/>
  <c r="AC44" i="6"/>
  <c r="AB44" i="6"/>
  <c r="AA44" i="6"/>
  <c r="Z44" i="6"/>
  <c r="Y44" i="6"/>
  <c r="X44" i="6"/>
  <c r="W44" i="6"/>
  <c r="V44" i="6"/>
  <c r="U44" i="6"/>
  <c r="T44" i="6"/>
  <c r="S44" i="6"/>
  <c r="R44" i="6"/>
  <c r="Q44" i="6"/>
  <c r="P44" i="6"/>
  <c r="O44" i="6"/>
  <c r="N44" i="6"/>
  <c r="M44" i="6"/>
  <c r="L44" i="6"/>
  <c r="K44" i="6"/>
  <c r="J44" i="6"/>
  <c r="I44" i="6"/>
  <c r="H44" i="6"/>
  <c r="G44" i="6"/>
  <c r="F44" i="6"/>
  <c r="E44" i="6"/>
  <c r="D44" i="6"/>
  <c r="C44" i="6"/>
  <c r="AG43" i="6"/>
  <c r="AF43" i="6"/>
  <c r="AE43" i="6"/>
  <c r="AD43" i="6"/>
  <c r="AC43" i="6"/>
  <c r="AB43" i="6"/>
  <c r="AA43" i="6"/>
  <c r="Z43" i="6"/>
  <c r="Y43" i="6"/>
  <c r="X43" i="6"/>
  <c r="W43" i="6"/>
  <c r="V43" i="6"/>
  <c r="U43" i="6"/>
  <c r="T43" i="6"/>
  <c r="S43" i="6"/>
  <c r="R43" i="6"/>
  <c r="Q43" i="6"/>
  <c r="P43" i="6"/>
  <c r="O43" i="6"/>
  <c r="N43" i="6"/>
  <c r="M43" i="6"/>
  <c r="L43" i="6"/>
  <c r="K43" i="6"/>
  <c r="J43" i="6"/>
  <c r="I43" i="6"/>
  <c r="H43" i="6"/>
  <c r="G43" i="6"/>
  <c r="F43" i="6"/>
  <c r="E43" i="6"/>
  <c r="D43" i="6"/>
  <c r="C43" i="6"/>
  <c r="AG42" i="6"/>
  <c r="AF42" i="6"/>
  <c r="AE42" i="6"/>
  <c r="AD42" i="6"/>
  <c r="AC42" i="6"/>
  <c r="AB42" i="6"/>
  <c r="AA42" i="6"/>
  <c r="Z42" i="6"/>
  <c r="Y42" i="6"/>
  <c r="X42" i="6"/>
  <c r="W42" i="6"/>
  <c r="V42" i="6"/>
  <c r="U42" i="6"/>
  <c r="T42" i="6"/>
  <c r="S42" i="6"/>
  <c r="R42" i="6"/>
  <c r="Q42" i="6"/>
  <c r="P42" i="6"/>
  <c r="O42" i="6"/>
  <c r="N42" i="6"/>
  <c r="M42" i="6"/>
  <c r="L42" i="6"/>
  <c r="K42" i="6"/>
  <c r="J42" i="6"/>
  <c r="I42" i="6"/>
  <c r="H42" i="6"/>
  <c r="G42" i="6"/>
  <c r="F42" i="6"/>
  <c r="E42" i="6"/>
  <c r="D42" i="6"/>
  <c r="C42" i="6"/>
  <c r="AG41" i="6"/>
  <c r="AF41" i="6"/>
  <c r="AE41" i="6"/>
  <c r="AD41" i="6"/>
  <c r="AC41" i="6"/>
  <c r="AB41" i="6"/>
  <c r="AA41" i="6"/>
  <c r="Z41" i="6"/>
  <c r="Y41" i="6"/>
  <c r="X41" i="6"/>
  <c r="W41" i="6"/>
  <c r="V41" i="6"/>
  <c r="U41" i="6"/>
  <c r="T41" i="6"/>
  <c r="S41" i="6"/>
  <c r="R41" i="6"/>
  <c r="Q41" i="6"/>
  <c r="P41" i="6"/>
  <c r="O41" i="6"/>
  <c r="N41" i="6"/>
  <c r="M41" i="6"/>
  <c r="L41" i="6"/>
  <c r="K41" i="6"/>
  <c r="J41" i="6"/>
  <c r="I41" i="6"/>
  <c r="H41" i="6"/>
  <c r="G41" i="6"/>
  <c r="F41" i="6"/>
  <c r="E41" i="6"/>
  <c r="D41" i="6"/>
  <c r="C41" i="6"/>
  <c r="AG40" i="6"/>
  <c r="AF40" i="6"/>
  <c r="AE40" i="6"/>
  <c r="AD40" i="6"/>
  <c r="AC40" i="6"/>
  <c r="AB40" i="6"/>
  <c r="AA40" i="6"/>
  <c r="Z40" i="6"/>
  <c r="Y40" i="6"/>
  <c r="X40" i="6"/>
  <c r="W40" i="6"/>
  <c r="V40" i="6"/>
  <c r="U40" i="6"/>
  <c r="T40" i="6"/>
  <c r="S40" i="6"/>
  <c r="R40" i="6"/>
  <c r="Q40" i="6"/>
  <c r="P40" i="6"/>
  <c r="O40" i="6"/>
  <c r="N40" i="6"/>
  <c r="M40" i="6"/>
  <c r="L40" i="6"/>
  <c r="K40" i="6"/>
  <c r="J40" i="6"/>
  <c r="I40" i="6"/>
  <c r="H40" i="6"/>
  <c r="G40" i="6"/>
  <c r="F40" i="6"/>
  <c r="E40" i="6"/>
  <c r="D40" i="6"/>
  <c r="C40" i="6"/>
  <c r="AG39" i="6"/>
  <c r="AF39" i="6"/>
  <c r="AE39" i="6"/>
  <c r="AD39" i="6"/>
  <c r="AC39" i="6"/>
  <c r="AB39" i="6"/>
  <c r="AA39" i="6"/>
  <c r="Z39" i="6"/>
  <c r="Y39" i="6"/>
  <c r="X39" i="6"/>
  <c r="W39" i="6"/>
  <c r="V39" i="6"/>
  <c r="U39" i="6"/>
  <c r="T39" i="6"/>
  <c r="S39" i="6"/>
  <c r="R39" i="6"/>
  <c r="Q39" i="6"/>
  <c r="P39" i="6"/>
  <c r="O39" i="6"/>
  <c r="N39" i="6"/>
  <c r="M39" i="6"/>
  <c r="L39" i="6"/>
  <c r="K39" i="6"/>
  <c r="J39" i="6"/>
  <c r="I39" i="6"/>
  <c r="H39" i="6"/>
  <c r="G39" i="6"/>
  <c r="F39" i="6"/>
  <c r="E39" i="6"/>
  <c r="D39" i="6"/>
  <c r="C39" i="6"/>
  <c r="AG38" i="6"/>
  <c r="AF38" i="6"/>
  <c r="AE38" i="6"/>
  <c r="AD38" i="6"/>
  <c r="AC38" i="6"/>
  <c r="AB38" i="6"/>
  <c r="AA38" i="6"/>
  <c r="Z38" i="6"/>
  <c r="Y38" i="6"/>
  <c r="X38" i="6"/>
  <c r="W38" i="6"/>
  <c r="V38" i="6"/>
  <c r="U38" i="6"/>
  <c r="T38" i="6"/>
  <c r="S38" i="6"/>
  <c r="R38" i="6"/>
  <c r="Q38" i="6"/>
  <c r="P38" i="6"/>
  <c r="O38" i="6"/>
  <c r="N38" i="6"/>
  <c r="M38" i="6"/>
  <c r="L38" i="6"/>
  <c r="K38" i="6"/>
  <c r="J38" i="6"/>
  <c r="I38" i="6"/>
  <c r="H38" i="6"/>
  <c r="G38" i="6"/>
  <c r="F38" i="6"/>
  <c r="E38" i="6"/>
  <c r="D38" i="6"/>
  <c r="C38" i="6"/>
  <c r="AG37" i="6"/>
  <c r="AF37" i="6"/>
  <c r="AE37" i="6"/>
  <c r="AD37" i="6"/>
  <c r="AC37" i="6"/>
  <c r="AB37" i="6"/>
  <c r="AA37" i="6"/>
  <c r="Z37" i="6"/>
  <c r="Y37" i="6"/>
  <c r="X37" i="6"/>
  <c r="W37" i="6"/>
  <c r="V37" i="6"/>
  <c r="U37" i="6"/>
  <c r="T37" i="6"/>
  <c r="S37" i="6"/>
  <c r="R37" i="6"/>
  <c r="Q37" i="6"/>
  <c r="P37" i="6"/>
  <c r="O37" i="6"/>
  <c r="N37" i="6"/>
  <c r="M37" i="6"/>
  <c r="L37" i="6"/>
  <c r="K37" i="6"/>
  <c r="J37" i="6"/>
  <c r="I37" i="6"/>
  <c r="H37" i="6"/>
  <c r="G37" i="6"/>
  <c r="F37" i="6"/>
  <c r="E37" i="6"/>
  <c r="D37" i="6"/>
  <c r="C37" i="6"/>
  <c r="AG36" i="6"/>
  <c r="AF36" i="6"/>
  <c r="AE36" i="6"/>
  <c r="AD36" i="6"/>
  <c r="AC36" i="6"/>
  <c r="AB36" i="6"/>
  <c r="AA36" i="6"/>
  <c r="Z36" i="6"/>
  <c r="Y36" i="6"/>
  <c r="X36" i="6"/>
  <c r="W36" i="6"/>
  <c r="V36" i="6"/>
  <c r="U36" i="6"/>
  <c r="T36" i="6"/>
  <c r="S36" i="6"/>
  <c r="R36" i="6"/>
  <c r="Q36" i="6"/>
  <c r="P36" i="6"/>
  <c r="O36" i="6"/>
  <c r="N36" i="6"/>
  <c r="M36" i="6"/>
  <c r="L36" i="6"/>
  <c r="K36" i="6"/>
  <c r="J36" i="6"/>
  <c r="I36" i="6"/>
  <c r="H36" i="6"/>
  <c r="G36" i="6"/>
  <c r="F36" i="6"/>
  <c r="E36" i="6"/>
  <c r="D36" i="6"/>
  <c r="C36" i="6"/>
  <c r="AG35" i="6"/>
  <c r="AF35" i="6"/>
  <c r="AE35" i="6"/>
  <c r="AD35" i="6"/>
  <c r="AC35" i="6"/>
  <c r="AB35" i="6"/>
  <c r="AA35" i="6"/>
  <c r="Z35" i="6"/>
  <c r="Y35" i="6"/>
  <c r="X35" i="6"/>
  <c r="W35" i="6"/>
  <c r="V35" i="6"/>
  <c r="U35" i="6"/>
  <c r="T35" i="6"/>
  <c r="S35" i="6"/>
  <c r="R35" i="6"/>
  <c r="Q35" i="6"/>
  <c r="P35" i="6"/>
  <c r="O35" i="6"/>
  <c r="N35" i="6"/>
  <c r="M35" i="6"/>
  <c r="L35" i="6"/>
  <c r="K35" i="6"/>
  <c r="J35" i="6"/>
  <c r="I35" i="6"/>
  <c r="H35" i="6"/>
  <c r="G35" i="6"/>
  <c r="F35" i="6"/>
  <c r="E35" i="6"/>
  <c r="D35" i="6"/>
  <c r="C35" i="6"/>
  <c r="AG34" i="6"/>
  <c r="AF34" i="6"/>
  <c r="AE34" i="6"/>
  <c r="AD34" i="6"/>
  <c r="AC34" i="6"/>
  <c r="AB34" i="6"/>
  <c r="AA34" i="6"/>
  <c r="Z34" i="6"/>
  <c r="Y34" i="6"/>
  <c r="X34" i="6"/>
  <c r="W34" i="6"/>
  <c r="V34" i="6"/>
  <c r="U34" i="6"/>
  <c r="T34" i="6"/>
  <c r="S34" i="6"/>
  <c r="R34" i="6"/>
  <c r="Q34" i="6"/>
  <c r="P34" i="6"/>
  <c r="O34" i="6"/>
  <c r="N34" i="6"/>
  <c r="M34" i="6"/>
  <c r="L34" i="6"/>
  <c r="K34" i="6"/>
  <c r="J34" i="6"/>
  <c r="I34" i="6"/>
  <c r="H34" i="6"/>
  <c r="G34" i="6"/>
  <c r="F34" i="6"/>
  <c r="E34" i="6"/>
  <c r="D34" i="6"/>
  <c r="C34" i="6"/>
  <c r="AG33" i="6"/>
  <c r="AF33" i="6"/>
  <c r="AE33" i="6"/>
  <c r="AD33" i="6"/>
  <c r="AC33" i="6"/>
  <c r="AB33" i="6"/>
  <c r="AA33" i="6"/>
  <c r="Z33" i="6"/>
  <c r="Y33" i="6"/>
  <c r="X33" i="6"/>
  <c r="W33" i="6"/>
  <c r="V33" i="6"/>
  <c r="U33" i="6"/>
  <c r="T33" i="6"/>
  <c r="S33" i="6"/>
  <c r="R33" i="6"/>
  <c r="Q33" i="6"/>
  <c r="P33" i="6"/>
  <c r="O33" i="6"/>
  <c r="N33" i="6"/>
  <c r="M33" i="6"/>
  <c r="L33" i="6"/>
  <c r="K33" i="6"/>
  <c r="J33" i="6"/>
  <c r="I33" i="6"/>
  <c r="H33" i="6"/>
  <c r="G33" i="6"/>
  <c r="F33" i="6"/>
  <c r="E33" i="6"/>
  <c r="D33" i="6"/>
  <c r="C33" i="6"/>
  <c r="AG32" i="6"/>
  <c r="AF32" i="6"/>
  <c r="AE32" i="6"/>
  <c r="AD32" i="6"/>
  <c r="AC32" i="6"/>
  <c r="AB32" i="6"/>
  <c r="AA32" i="6"/>
  <c r="Z32" i="6"/>
  <c r="Y32" i="6"/>
  <c r="X32" i="6"/>
  <c r="W32" i="6"/>
  <c r="V32" i="6"/>
  <c r="U32" i="6"/>
  <c r="T32" i="6"/>
  <c r="S32" i="6"/>
  <c r="R32" i="6"/>
  <c r="Q32" i="6"/>
  <c r="P32" i="6"/>
  <c r="O32" i="6"/>
  <c r="N32" i="6"/>
  <c r="M32" i="6"/>
  <c r="L32" i="6"/>
  <c r="K32" i="6"/>
  <c r="J32" i="6"/>
  <c r="I32" i="6"/>
  <c r="H32" i="6"/>
  <c r="G32" i="6"/>
  <c r="F32" i="6"/>
  <c r="E32" i="6"/>
  <c r="D32" i="6"/>
  <c r="C32" i="6"/>
  <c r="AG31" i="6"/>
  <c r="AF31" i="6"/>
  <c r="AE31" i="6"/>
  <c r="AD31" i="6"/>
  <c r="AC31" i="6"/>
  <c r="AB31" i="6"/>
  <c r="AA31" i="6"/>
  <c r="Z31" i="6"/>
  <c r="Y31" i="6"/>
  <c r="X31" i="6"/>
  <c r="W31" i="6"/>
  <c r="V31" i="6"/>
  <c r="U31" i="6"/>
  <c r="T31" i="6"/>
  <c r="S31" i="6"/>
  <c r="R31" i="6"/>
  <c r="Q31" i="6"/>
  <c r="P31" i="6"/>
  <c r="O31" i="6"/>
  <c r="N31" i="6"/>
  <c r="M31" i="6"/>
  <c r="L31" i="6"/>
  <c r="K31" i="6"/>
  <c r="J31" i="6"/>
  <c r="I31" i="6"/>
  <c r="H31" i="6"/>
  <c r="G31" i="6"/>
  <c r="F31" i="6"/>
  <c r="E31" i="6"/>
  <c r="D31" i="6"/>
  <c r="C31" i="6"/>
  <c r="AG30" i="6"/>
  <c r="AF30" i="6"/>
  <c r="AE30" i="6"/>
  <c r="AD30" i="6"/>
  <c r="AC30" i="6"/>
  <c r="AB30" i="6"/>
  <c r="AA30" i="6"/>
  <c r="Z30" i="6"/>
  <c r="Y30" i="6"/>
  <c r="X30" i="6"/>
  <c r="W30" i="6"/>
  <c r="V30" i="6"/>
  <c r="U30" i="6"/>
  <c r="T30" i="6"/>
  <c r="S30" i="6"/>
  <c r="R30" i="6"/>
  <c r="Q30" i="6"/>
  <c r="P30" i="6"/>
  <c r="O30" i="6"/>
  <c r="N30" i="6"/>
  <c r="M30" i="6"/>
  <c r="L30" i="6"/>
  <c r="K30" i="6"/>
  <c r="J30" i="6"/>
  <c r="I30" i="6"/>
  <c r="H30" i="6"/>
  <c r="G30" i="6"/>
  <c r="F30" i="6"/>
  <c r="E30" i="6"/>
  <c r="D30" i="6"/>
  <c r="C30" i="6"/>
  <c r="AG29" i="6"/>
  <c r="AF29" i="6"/>
  <c r="AE29" i="6"/>
  <c r="AD29" i="6"/>
  <c r="AC29" i="6"/>
  <c r="AB29" i="6"/>
  <c r="AA29" i="6"/>
  <c r="Z29" i="6"/>
  <c r="Y29" i="6"/>
  <c r="X29" i="6"/>
  <c r="W29" i="6"/>
  <c r="V29" i="6"/>
  <c r="U29" i="6"/>
  <c r="T29" i="6"/>
  <c r="S29" i="6"/>
  <c r="R29" i="6"/>
  <c r="Q29" i="6"/>
  <c r="P29" i="6"/>
  <c r="O29" i="6"/>
  <c r="N29" i="6"/>
  <c r="M29" i="6"/>
  <c r="L29" i="6"/>
  <c r="K29" i="6"/>
  <c r="J29" i="6"/>
  <c r="I29" i="6"/>
  <c r="H29" i="6"/>
  <c r="G29" i="6"/>
  <c r="F29" i="6"/>
  <c r="E29" i="6"/>
  <c r="D29" i="6"/>
  <c r="C29" i="6"/>
  <c r="AG28" i="6"/>
  <c r="AF28" i="6"/>
  <c r="AE28" i="6"/>
  <c r="AD28" i="6"/>
  <c r="AC28" i="6"/>
  <c r="AB28" i="6"/>
  <c r="AA28" i="6"/>
  <c r="Z28" i="6"/>
  <c r="Y28" i="6"/>
  <c r="X28" i="6"/>
  <c r="W28" i="6"/>
  <c r="V28" i="6"/>
  <c r="U28" i="6"/>
  <c r="T28" i="6"/>
  <c r="S28" i="6"/>
  <c r="R28" i="6"/>
  <c r="Q28" i="6"/>
  <c r="P28" i="6"/>
  <c r="O28" i="6"/>
  <c r="N28" i="6"/>
  <c r="M28" i="6"/>
  <c r="L28" i="6"/>
  <c r="K28" i="6"/>
  <c r="J28" i="6"/>
  <c r="I28" i="6"/>
  <c r="H28" i="6"/>
  <c r="G28" i="6"/>
  <c r="F28" i="6"/>
  <c r="E28" i="6"/>
  <c r="D28" i="6"/>
  <c r="C28" i="6"/>
  <c r="AG27" i="6"/>
  <c r="AF27" i="6"/>
  <c r="AE27" i="6"/>
  <c r="AD27" i="6"/>
  <c r="AC27" i="6"/>
  <c r="AB27" i="6"/>
  <c r="AA27" i="6"/>
  <c r="Z27" i="6"/>
  <c r="Y27" i="6"/>
  <c r="X27" i="6"/>
  <c r="W27" i="6"/>
  <c r="V27" i="6"/>
  <c r="U27" i="6"/>
  <c r="T27" i="6"/>
  <c r="S27" i="6"/>
  <c r="R27" i="6"/>
  <c r="Q27" i="6"/>
  <c r="P27" i="6"/>
  <c r="O27" i="6"/>
  <c r="N27" i="6"/>
  <c r="M27" i="6"/>
  <c r="L27" i="6"/>
  <c r="K27" i="6"/>
  <c r="J27" i="6"/>
  <c r="I27" i="6"/>
  <c r="H27" i="6"/>
  <c r="G27" i="6"/>
  <c r="F27" i="6"/>
  <c r="E27" i="6"/>
  <c r="D27" i="6"/>
  <c r="C27" i="6"/>
  <c r="AG26" i="6"/>
  <c r="AF26" i="6"/>
  <c r="AE26" i="6"/>
  <c r="AD26" i="6"/>
  <c r="AC26" i="6"/>
  <c r="AB26" i="6"/>
  <c r="AA26" i="6"/>
  <c r="Z26" i="6"/>
  <c r="Y26" i="6"/>
  <c r="X26" i="6"/>
  <c r="W26" i="6"/>
  <c r="V26" i="6"/>
  <c r="U26" i="6"/>
  <c r="T26" i="6"/>
  <c r="S26" i="6"/>
  <c r="R26" i="6"/>
  <c r="Q26" i="6"/>
  <c r="P26" i="6"/>
  <c r="O26" i="6"/>
  <c r="N26" i="6"/>
  <c r="M26" i="6"/>
  <c r="L26" i="6"/>
  <c r="K26" i="6"/>
  <c r="J26" i="6"/>
  <c r="I26" i="6"/>
  <c r="H26" i="6"/>
  <c r="G26" i="6"/>
  <c r="F26" i="6"/>
  <c r="E26" i="6"/>
  <c r="D26" i="6"/>
  <c r="C26" i="6"/>
  <c r="AG25" i="6"/>
  <c r="AF25" i="6"/>
  <c r="AE25" i="6"/>
  <c r="AD25" i="6"/>
  <c r="AC25" i="6"/>
  <c r="AB25" i="6"/>
  <c r="AA25" i="6"/>
  <c r="Z25" i="6"/>
  <c r="Y25" i="6"/>
  <c r="X25" i="6"/>
  <c r="W25" i="6"/>
  <c r="V25" i="6"/>
  <c r="U25" i="6"/>
  <c r="T25" i="6"/>
  <c r="S25" i="6"/>
  <c r="R25" i="6"/>
  <c r="Q25" i="6"/>
  <c r="P25" i="6"/>
  <c r="O25" i="6"/>
  <c r="N25" i="6"/>
  <c r="M25" i="6"/>
  <c r="L25" i="6"/>
  <c r="K25" i="6"/>
  <c r="J25" i="6"/>
  <c r="I25" i="6"/>
  <c r="H25" i="6"/>
  <c r="G25" i="6"/>
  <c r="F25" i="6"/>
  <c r="E25" i="6"/>
  <c r="D25" i="6"/>
  <c r="C25" i="6"/>
  <c r="AG24" i="6"/>
  <c r="AF24" i="6"/>
  <c r="AE24" i="6"/>
  <c r="AD24" i="6"/>
  <c r="AC24" i="6"/>
  <c r="AB24" i="6"/>
  <c r="AA24" i="6"/>
  <c r="Z24" i="6"/>
  <c r="Y24" i="6"/>
  <c r="X24" i="6"/>
  <c r="W24" i="6"/>
  <c r="V24" i="6"/>
  <c r="U24" i="6"/>
  <c r="T24" i="6"/>
  <c r="S24" i="6"/>
  <c r="R24" i="6"/>
  <c r="Q24" i="6"/>
  <c r="P24" i="6"/>
  <c r="O24" i="6"/>
  <c r="N24" i="6"/>
  <c r="M24" i="6"/>
  <c r="L24" i="6"/>
  <c r="K24" i="6"/>
  <c r="J24" i="6"/>
  <c r="I24" i="6"/>
  <c r="H24" i="6"/>
  <c r="G24" i="6"/>
  <c r="F24" i="6"/>
  <c r="E24" i="6"/>
  <c r="D24" i="6"/>
  <c r="C24" i="6"/>
  <c r="AG23" i="6"/>
  <c r="AF23" i="6"/>
  <c r="AE23" i="6"/>
  <c r="AD23" i="6"/>
  <c r="AC23" i="6"/>
  <c r="AB23" i="6"/>
  <c r="AA23" i="6"/>
  <c r="Z23" i="6"/>
  <c r="Y23" i="6"/>
  <c r="X23" i="6"/>
  <c r="W23" i="6"/>
  <c r="V23" i="6"/>
  <c r="U23" i="6"/>
  <c r="T23" i="6"/>
  <c r="S23" i="6"/>
  <c r="R23" i="6"/>
  <c r="Q23" i="6"/>
  <c r="P23" i="6"/>
  <c r="O23" i="6"/>
  <c r="N23" i="6"/>
  <c r="M23" i="6"/>
  <c r="L23" i="6"/>
  <c r="K23" i="6"/>
  <c r="J23" i="6"/>
  <c r="I23" i="6"/>
  <c r="H23" i="6"/>
  <c r="G23" i="6"/>
  <c r="F23" i="6"/>
  <c r="E23" i="6"/>
  <c r="D23" i="6"/>
  <c r="C23" i="6"/>
  <c r="AG22" i="6"/>
  <c r="AF22" i="6"/>
  <c r="AE22" i="6"/>
  <c r="AD22" i="6"/>
  <c r="AC22" i="6"/>
  <c r="AB22" i="6"/>
  <c r="AA22" i="6"/>
  <c r="Z22" i="6"/>
  <c r="Y22" i="6"/>
  <c r="X22" i="6"/>
  <c r="W22" i="6"/>
  <c r="V22" i="6"/>
  <c r="U22" i="6"/>
  <c r="T22" i="6"/>
  <c r="S22" i="6"/>
  <c r="R22" i="6"/>
  <c r="Q22" i="6"/>
  <c r="P22" i="6"/>
  <c r="O22" i="6"/>
  <c r="N22" i="6"/>
  <c r="M22" i="6"/>
  <c r="L22" i="6"/>
  <c r="K22" i="6"/>
  <c r="J22" i="6"/>
  <c r="I22" i="6"/>
  <c r="H22" i="6"/>
  <c r="G22" i="6"/>
  <c r="F22" i="6"/>
  <c r="E22" i="6"/>
  <c r="D22" i="6"/>
  <c r="C22" i="6"/>
  <c r="AG21" i="6"/>
  <c r="AF21" i="6"/>
  <c r="AE21" i="6"/>
  <c r="AD21" i="6"/>
  <c r="AC21" i="6"/>
  <c r="AB21" i="6"/>
  <c r="AA21" i="6"/>
  <c r="Z21" i="6"/>
  <c r="Y21" i="6"/>
  <c r="X21" i="6"/>
  <c r="W21" i="6"/>
  <c r="V21" i="6"/>
  <c r="U21" i="6"/>
  <c r="T21" i="6"/>
  <c r="S21" i="6"/>
  <c r="R21" i="6"/>
  <c r="Q21" i="6"/>
  <c r="P21" i="6"/>
  <c r="O21" i="6"/>
  <c r="N21" i="6"/>
  <c r="M21" i="6"/>
  <c r="L21" i="6"/>
  <c r="K21" i="6"/>
  <c r="J21" i="6"/>
  <c r="I21" i="6"/>
  <c r="H21" i="6"/>
  <c r="G21" i="6"/>
  <c r="F21" i="6"/>
  <c r="E21" i="6"/>
  <c r="D21" i="6"/>
  <c r="C21" i="6"/>
  <c r="AG20" i="6"/>
  <c r="AF20" i="6"/>
  <c r="AE20" i="6"/>
  <c r="AD20" i="6"/>
  <c r="AC20" i="6"/>
  <c r="AB20" i="6"/>
  <c r="AA20" i="6"/>
  <c r="Z20" i="6"/>
  <c r="Y20" i="6"/>
  <c r="X20" i="6"/>
  <c r="W20" i="6"/>
  <c r="V20" i="6"/>
  <c r="U20" i="6"/>
  <c r="T20" i="6"/>
  <c r="S20" i="6"/>
  <c r="R20" i="6"/>
  <c r="Q20" i="6"/>
  <c r="P20" i="6"/>
  <c r="O20" i="6"/>
  <c r="N20" i="6"/>
  <c r="M20" i="6"/>
  <c r="L20" i="6"/>
  <c r="K20" i="6"/>
  <c r="J20" i="6"/>
  <c r="I20" i="6"/>
  <c r="H20" i="6"/>
  <c r="G20" i="6"/>
  <c r="F20" i="6"/>
  <c r="E20" i="6"/>
  <c r="D20" i="6"/>
  <c r="C20" i="6"/>
  <c r="AG19" i="6"/>
  <c r="AF19" i="6"/>
  <c r="AE19" i="6"/>
  <c r="AD19" i="6"/>
  <c r="AC19" i="6"/>
  <c r="AB19" i="6"/>
  <c r="AA19" i="6"/>
  <c r="Z19" i="6"/>
  <c r="Y19" i="6"/>
  <c r="X19" i="6"/>
  <c r="W19" i="6"/>
  <c r="V19" i="6"/>
  <c r="U19" i="6"/>
  <c r="T19" i="6"/>
  <c r="S19" i="6"/>
  <c r="R19" i="6"/>
  <c r="Q19" i="6"/>
  <c r="P19" i="6"/>
  <c r="O19" i="6"/>
  <c r="N19" i="6"/>
  <c r="M19" i="6"/>
  <c r="L19" i="6"/>
  <c r="K19" i="6"/>
  <c r="J19" i="6"/>
  <c r="I19" i="6"/>
  <c r="H19" i="6"/>
  <c r="G19" i="6"/>
  <c r="F19" i="6"/>
  <c r="E19" i="6"/>
  <c r="D19" i="6"/>
  <c r="C19" i="6"/>
  <c r="AG18" i="6"/>
  <c r="AF18" i="6"/>
  <c r="AE18" i="6"/>
  <c r="AD18" i="6"/>
  <c r="AC18" i="6"/>
  <c r="AB18" i="6"/>
  <c r="AA18" i="6"/>
  <c r="Z18" i="6"/>
  <c r="Y18" i="6"/>
  <c r="X18" i="6"/>
  <c r="W18" i="6"/>
  <c r="V18" i="6"/>
  <c r="U18" i="6"/>
  <c r="T18" i="6"/>
  <c r="S18" i="6"/>
  <c r="R18" i="6"/>
  <c r="Q18" i="6"/>
  <c r="P18" i="6"/>
  <c r="O18" i="6"/>
  <c r="N18" i="6"/>
  <c r="M18" i="6"/>
  <c r="L18" i="6"/>
  <c r="K18" i="6"/>
  <c r="J18" i="6"/>
  <c r="I18" i="6"/>
  <c r="H18" i="6"/>
  <c r="G18" i="6"/>
  <c r="F18" i="6"/>
  <c r="E18" i="6"/>
  <c r="D18" i="6"/>
  <c r="C18" i="6"/>
  <c r="AG17" i="6"/>
  <c r="AF17" i="6"/>
  <c r="AE17" i="6"/>
  <c r="AD17" i="6"/>
  <c r="AC17" i="6"/>
  <c r="AB17" i="6"/>
  <c r="AA17" i="6"/>
  <c r="Z17" i="6"/>
  <c r="W17" i="6"/>
  <c r="V17" i="6"/>
  <c r="U17" i="6"/>
  <c r="T17" i="6"/>
  <c r="S17" i="6"/>
  <c r="R17" i="6"/>
  <c r="Q17" i="6"/>
  <c r="P17" i="6"/>
  <c r="O17" i="6"/>
  <c r="N17" i="6"/>
  <c r="M17" i="6"/>
  <c r="L17" i="6"/>
  <c r="K17" i="6"/>
  <c r="J17" i="6"/>
  <c r="I17" i="6"/>
  <c r="H17" i="6"/>
  <c r="G17" i="6"/>
  <c r="F17" i="6"/>
  <c r="E17" i="6"/>
  <c r="D17" i="6"/>
  <c r="C17" i="6"/>
  <c r="AG16" i="6"/>
  <c r="AF16" i="6"/>
  <c r="AE16" i="6"/>
  <c r="AD16" i="6"/>
  <c r="AC16" i="6"/>
  <c r="AB16" i="6"/>
  <c r="AA16" i="6"/>
  <c r="Z16" i="6"/>
  <c r="Y16" i="6"/>
  <c r="X16" i="6"/>
  <c r="W16" i="6"/>
  <c r="V16" i="6"/>
  <c r="U16" i="6"/>
  <c r="T16" i="6"/>
  <c r="S16" i="6"/>
  <c r="R16" i="6"/>
  <c r="Q16" i="6"/>
  <c r="P16" i="6"/>
  <c r="O16" i="6"/>
  <c r="N16" i="6"/>
  <c r="M16" i="6"/>
  <c r="L16" i="6"/>
  <c r="K16" i="6"/>
  <c r="J16" i="6"/>
  <c r="I16" i="6"/>
  <c r="H16" i="6"/>
  <c r="G16" i="6"/>
  <c r="F16" i="6"/>
  <c r="E16" i="6"/>
  <c r="D16" i="6"/>
  <c r="C16" i="6"/>
  <c r="AG15" i="6"/>
  <c r="AF15" i="6"/>
  <c r="AE15" i="6"/>
  <c r="AD15" i="6"/>
  <c r="AC15" i="6"/>
  <c r="AB15" i="6"/>
  <c r="AA15" i="6"/>
  <c r="Z15" i="6"/>
  <c r="Y15" i="6"/>
  <c r="X15" i="6"/>
  <c r="W15" i="6"/>
  <c r="V15" i="6"/>
  <c r="U15" i="6"/>
  <c r="T15" i="6"/>
  <c r="S15" i="6"/>
  <c r="R15" i="6"/>
  <c r="Q15" i="6"/>
  <c r="P15" i="6"/>
  <c r="O15" i="6"/>
  <c r="N15" i="6"/>
  <c r="M15" i="6"/>
  <c r="L15" i="6"/>
  <c r="K15" i="6"/>
  <c r="J15" i="6"/>
  <c r="I15" i="6"/>
  <c r="H15" i="6"/>
  <c r="G15" i="6"/>
  <c r="F15" i="6"/>
  <c r="E15" i="6"/>
  <c r="D15" i="6"/>
  <c r="C15" i="6"/>
  <c r="AG14" i="6"/>
  <c r="AF14" i="6"/>
  <c r="AE14" i="6"/>
  <c r="AD14" i="6"/>
  <c r="AC14" i="6"/>
  <c r="AB14" i="6"/>
  <c r="AA14" i="6"/>
  <c r="Z14" i="6"/>
  <c r="Y14" i="6"/>
  <c r="X14" i="6"/>
  <c r="W14" i="6"/>
  <c r="V14" i="6"/>
  <c r="U14" i="6"/>
  <c r="T14" i="6"/>
  <c r="S14" i="6"/>
  <c r="R14" i="6"/>
  <c r="Q14" i="6"/>
  <c r="P14" i="6"/>
  <c r="O14" i="6"/>
  <c r="N14" i="6"/>
  <c r="M14" i="6"/>
  <c r="L14" i="6"/>
  <c r="K14" i="6"/>
  <c r="J14" i="6"/>
  <c r="I14" i="6"/>
  <c r="H14" i="6"/>
  <c r="G14" i="6"/>
  <c r="F14" i="6"/>
  <c r="E14" i="6"/>
  <c r="D14" i="6"/>
  <c r="C14" i="6"/>
  <c r="AG13" i="6"/>
  <c r="AF13" i="6"/>
  <c r="AE13" i="6"/>
  <c r="AD13" i="6"/>
  <c r="AC13" i="6"/>
  <c r="AB13" i="6"/>
  <c r="AA13" i="6"/>
  <c r="Z13" i="6"/>
  <c r="Y13" i="6"/>
  <c r="X13" i="6"/>
  <c r="W13" i="6"/>
  <c r="V13" i="6"/>
  <c r="U13" i="6"/>
  <c r="T13" i="6"/>
  <c r="S13" i="6"/>
  <c r="R13" i="6"/>
  <c r="Q13" i="6"/>
  <c r="P13" i="6"/>
  <c r="O13" i="6"/>
  <c r="N13" i="6"/>
  <c r="M13" i="6"/>
  <c r="L13" i="6"/>
  <c r="K13" i="6"/>
  <c r="J13" i="6"/>
  <c r="I13" i="6"/>
  <c r="H13" i="6"/>
  <c r="G13" i="6"/>
  <c r="F13" i="6"/>
  <c r="E13" i="6"/>
  <c r="D13" i="6"/>
  <c r="C13" i="6"/>
  <c r="AG12" i="6"/>
  <c r="AF12" i="6"/>
  <c r="AE12" i="6"/>
  <c r="AD12" i="6"/>
  <c r="AC12" i="6"/>
  <c r="AB12" i="6"/>
  <c r="AA12" i="6"/>
  <c r="Z12" i="6"/>
  <c r="Y12" i="6"/>
  <c r="X12" i="6"/>
  <c r="W12" i="6"/>
  <c r="V12" i="6"/>
  <c r="U12" i="6"/>
  <c r="T12" i="6"/>
  <c r="S12" i="6"/>
  <c r="R12" i="6"/>
  <c r="Q12" i="6"/>
  <c r="P12" i="6"/>
  <c r="O12" i="6"/>
  <c r="N12" i="6"/>
  <c r="M12" i="6"/>
  <c r="L12" i="6"/>
  <c r="K12" i="6"/>
  <c r="J12" i="6"/>
  <c r="I12" i="6"/>
  <c r="H12" i="6"/>
  <c r="G12" i="6"/>
  <c r="F12" i="6"/>
  <c r="E12" i="6"/>
  <c r="D12" i="6"/>
  <c r="C12" i="6"/>
  <c r="AG10" i="6"/>
  <c r="AF10" i="6"/>
  <c r="AE10" i="6"/>
  <c r="AD10" i="6"/>
  <c r="AC10" i="6"/>
  <c r="AB10" i="6"/>
  <c r="AA10" i="6"/>
  <c r="Z10" i="6"/>
  <c r="Y10" i="6"/>
  <c r="X10" i="6"/>
  <c r="W10" i="6"/>
  <c r="V10" i="6"/>
  <c r="U10" i="6"/>
  <c r="T10" i="6"/>
  <c r="S10" i="6"/>
  <c r="R10" i="6"/>
  <c r="Q10" i="6"/>
  <c r="P10" i="6"/>
  <c r="O10" i="6"/>
  <c r="N10" i="6"/>
  <c r="I9" i="6"/>
  <c r="G9" i="6"/>
  <c r="K5" i="6"/>
  <c r="A1" i="6"/>
  <c r="N101" i="5"/>
  <c r="M101" i="5"/>
  <c r="L101" i="5"/>
  <c r="K101" i="5"/>
  <c r="J101" i="5"/>
  <c r="I101" i="5"/>
  <c r="H101" i="5"/>
  <c r="G101" i="5"/>
  <c r="F101" i="5"/>
  <c r="E101" i="5"/>
  <c r="D101" i="5"/>
  <c r="C101" i="5"/>
  <c r="N100" i="5"/>
  <c r="M100" i="5"/>
  <c r="L100" i="5"/>
  <c r="K100" i="5"/>
  <c r="J100" i="5"/>
  <c r="I100" i="5"/>
  <c r="H100" i="5"/>
  <c r="G100" i="5"/>
  <c r="F100" i="5"/>
  <c r="E100" i="5"/>
  <c r="D100" i="5"/>
  <c r="C100" i="5"/>
  <c r="N99" i="5"/>
  <c r="M99" i="5"/>
  <c r="L99" i="5"/>
  <c r="K99" i="5"/>
  <c r="J99" i="5"/>
  <c r="I99" i="5"/>
  <c r="H99" i="5"/>
  <c r="G99" i="5"/>
  <c r="F99" i="5"/>
  <c r="E99" i="5"/>
  <c r="D99" i="5"/>
  <c r="C99" i="5"/>
  <c r="N98" i="5"/>
  <c r="M98" i="5"/>
  <c r="L98" i="5"/>
  <c r="K98" i="5"/>
  <c r="J98" i="5"/>
  <c r="I98" i="5"/>
  <c r="H98" i="5"/>
  <c r="G98" i="5"/>
  <c r="F98" i="5"/>
  <c r="E98" i="5"/>
  <c r="D98" i="5"/>
  <c r="C98" i="5"/>
  <c r="N97" i="5"/>
  <c r="M97" i="5"/>
  <c r="L97" i="5"/>
  <c r="K97" i="5"/>
  <c r="J97" i="5"/>
  <c r="I97" i="5"/>
  <c r="H97" i="5"/>
  <c r="G97" i="5"/>
  <c r="F97" i="5"/>
  <c r="E97" i="5"/>
  <c r="D97" i="5"/>
  <c r="C97" i="5"/>
  <c r="N96" i="5"/>
  <c r="M96" i="5"/>
  <c r="L96" i="5"/>
  <c r="K96" i="5"/>
  <c r="J96" i="5"/>
  <c r="I96" i="5"/>
  <c r="H96" i="5"/>
  <c r="G96" i="5"/>
  <c r="F96" i="5"/>
  <c r="E96" i="5"/>
  <c r="D96" i="5"/>
  <c r="C96" i="5"/>
  <c r="N95" i="5"/>
  <c r="M95" i="5"/>
  <c r="L95" i="5"/>
  <c r="K95" i="5"/>
  <c r="J95" i="5"/>
  <c r="I95" i="5"/>
  <c r="H95" i="5"/>
  <c r="G95" i="5"/>
  <c r="F95" i="5"/>
  <c r="E95" i="5"/>
  <c r="D95" i="5"/>
  <c r="C95" i="5"/>
  <c r="N94" i="5"/>
  <c r="M94" i="5"/>
  <c r="L94" i="5"/>
  <c r="K94" i="5"/>
  <c r="J94" i="5"/>
  <c r="I94" i="5"/>
  <c r="H94" i="5"/>
  <c r="G94" i="5"/>
  <c r="F94" i="5"/>
  <c r="E94" i="5"/>
  <c r="D94" i="5"/>
  <c r="C94" i="5"/>
  <c r="N93" i="5"/>
  <c r="M93" i="5"/>
  <c r="L93" i="5"/>
  <c r="K93" i="5"/>
  <c r="J93" i="5"/>
  <c r="I93" i="5"/>
  <c r="H93" i="5"/>
  <c r="G93" i="5"/>
  <c r="F93" i="5"/>
  <c r="E93" i="5"/>
  <c r="D93" i="5"/>
  <c r="C93" i="5"/>
  <c r="N92" i="5"/>
  <c r="M92" i="5"/>
  <c r="L92" i="5"/>
  <c r="K92" i="5"/>
  <c r="J92" i="5"/>
  <c r="I92" i="5"/>
  <c r="H92" i="5"/>
  <c r="G92" i="5"/>
  <c r="F92" i="5"/>
  <c r="E92" i="5"/>
  <c r="D92" i="5"/>
  <c r="C92" i="5"/>
  <c r="N91" i="5"/>
  <c r="M91" i="5"/>
  <c r="L91" i="5"/>
  <c r="K91" i="5"/>
  <c r="J91" i="5"/>
  <c r="I91" i="5"/>
  <c r="H91" i="5"/>
  <c r="G91" i="5"/>
  <c r="F91" i="5"/>
  <c r="E91" i="5"/>
  <c r="D91" i="5"/>
  <c r="C91" i="5"/>
  <c r="N90" i="5"/>
  <c r="M90" i="5"/>
  <c r="L90" i="5"/>
  <c r="K90" i="5"/>
  <c r="J90" i="5"/>
  <c r="I90" i="5"/>
  <c r="H90" i="5"/>
  <c r="G90" i="5"/>
  <c r="F90" i="5"/>
  <c r="E90" i="5"/>
  <c r="D90" i="5"/>
  <c r="C90" i="5"/>
  <c r="N89" i="5"/>
  <c r="M89" i="5"/>
  <c r="L89" i="5"/>
  <c r="K89" i="5"/>
  <c r="J89" i="5"/>
  <c r="I89" i="5"/>
  <c r="H89" i="5"/>
  <c r="G89" i="5"/>
  <c r="F89" i="5"/>
  <c r="E89" i="5"/>
  <c r="D89" i="5"/>
  <c r="C89" i="5"/>
  <c r="N88" i="5"/>
  <c r="M88" i="5"/>
  <c r="L88" i="5"/>
  <c r="K88" i="5"/>
  <c r="J88" i="5"/>
  <c r="I88" i="5"/>
  <c r="H88" i="5"/>
  <c r="G88" i="5"/>
  <c r="F88" i="5"/>
  <c r="E88" i="5"/>
  <c r="D88" i="5"/>
  <c r="C88" i="5"/>
  <c r="N87" i="5"/>
  <c r="M87" i="5"/>
  <c r="L87" i="5"/>
  <c r="K87" i="5"/>
  <c r="J87" i="5"/>
  <c r="I87" i="5"/>
  <c r="H87" i="5"/>
  <c r="G87" i="5"/>
  <c r="F87" i="5"/>
  <c r="E87" i="5"/>
  <c r="D87" i="5"/>
  <c r="C87" i="5"/>
  <c r="N86" i="5"/>
  <c r="M86" i="5"/>
  <c r="L86" i="5"/>
  <c r="K86" i="5"/>
  <c r="J86" i="5"/>
  <c r="I86" i="5"/>
  <c r="H86" i="5"/>
  <c r="G86" i="5"/>
  <c r="F86" i="5"/>
  <c r="E86" i="5"/>
  <c r="D86" i="5"/>
  <c r="C86" i="5"/>
  <c r="N85" i="5"/>
  <c r="M85" i="5"/>
  <c r="L85" i="5"/>
  <c r="K85" i="5"/>
  <c r="J85" i="5"/>
  <c r="I85" i="5"/>
  <c r="H85" i="5"/>
  <c r="G85" i="5"/>
  <c r="F85" i="5"/>
  <c r="E85" i="5"/>
  <c r="D85" i="5"/>
  <c r="C85" i="5"/>
  <c r="N84" i="5"/>
  <c r="M84" i="5"/>
  <c r="L84" i="5"/>
  <c r="K84" i="5"/>
  <c r="J84" i="5"/>
  <c r="I84" i="5"/>
  <c r="H84" i="5"/>
  <c r="G84" i="5"/>
  <c r="F84" i="5"/>
  <c r="E84" i="5"/>
  <c r="D84" i="5"/>
  <c r="C84" i="5"/>
  <c r="N83" i="5"/>
  <c r="M83" i="5"/>
  <c r="L83" i="5"/>
  <c r="K83" i="5"/>
  <c r="J83" i="5"/>
  <c r="I83" i="5"/>
  <c r="H83" i="5"/>
  <c r="G83" i="5"/>
  <c r="F83" i="5"/>
  <c r="E83" i="5"/>
  <c r="D83" i="5"/>
  <c r="C83" i="5"/>
  <c r="N82" i="5"/>
  <c r="M82" i="5"/>
  <c r="L82" i="5"/>
  <c r="K82" i="5"/>
  <c r="J82" i="5"/>
  <c r="I82" i="5"/>
  <c r="H82" i="5"/>
  <c r="G82" i="5"/>
  <c r="F82" i="5"/>
  <c r="E82" i="5"/>
  <c r="D82" i="5"/>
  <c r="C82" i="5"/>
  <c r="N81" i="5"/>
  <c r="M81" i="5"/>
  <c r="L81" i="5"/>
  <c r="K81" i="5"/>
  <c r="J81" i="5"/>
  <c r="I81" i="5"/>
  <c r="H81" i="5"/>
  <c r="G81" i="5"/>
  <c r="F81" i="5"/>
  <c r="E81" i="5"/>
  <c r="D81" i="5"/>
  <c r="C81" i="5"/>
  <c r="N80" i="5"/>
  <c r="M80" i="5"/>
  <c r="L80" i="5"/>
  <c r="K80" i="5"/>
  <c r="J80" i="5"/>
  <c r="I80" i="5"/>
  <c r="H80" i="5"/>
  <c r="G80" i="5"/>
  <c r="F80" i="5"/>
  <c r="E80" i="5"/>
  <c r="D80" i="5"/>
  <c r="C80" i="5"/>
  <c r="N79" i="5"/>
  <c r="M79" i="5"/>
  <c r="L79" i="5"/>
  <c r="K79" i="5"/>
  <c r="J79" i="5"/>
  <c r="I79" i="5"/>
  <c r="H79" i="5"/>
  <c r="G79" i="5"/>
  <c r="F79" i="5"/>
  <c r="E79" i="5"/>
  <c r="D79" i="5"/>
  <c r="C79" i="5"/>
  <c r="N78" i="5"/>
  <c r="M78" i="5"/>
  <c r="L78" i="5"/>
  <c r="K78" i="5"/>
  <c r="J78" i="5"/>
  <c r="I78" i="5"/>
  <c r="H78" i="5"/>
  <c r="G78" i="5"/>
  <c r="F78" i="5"/>
  <c r="E78" i="5"/>
  <c r="D78" i="5"/>
  <c r="C78" i="5"/>
  <c r="N77" i="5"/>
  <c r="M77" i="5"/>
  <c r="L77" i="5"/>
  <c r="K77" i="5"/>
  <c r="J77" i="5"/>
  <c r="I77" i="5"/>
  <c r="H77" i="5"/>
  <c r="G77" i="5"/>
  <c r="F77" i="5"/>
  <c r="E77" i="5"/>
  <c r="D77" i="5"/>
  <c r="C77" i="5"/>
  <c r="N76" i="5"/>
  <c r="M76" i="5"/>
  <c r="L76" i="5"/>
  <c r="K76" i="5"/>
  <c r="J76" i="5"/>
  <c r="I76" i="5"/>
  <c r="H76" i="5"/>
  <c r="G76" i="5"/>
  <c r="F76" i="5"/>
  <c r="E76" i="5"/>
  <c r="D76" i="5"/>
  <c r="C76" i="5"/>
  <c r="N75" i="5"/>
  <c r="M75" i="5"/>
  <c r="L75" i="5"/>
  <c r="K75" i="5"/>
  <c r="J75" i="5"/>
  <c r="I75" i="5"/>
  <c r="H75" i="5"/>
  <c r="G75" i="5"/>
  <c r="F75" i="5"/>
  <c r="E75" i="5"/>
  <c r="D75" i="5"/>
  <c r="C75" i="5"/>
  <c r="N74" i="5"/>
  <c r="M74" i="5"/>
  <c r="L74" i="5"/>
  <c r="K74" i="5"/>
  <c r="J74" i="5"/>
  <c r="I74" i="5"/>
  <c r="H74" i="5"/>
  <c r="G74" i="5"/>
  <c r="F74" i="5"/>
  <c r="E74" i="5"/>
  <c r="D74" i="5"/>
  <c r="C74" i="5"/>
  <c r="N73" i="5"/>
  <c r="M73" i="5"/>
  <c r="L73" i="5"/>
  <c r="K73" i="5"/>
  <c r="J73" i="5"/>
  <c r="I73" i="5"/>
  <c r="H73" i="5"/>
  <c r="G73" i="5"/>
  <c r="F73" i="5"/>
  <c r="E73" i="5"/>
  <c r="D73" i="5"/>
  <c r="C73" i="5"/>
  <c r="N72" i="5"/>
  <c r="M72" i="5"/>
  <c r="L72" i="5"/>
  <c r="K72" i="5"/>
  <c r="J72" i="5"/>
  <c r="I72" i="5"/>
  <c r="H72" i="5"/>
  <c r="G72" i="5"/>
  <c r="F72" i="5"/>
  <c r="E72" i="5"/>
  <c r="D72" i="5"/>
  <c r="C72" i="5"/>
  <c r="N71" i="5"/>
  <c r="M71" i="5"/>
  <c r="L71" i="5"/>
  <c r="K71" i="5"/>
  <c r="J71" i="5"/>
  <c r="I71" i="5"/>
  <c r="H71" i="5"/>
  <c r="G71" i="5"/>
  <c r="F71" i="5"/>
  <c r="E71" i="5"/>
  <c r="D71" i="5"/>
  <c r="C71" i="5"/>
  <c r="N70" i="5"/>
  <c r="M70" i="5"/>
  <c r="L70" i="5"/>
  <c r="K70" i="5"/>
  <c r="J70" i="5"/>
  <c r="I70" i="5"/>
  <c r="H70" i="5"/>
  <c r="G70" i="5"/>
  <c r="F70" i="5"/>
  <c r="E70" i="5"/>
  <c r="D70" i="5"/>
  <c r="C70" i="5"/>
  <c r="N69" i="5"/>
  <c r="M69" i="5"/>
  <c r="L69" i="5"/>
  <c r="K69" i="5"/>
  <c r="J69" i="5"/>
  <c r="I69" i="5"/>
  <c r="H69" i="5"/>
  <c r="G69" i="5"/>
  <c r="F69" i="5"/>
  <c r="E69" i="5"/>
  <c r="D69" i="5"/>
  <c r="C69" i="5"/>
  <c r="N68" i="5"/>
  <c r="M68" i="5"/>
  <c r="L68" i="5"/>
  <c r="K68" i="5"/>
  <c r="J68" i="5"/>
  <c r="I68" i="5"/>
  <c r="H68" i="5"/>
  <c r="G68" i="5"/>
  <c r="F68" i="5"/>
  <c r="E68" i="5"/>
  <c r="D68" i="5"/>
  <c r="C68" i="5"/>
  <c r="N67" i="5"/>
  <c r="M67" i="5"/>
  <c r="L67" i="5"/>
  <c r="K67" i="5"/>
  <c r="J67" i="5"/>
  <c r="I67" i="5"/>
  <c r="H67" i="5"/>
  <c r="G67" i="5"/>
  <c r="F67" i="5"/>
  <c r="E67" i="5"/>
  <c r="D67" i="5"/>
  <c r="C67" i="5"/>
  <c r="N66" i="5"/>
  <c r="M66" i="5"/>
  <c r="L66" i="5"/>
  <c r="K66" i="5"/>
  <c r="J66" i="5"/>
  <c r="I66" i="5"/>
  <c r="H66" i="5"/>
  <c r="G66" i="5"/>
  <c r="F66" i="5"/>
  <c r="E66" i="5"/>
  <c r="D66" i="5"/>
  <c r="C66" i="5"/>
  <c r="N65" i="5"/>
  <c r="M65" i="5"/>
  <c r="L65" i="5"/>
  <c r="K65" i="5"/>
  <c r="J65" i="5"/>
  <c r="I65" i="5"/>
  <c r="H65" i="5"/>
  <c r="G65" i="5"/>
  <c r="F65" i="5"/>
  <c r="E65" i="5"/>
  <c r="D65" i="5"/>
  <c r="C65" i="5"/>
  <c r="N64" i="5"/>
  <c r="M64" i="5"/>
  <c r="L64" i="5"/>
  <c r="K64" i="5"/>
  <c r="J64" i="5"/>
  <c r="I64" i="5"/>
  <c r="H64" i="5"/>
  <c r="G64" i="5"/>
  <c r="F64" i="5"/>
  <c r="E64" i="5"/>
  <c r="D64" i="5"/>
  <c r="C64" i="5"/>
  <c r="N63" i="5"/>
  <c r="M63" i="5"/>
  <c r="L63" i="5"/>
  <c r="K63" i="5"/>
  <c r="J63" i="5"/>
  <c r="I63" i="5"/>
  <c r="H63" i="5"/>
  <c r="G63" i="5"/>
  <c r="F63" i="5"/>
  <c r="E63" i="5"/>
  <c r="D63" i="5"/>
  <c r="C63" i="5"/>
  <c r="N62" i="5"/>
  <c r="M62" i="5"/>
  <c r="L62" i="5"/>
  <c r="K62" i="5"/>
  <c r="J62" i="5"/>
  <c r="I62" i="5"/>
  <c r="H62" i="5"/>
  <c r="G62" i="5"/>
  <c r="F62" i="5"/>
  <c r="E62" i="5"/>
  <c r="D62" i="5"/>
  <c r="C62" i="5"/>
  <c r="N61" i="5"/>
  <c r="M61" i="5"/>
  <c r="L61" i="5"/>
  <c r="K61" i="5"/>
  <c r="J61" i="5"/>
  <c r="I61" i="5"/>
  <c r="H61" i="5"/>
  <c r="G61" i="5"/>
  <c r="F61" i="5"/>
  <c r="E61" i="5"/>
  <c r="D61" i="5"/>
  <c r="C61" i="5"/>
  <c r="N60" i="5"/>
  <c r="M60" i="5"/>
  <c r="L60" i="5"/>
  <c r="K60" i="5"/>
  <c r="J60" i="5"/>
  <c r="I60" i="5"/>
  <c r="H60" i="5"/>
  <c r="G60" i="5"/>
  <c r="F60" i="5"/>
  <c r="E60" i="5"/>
  <c r="D60" i="5"/>
  <c r="C60" i="5"/>
  <c r="N59" i="5"/>
  <c r="M59" i="5"/>
  <c r="L59" i="5"/>
  <c r="K59" i="5"/>
  <c r="J59" i="5"/>
  <c r="I59" i="5"/>
  <c r="H59" i="5"/>
  <c r="G59" i="5"/>
  <c r="F59" i="5"/>
  <c r="E59" i="5"/>
  <c r="D59" i="5"/>
  <c r="C59" i="5"/>
  <c r="N58" i="5"/>
  <c r="M58" i="5"/>
  <c r="L58" i="5"/>
  <c r="K58" i="5"/>
  <c r="J58" i="5"/>
  <c r="I58" i="5"/>
  <c r="H58" i="5"/>
  <c r="G58" i="5"/>
  <c r="F58" i="5"/>
  <c r="E58" i="5"/>
  <c r="D58" i="5"/>
  <c r="C58" i="5"/>
  <c r="N57" i="5"/>
  <c r="M57" i="5"/>
  <c r="L57" i="5"/>
  <c r="K57" i="5"/>
  <c r="J57" i="5"/>
  <c r="I57" i="5"/>
  <c r="H57" i="5"/>
  <c r="G57" i="5"/>
  <c r="F57" i="5"/>
  <c r="E57" i="5"/>
  <c r="D57" i="5"/>
  <c r="C57" i="5"/>
  <c r="N56" i="5"/>
  <c r="M56" i="5"/>
  <c r="L56" i="5"/>
  <c r="K56" i="5"/>
  <c r="J56" i="5"/>
  <c r="I56" i="5"/>
  <c r="H56" i="5"/>
  <c r="G56" i="5"/>
  <c r="F56" i="5"/>
  <c r="E56" i="5"/>
  <c r="D56" i="5"/>
  <c r="C56" i="5"/>
  <c r="N55" i="5"/>
  <c r="M55" i="5"/>
  <c r="L55" i="5"/>
  <c r="K55" i="5"/>
  <c r="J55" i="5"/>
  <c r="I55" i="5"/>
  <c r="H55" i="5"/>
  <c r="G55" i="5"/>
  <c r="F55" i="5"/>
  <c r="E55" i="5"/>
  <c r="D55" i="5"/>
  <c r="C55" i="5"/>
  <c r="N54" i="5"/>
  <c r="M54" i="5"/>
  <c r="L54" i="5"/>
  <c r="K54" i="5"/>
  <c r="J54" i="5"/>
  <c r="I54" i="5"/>
  <c r="H54" i="5"/>
  <c r="G54" i="5"/>
  <c r="F54" i="5"/>
  <c r="E54" i="5"/>
  <c r="D54" i="5"/>
  <c r="C54" i="5"/>
  <c r="N53" i="5"/>
  <c r="M53" i="5"/>
  <c r="L53" i="5"/>
  <c r="K53" i="5"/>
  <c r="J53" i="5"/>
  <c r="I53" i="5"/>
  <c r="H53" i="5"/>
  <c r="G53" i="5"/>
  <c r="F53" i="5"/>
  <c r="E53" i="5"/>
  <c r="D53" i="5"/>
  <c r="C53" i="5"/>
  <c r="N52" i="5"/>
  <c r="M52" i="5"/>
  <c r="L52" i="5"/>
  <c r="K52" i="5"/>
  <c r="J52" i="5"/>
  <c r="I52" i="5"/>
  <c r="H52" i="5"/>
  <c r="G52" i="5"/>
  <c r="F52" i="5"/>
  <c r="E52" i="5"/>
  <c r="D52" i="5"/>
  <c r="C52" i="5"/>
  <c r="N51" i="5"/>
  <c r="M51" i="5"/>
  <c r="L51" i="5"/>
  <c r="K51" i="5"/>
  <c r="J51" i="5"/>
  <c r="I51" i="5"/>
  <c r="H51" i="5"/>
  <c r="G51" i="5"/>
  <c r="F51" i="5"/>
  <c r="E51" i="5"/>
  <c r="D51" i="5"/>
  <c r="C51" i="5"/>
  <c r="N50" i="5"/>
  <c r="M50" i="5"/>
  <c r="L50" i="5"/>
  <c r="K50" i="5"/>
  <c r="J50" i="5"/>
  <c r="I50" i="5"/>
  <c r="H50" i="5"/>
  <c r="G50" i="5"/>
  <c r="F50" i="5"/>
  <c r="E50" i="5"/>
  <c r="D50" i="5"/>
  <c r="C50" i="5"/>
  <c r="N49" i="5"/>
  <c r="M49" i="5"/>
  <c r="L49" i="5"/>
  <c r="K49" i="5"/>
  <c r="J49" i="5"/>
  <c r="I49" i="5"/>
  <c r="H49" i="5"/>
  <c r="G49" i="5"/>
  <c r="F49" i="5"/>
  <c r="E49" i="5"/>
  <c r="D49" i="5"/>
  <c r="C49" i="5"/>
  <c r="N48" i="5"/>
  <c r="M48" i="5"/>
  <c r="L48" i="5"/>
  <c r="K48" i="5"/>
  <c r="J48" i="5"/>
  <c r="I48" i="5"/>
  <c r="H48" i="5"/>
  <c r="G48" i="5"/>
  <c r="F48" i="5"/>
  <c r="E48" i="5"/>
  <c r="D48" i="5"/>
  <c r="C48" i="5"/>
  <c r="N47" i="5"/>
  <c r="M47" i="5"/>
  <c r="L47" i="5"/>
  <c r="K47" i="5"/>
  <c r="J47" i="5"/>
  <c r="I47" i="5"/>
  <c r="H47" i="5"/>
  <c r="G47" i="5"/>
  <c r="F47" i="5"/>
  <c r="E47" i="5"/>
  <c r="D47" i="5"/>
  <c r="C47" i="5"/>
  <c r="N46" i="5"/>
  <c r="M46" i="5"/>
  <c r="L46" i="5"/>
  <c r="K46" i="5"/>
  <c r="J46" i="5"/>
  <c r="I46" i="5"/>
  <c r="H46" i="5"/>
  <c r="G46" i="5"/>
  <c r="F46" i="5"/>
  <c r="E46" i="5"/>
  <c r="D46" i="5"/>
  <c r="C46" i="5"/>
  <c r="N45" i="5"/>
  <c r="M45" i="5"/>
  <c r="L45" i="5"/>
  <c r="K45" i="5"/>
  <c r="J45" i="5"/>
  <c r="I45" i="5"/>
  <c r="H45" i="5"/>
  <c r="G45" i="5"/>
  <c r="F45" i="5"/>
  <c r="E45" i="5"/>
  <c r="D45" i="5"/>
  <c r="C45" i="5"/>
  <c r="N44" i="5"/>
  <c r="M44" i="5"/>
  <c r="L44" i="5"/>
  <c r="K44" i="5"/>
  <c r="J44" i="5"/>
  <c r="I44" i="5"/>
  <c r="H44" i="5"/>
  <c r="G44" i="5"/>
  <c r="F44" i="5"/>
  <c r="E44" i="5"/>
  <c r="D44" i="5"/>
  <c r="C44" i="5"/>
  <c r="N43" i="5"/>
  <c r="M43" i="5"/>
  <c r="L43" i="5"/>
  <c r="K43" i="5"/>
  <c r="J43" i="5"/>
  <c r="I43" i="5"/>
  <c r="H43" i="5"/>
  <c r="G43" i="5"/>
  <c r="F43" i="5"/>
  <c r="E43" i="5"/>
  <c r="D43" i="5"/>
  <c r="C43" i="5"/>
  <c r="N42" i="5"/>
  <c r="M42" i="5"/>
  <c r="L42" i="5"/>
  <c r="K42" i="5"/>
  <c r="J42" i="5"/>
  <c r="I42" i="5"/>
  <c r="H42" i="5"/>
  <c r="G42" i="5"/>
  <c r="F42" i="5"/>
  <c r="E42" i="5"/>
  <c r="D42" i="5"/>
  <c r="C42" i="5"/>
  <c r="N41" i="5"/>
  <c r="M41" i="5"/>
  <c r="L41" i="5"/>
  <c r="K41" i="5"/>
  <c r="J41" i="5"/>
  <c r="I41" i="5"/>
  <c r="H41" i="5"/>
  <c r="G41" i="5"/>
  <c r="F41" i="5"/>
  <c r="E41" i="5"/>
  <c r="D41" i="5"/>
  <c r="C41" i="5"/>
  <c r="N40" i="5"/>
  <c r="M40" i="5"/>
  <c r="L40" i="5"/>
  <c r="K40" i="5"/>
  <c r="J40" i="5"/>
  <c r="I40" i="5"/>
  <c r="H40" i="5"/>
  <c r="G40" i="5"/>
  <c r="F40" i="5"/>
  <c r="E40" i="5"/>
  <c r="D40" i="5"/>
  <c r="C40" i="5"/>
  <c r="N39" i="5"/>
  <c r="M39" i="5"/>
  <c r="L39" i="5"/>
  <c r="K39" i="5"/>
  <c r="J39" i="5"/>
  <c r="I39" i="5"/>
  <c r="H39" i="5"/>
  <c r="G39" i="5"/>
  <c r="F39" i="5"/>
  <c r="E39" i="5"/>
  <c r="D39" i="5"/>
  <c r="C39" i="5"/>
  <c r="N38" i="5"/>
  <c r="M38" i="5"/>
  <c r="L38" i="5"/>
  <c r="K38" i="5"/>
  <c r="J38" i="5"/>
  <c r="I38" i="5"/>
  <c r="H38" i="5"/>
  <c r="G38" i="5"/>
  <c r="F38" i="5"/>
  <c r="E38" i="5"/>
  <c r="D38" i="5"/>
  <c r="C38" i="5"/>
  <c r="N37" i="5"/>
  <c r="M37" i="5"/>
  <c r="L37" i="5"/>
  <c r="K37" i="5"/>
  <c r="J37" i="5"/>
  <c r="I37" i="5"/>
  <c r="H37" i="5"/>
  <c r="G37" i="5"/>
  <c r="F37" i="5"/>
  <c r="E37" i="5"/>
  <c r="D37" i="5"/>
  <c r="C37" i="5"/>
  <c r="N36" i="5"/>
  <c r="M36" i="5"/>
  <c r="L36" i="5"/>
  <c r="K36" i="5"/>
  <c r="J36" i="5"/>
  <c r="I36" i="5"/>
  <c r="H36" i="5"/>
  <c r="G36" i="5"/>
  <c r="F36" i="5"/>
  <c r="E36" i="5"/>
  <c r="D36" i="5"/>
  <c r="C36" i="5"/>
  <c r="N35" i="5"/>
  <c r="M35" i="5"/>
  <c r="L35" i="5"/>
  <c r="K35" i="5"/>
  <c r="J35" i="5"/>
  <c r="I35" i="5"/>
  <c r="H35" i="5"/>
  <c r="G35" i="5"/>
  <c r="F35" i="5"/>
  <c r="E35" i="5"/>
  <c r="D35" i="5"/>
  <c r="C35" i="5"/>
  <c r="N34" i="5"/>
  <c r="M34" i="5"/>
  <c r="L34" i="5"/>
  <c r="K34" i="5"/>
  <c r="J34" i="5"/>
  <c r="I34" i="5"/>
  <c r="H34" i="5"/>
  <c r="G34" i="5"/>
  <c r="F34" i="5"/>
  <c r="E34" i="5"/>
  <c r="D34" i="5"/>
  <c r="C34" i="5"/>
  <c r="N33" i="5"/>
  <c r="M33" i="5"/>
  <c r="L33" i="5"/>
  <c r="K33" i="5"/>
  <c r="J33" i="5"/>
  <c r="I33" i="5"/>
  <c r="H33" i="5"/>
  <c r="G33" i="5"/>
  <c r="F33" i="5"/>
  <c r="E33" i="5"/>
  <c r="D33" i="5"/>
  <c r="C33" i="5"/>
  <c r="N32" i="5"/>
  <c r="M32" i="5"/>
  <c r="L32" i="5"/>
  <c r="K32" i="5"/>
  <c r="J32" i="5"/>
  <c r="I32" i="5"/>
  <c r="H32" i="5"/>
  <c r="G32" i="5"/>
  <c r="F32" i="5"/>
  <c r="E32" i="5"/>
  <c r="D32" i="5"/>
  <c r="C32" i="5"/>
  <c r="N31" i="5"/>
  <c r="M31" i="5"/>
  <c r="L31" i="5"/>
  <c r="K31" i="5"/>
  <c r="J31" i="5"/>
  <c r="I31" i="5"/>
  <c r="H31" i="5"/>
  <c r="G31" i="5"/>
  <c r="F31" i="5"/>
  <c r="E31" i="5"/>
  <c r="D31" i="5"/>
  <c r="C31" i="5"/>
  <c r="N30" i="5"/>
  <c r="M30" i="5"/>
  <c r="L30" i="5"/>
  <c r="K30" i="5"/>
  <c r="J30" i="5"/>
  <c r="I30" i="5"/>
  <c r="H30" i="5"/>
  <c r="G30" i="5"/>
  <c r="F30" i="5"/>
  <c r="E30" i="5"/>
  <c r="D30" i="5"/>
  <c r="C30" i="5"/>
  <c r="N29" i="5"/>
  <c r="M29" i="5"/>
  <c r="L29" i="5"/>
  <c r="K29" i="5"/>
  <c r="J29" i="5"/>
  <c r="I29" i="5"/>
  <c r="H29" i="5"/>
  <c r="G29" i="5"/>
  <c r="F29" i="5"/>
  <c r="E29" i="5"/>
  <c r="D29" i="5"/>
  <c r="C29" i="5"/>
  <c r="N28" i="5"/>
  <c r="M28" i="5"/>
  <c r="L28" i="5"/>
  <c r="K28" i="5"/>
  <c r="J28" i="5"/>
  <c r="I28" i="5"/>
  <c r="H28" i="5"/>
  <c r="G28" i="5"/>
  <c r="F28" i="5"/>
  <c r="E28" i="5"/>
  <c r="D28" i="5"/>
  <c r="C28" i="5"/>
  <c r="N27" i="5"/>
  <c r="M27" i="5"/>
  <c r="L27" i="5"/>
  <c r="K27" i="5"/>
  <c r="J27" i="5"/>
  <c r="I27" i="5"/>
  <c r="H27" i="5"/>
  <c r="G27" i="5"/>
  <c r="F27" i="5"/>
  <c r="E27" i="5"/>
  <c r="D27" i="5"/>
  <c r="C27" i="5"/>
  <c r="N26" i="5"/>
  <c r="M26" i="5"/>
  <c r="L26" i="5"/>
  <c r="K26" i="5"/>
  <c r="J26" i="5"/>
  <c r="I26" i="5"/>
  <c r="H26" i="5"/>
  <c r="G26" i="5"/>
  <c r="F26" i="5"/>
  <c r="E26" i="5"/>
  <c r="D26" i="5"/>
  <c r="C26" i="5"/>
  <c r="N25" i="5"/>
  <c r="M25" i="5"/>
  <c r="L25" i="5"/>
  <c r="K25" i="5"/>
  <c r="J25" i="5"/>
  <c r="I25" i="5"/>
  <c r="H25" i="5"/>
  <c r="G25" i="5"/>
  <c r="F25" i="5"/>
  <c r="E25" i="5"/>
  <c r="D25" i="5"/>
  <c r="C25" i="5"/>
  <c r="N24" i="5"/>
  <c r="M24" i="5"/>
  <c r="L24" i="5"/>
  <c r="K24" i="5"/>
  <c r="J24" i="5"/>
  <c r="I24" i="5"/>
  <c r="H24" i="5"/>
  <c r="G24" i="5"/>
  <c r="F24" i="5"/>
  <c r="E24" i="5"/>
  <c r="D24" i="5"/>
  <c r="C24" i="5"/>
  <c r="N23" i="5"/>
  <c r="M23" i="5"/>
  <c r="L23" i="5"/>
  <c r="K23" i="5"/>
  <c r="J23" i="5"/>
  <c r="I23" i="5"/>
  <c r="H23" i="5"/>
  <c r="G23" i="5"/>
  <c r="F23" i="5"/>
  <c r="E23" i="5"/>
  <c r="D23" i="5"/>
  <c r="C23" i="5"/>
  <c r="N22" i="5"/>
  <c r="M22" i="5"/>
  <c r="L22" i="5"/>
  <c r="K22" i="5"/>
  <c r="J22" i="5"/>
  <c r="I22" i="5"/>
  <c r="H22" i="5"/>
  <c r="G22" i="5"/>
  <c r="F22" i="5"/>
  <c r="E22" i="5"/>
  <c r="D22" i="5"/>
  <c r="C22" i="5"/>
  <c r="N21" i="5"/>
  <c r="M21" i="5"/>
  <c r="L21" i="5"/>
  <c r="K21" i="5"/>
  <c r="J21" i="5"/>
  <c r="I21" i="5"/>
  <c r="H21" i="5"/>
  <c r="G21" i="5"/>
  <c r="F21" i="5"/>
  <c r="E21" i="5"/>
  <c r="D21" i="5"/>
  <c r="C21" i="5"/>
  <c r="N20" i="5"/>
  <c r="M20" i="5"/>
  <c r="L20" i="5"/>
  <c r="K20" i="5"/>
  <c r="J20" i="5"/>
  <c r="I20" i="5"/>
  <c r="H20" i="5"/>
  <c r="G20" i="5"/>
  <c r="F20" i="5"/>
  <c r="E20" i="5"/>
  <c r="D20" i="5"/>
  <c r="C20" i="5"/>
  <c r="N19" i="5"/>
  <c r="M19" i="5"/>
  <c r="L19" i="5"/>
  <c r="K19" i="5"/>
  <c r="J19" i="5"/>
  <c r="I19" i="5"/>
  <c r="H19" i="5"/>
  <c r="G19" i="5"/>
  <c r="F19" i="5"/>
  <c r="E19" i="5"/>
  <c r="D19" i="5"/>
  <c r="C19" i="5"/>
  <c r="N18" i="5"/>
  <c r="M18" i="5"/>
  <c r="L18" i="5"/>
  <c r="K18" i="5"/>
  <c r="J18" i="5"/>
  <c r="I18" i="5"/>
  <c r="H18" i="5"/>
  <c r="G18" i="5"/>
  <c r="F18" i="5"/>
  <c r="E18" i="5"/>
  <c r="D18" i="5"/>
  <c r="C18" i="5"/>
  <c r="N17" i="5"/>
  <c r="M17" i="5"/>
  <c r="L17" i="5"/>
  <c r="K17" i="5"/>
  <c r="J17" i="5"/>
  <c r="I17" i="5"/>
  <c r="H17" i="5"/>
  <c r="G17" i="5"/>
  <c r="F17" i="5"/>
  <c r="E17" i="5"/>
  <c r="D17" i="5"/>
  <c r="C17" i="5"/>
  <c r="N16" i="5"/>
  <c r="M16" i="5"/>
  <c r="L16" i="5"/>
  <c r="K16" i="5"/>
  <c r="J16" i="5"/>
  <c r="I16" i="5"/>
  <c r="H16" i="5"/>
  <c r="G16" i="5"/>
  <c r="F16" i="5"/>
  <c r="E16" i="5"/>
  <c r="D16" i="5"/>
  <c r="C16" i="5"/>
  <c r="N15" i="5"/>
  <c r="M15" i="5"/>
  <c r="L15" i="5"/>
  <c r="K15" i="5"/>
  <c r="J15" i="5"/>
  <c r="I15" i="5"/>
  <c r="H15" i="5"/>
  <c r="G15" i="5"/>
  <c r="F15" i="5"/>
  <c r="E15" i="5"/>
  <c r="D15" i="5"/>
  <c r="C15" i="5"/>
  <c r="N14" i="5"/>
  <c r="M14" i="5"/>
  <c r="L14" i="5"/>
  <c r="K14" i="5"/>
  <c r="J14" i="5"/>
  <c r="I14" i="5"/>
  <c r="H14" i="5"/>
  <c r="G14" i="5"/>
  <c r="F14" i="5"/>
  <c r="E14" i="5"/>
  <c r="D14" i="5"/>
  <c r="C14" i="5"/>
  <c r="N13" i="5"/>
  <c r="M13" i="5"/>
  <c r="L13" i="5"/>
  <c r="K13" i="5"/>
  <c r="J13" i="5"/>
  <c r="I13" i="5"/>
  <c r="H13" i="5"/>
  <c r="G13" i="5"/>
  <c r="F13" i="5"/>
  <c r="E13" i="5"/>
  <c r="D13" i="5"/>
  <c r="C13" i="5"/>
  <c r="H9" i="5"/>
  <c r="G9" i="5"/>
  <c r="I5" i="5"/>
  <c r="A1" i="5"/>
  <c r="R102" i="4"/>
  <c r="Q102" i="4"/>
  <c r="P102" i="4"/>
  <c r="O102" i="4"/>
  <c r="N102" i="4"/>
  <c r="M102" i="4"/>
  <c r="L102" i="4"/>
  <c r="K102" i="4"/>
  <c r="J102" i="4"/>
  <c r="I102" i="4"/>
  <c r="H102" i="4"/>
  <c r="G102" i="4"/>
  <c r="F102" i="4"/>
  <c r="E102" i="4"/>
  <c r="D102" i="4"/>
  <c r="C102" i="4"/>
  <c r="R101" i="4"/>
  <c r="Q101" i="4"/>
  <c r="P101" i="4"/>
  <c r="O101" i="4"/>
  <c r="N101" i="4"/>
  <c r="M101" i="4"/>
  <c r="L101" i="4"/>
  <c r="K101" i="4"/>
  <c r="J101" i="4"/>
  <c r="I101" i="4"/>
  <c r="H101" i="4"/>
  <c r="G101" i="4"/>
  <c r="F101" i="4"/>
  <c r="E101" i="4"/>
  <c r="D101" i="4"/>
  <c r="C101" i="4"/>
  <c r="R100" i="4"/>
  <c r="Q100" i="4"/>
  <c r="P100" i="4"/>
  <c r="O100" i="4"/>
  <c r="N100" i="4"/>
  <c r="M100" i="4"/>
  <c r="L100" i="4"/>
  <c r="K100" i="4"/>
  <c r="J100" i="4"/>
  <c r="I100" i="4"/>
  <c r="H100" i="4"/>
  <c r="G100" i="4"/>
  <c r="F100" i="4"/>
  <c r="E100" i="4"/>
  <c r="D100" i="4"/>
  <c r="C100" i="4"/>
  <c r="R99" i="4"/>
  <c r="Q99" i="4"/>
  <c r="P99" i="4"/>
  <c r="O99" i="4"/>
  <c r="N99" i="4"/>
  <c r="M99" i="4"/>
  <c r="L99" i="4"/>
  <c r="K99" i="4"/>
  <c r="J99" i="4"/>
  <c r="I99" i="4"/>
  <c r="H99" i="4"/>
  <c r="G99" i="4"/>
  <c r="F99" i="4"/>
  <c r="E99" i="4"/>
  <c r="D99" i="4"/>
  <c r="C99" i="4"/>
  <c r="R98" i="4"/>
  <c r="Q98" i="4"/>
  <c r="P98" i="4"/>
  <c r="O98" i="4"/>
  <c r="N98" i="4"/>
  <c r="M98" i="4"/>
  <c r="L98" i="4"/>
  <c r="K98" i="4"/>
  <c r="J98" i="4"/>
  <c r="I98" i="4"/>
  <c r="H98" i="4"/>
  <c r="G98" i="4"/>
  <c r="F98" i="4"/>
  <c r="E98" i="4"/>
  <c r="D98" i="4"/>
  <c r="C98" i="4"/>
  <c r="R97" i="4"/>
  <c r="Q97" i="4"/>
  <c r="P97" i="4"/>
  <c r="O97" i="4"/>
  <c r="N97" i="4"/>
  <c r="M97" i="4"/>
  <c r="L97" i="4"/>
  <c r="K97" i="4"/>
  <c r="J97" i="4"/>
  <c r="I97" i="4"/>
  <c r="H97" i="4"/>
  <c r="G97" i="4"/>
  <c r="F97" i="4"/>
  <c r="E97" i="4"/>
  <c r="D97" i="4"/>
  <c r="C97" i="4"/>
  <c r="R96" i="4"/>
  <c r="Q96" i="4"/>
  <c r="P96" i="4"/>
  <c r="O96" i="4"/>
  <c r="N96" i="4"/>
  <c r="M96" i="4"/>
  <c r="L96" i="4"/>
  <c r="K96" i="4"/>
  <c r="J96" i="4"/>
  <c r="I96" i="4"/>
  <c r="H96" i="4"/>
  <c r="G96" i="4"/>
  <c r="F96" i="4"/>
  <c r="E96" i="4"/>
  <c r="D96" i="4"/>
  <c r="C96" i="4"/>
  <c r="R95" i="4"/>
  <c r="Q95" i="4"/>
  <c r="P95" i="4"/>
  <c r="O95" i="4"/>
  <c r="N95" i="4"/>
  <c r="M95" i="4"/>
  <c r="L95" i="4"/>
  <c r="K95" i="4"/>
  <c r="J95" i="4"/>
  <c r="I95" i="4"/>
  <c r="H95" i="4"/>
  <c r="G95" i="4"/>
  <c r="F95" i="4"/>
  <c r="E95" i="4"/>
  <c r="D95" i="4"/>
  <c r="C95" i="4"/>
  <c r="R94" i="4"/>
  <c r="Q94" i="4"/>
  <c r="P94" i="4"/>
  <c r="O94" i="4"/>
  <c r="N94" i="4"/>
  <c r="M94" i="4"/>
  <c r="L94" i="4"/>
  <c r="K94" i="4"/>
  <c r="J94" i="4"/>
  <c r="I94" i="4"/>
  <c r="H94" i="4"/>
  <c r="G94" i="4"/>
  <c r="F94" i="4"/>
  <c r="E94" i="4"/>
  <c r="D94" i="4"/>
  <c r="C94" i="4"/>
  <c r="R93" i="4"/>
  <c r="Q93" i="4"/>
  <c r="P93" i="4"/>
  <c r="O93" i="4"/>
  <c r="N93" i="4"/>
  <c r="M93" i="4"/>
  <c r="L93" i="4"/>
  <c r="K93" i="4"/>
  <c r="J93" i="4"/>
  <c r="I93" i="4"/>
  <c r="H93" i="4"/>
  <c r="G93" i="4"/>
  <c r="F93" i="4"/>
  <c r="E93" i="4"/>
  <c r="D93" i="4"/>
  <c r="C93" i="4"/>
  <c r="R92" i="4"/>
  <c r="Q92" i="4"/>
  <c r="P92" i="4"/>
  <c r="O92" i="4"/>
  <c r="N92" i="4"/>
  <c r="M92" i="4"/>
  <c r="L92" i="4"/>
  <c r="K92" i="4"/>
  <c r="J92" i="4"/>
  <c r="I92" i="4"/>
  <c r="H92" i="4"/>
  <c r="G92" i="4"/>
  <c r="F92" i="4"/>
  <c r="E92" i="4"/>
  <c r="D92" i="4"/>
  <c r="C92" i="4"/>
  <c r="R91" i="4"/>
  <c r="Q91" i="4"/>
  <c r="P91" i="4"/>
  <c r="O91" i="4"/>
  <c r="N91" i="4"/>
  <c r="M91" i="4"/>
  <c r="L91" i="4"/>
  <c r="K91" i="4"/>
  <c r="J91" i="4"/>
  <c r="I91" i="4"/>
  <c r="H91" i="4"/>
  <c r="G91" i="4"/>
  <c r="F91" i="4"/>
  <c r="E91" i="4"/>
  <c r="D91" i="4"/>
  <c r="C91" i="4"/>
  <c r="R90" i="4"/>
  <c r="Q90" i="4"/>
  <c r="P90" i="4"/>
  <c r="O90" i="4"/>
  <c r="N90" i="4"/>
  <c r="M90" i="4"/>
  <c r="L90" i="4"/>
  <c r="K90" i="4"/>
  <c r="J90" i="4"/>
  <c r="I90" i="4"/>
  <c r="H90" i="4"/>
  <c r="G90" i="4"/>
  <c r="F90" i="4"/>
  <c r="E90" i="4"/>
  <c r="D90" i="4"/>
  <c r="C90" i="4"/>
  <c r="R89" i="4"/>
  <c r="Q89" i="4"/>
  <c r="P89" i="4"/>
  <c r="O89" i="4"/>
  <c r="N89" i="4"/>
  <c r="M89" i="4"/>
  <c r="L89" i="4"/>
  <c r="K89" i="4"/>
  <c r="J89" i="4"/>
  <c r="I89" i="4"/>
  <c r="H89" i="4"/>
  <c r="G89" i="4"/>
  <c r="F89" i="4"/>
  <c r="E89" i="4"/>
  <c r="D89" i="4"/>
  <c r="C89" i="4"/>
  <c r="R88" i="4"/>
  <c r="Q88" i="4"/>
  <c r="P88" i="4"/>
  <c r="O88" i="4"/>
  <c r="N88" i="4"/>
  <c r="M88" i="4"/>
  <c r="L88" i="4"/>
  <c r="K88" i="4"/>
  <c r="J88" i="4"/>
  <c r="I88" i="4"/>
  <c r="H88" i="4"/>
  <c r="G88" i="4"/>
  <c r="F88" i="4"/>
  <c r="E88" i="4"/>
  <c r="D88" i="4"/>
  <c r="C88" i="4"/>
  <c r="R87" i="4"/>
  <c r="Q87" i="4"/>
  <c r="P87" i="4"/>
  <c r="O87" i="4"/>
  <c r="N87" i="4"/>
  <c r="M87" i="4"/>
  <c r="L87" i="4"/>
  <c r="K87" i="4"/>
  <c r="J87" i="4"/>
  <c r="I87" i="4"/>
  <c r="H87" i="4"/>
  <c r="G87" i="4"/>
  <c r="F87" i="4"/>
  <c r="E87" i="4"/>
  <c r="D87" i="4"/>
  <c r="C87" i="4"/>
  <c r="R86" i="4"/>
  <c r="Q86" i="4"/>
  <c r="P86" i="4"/>
  <c r="O86" i="4"/>
  <c r="N86" i="4"/>
  <c r="M86" i="4"/>
  <c r="L86" i="4"/>
  <c r="K86" i="4"/>
  <c r="J86" i="4"/>
  <c r="I86" i="4"/>
  <c r="H86" i="4"/>
  <c r="G86" i="4"/>
  <c r="F86" i="4"/>
  <c r="E86" i="4"/>
  <c r="D86" i="4"/>
  <c r="C86" i="4"/>
  <c r="R85" i="4"/>
  <c r="Q85" i="4"/>
  <c r="P85" i="4"/>
  <c r="O85" i="4"/>
  <c r="N85" i="4"/>
  <c r="M85" i="4"/>
  <c r="L85" i="4"/>
  <c r="K85" i="4"/>
  <c r="J85" i="4"/>
  <c r="I85" i="4"/>
  <c r="H85" i="4"/>
  <c r="G85" i="4"/>
  <c r="F85" i="4"/>
  <c r="E85" i="4"/>
  <c r="D85" i="4"/>
  <c r="C85" i="4"/>
  <c r="R84" i="4"/>
  <c r="Q84" i="4"/>
  <c r="P84" i="4"/>
  <c r="O84" i="4"/>
  <c r="N84" i="4"/>
  <c r="M84" i="4"/>
  <c r="L84" i="4"/>
  <c r="K84" i="4"/>
  <c r="J84" i="4"/>
  <c r="I84" i="4"/>
  <c r="H84" i="4"/>
  <c r="G84" i="4"/>
  <c r="F84" i="4"/>
  <c r="E84" i="4"/>
  <c r="D84" i="4"/>
  <c r="C84" i="4"/>
  <c r="R83" i="4"/>
  <c r="Q83" i="4"/>
  <c r="P83" i="4"/>
  <c r="O83" i="4"/>
  <c r="N83" i="4"/>
  <c r="M83" i="4"/>
  <c r="L83" i="4"/>
  <c r="K83" i="4"/>
  <c r="J83" i="4"/>
  <c r="I83" i="4"/>
  <c r="H83" i="4"/>
  <c r="G83" i="4"/>
  <c r="F83" i="4"/>
  <c r="E83" i="4"/>
  <c r="D83" i="4"/>
  <c r="C83" i="4"/>
  <c r="R82" i="4"/>
  <c r="Q82" i="4"/>
  <c r="P82" i="4"/>
  <c r="O82" i="4"/>
  <c r="N82" i="4"/>
  <c r="M82" i="4"/>
  <c r="L82" i="4"/>
  <c r="K82" i="4"/>
  <c r="J82" i="4"/>
  <c r="I82" i="4"/>
  <c r="H82" i="4"/>
  <c r="G82" i="4"/>
  <c r="F82" i="4"/>
  <c r="E82" i="4"/>
  <c r="D82" i="4"/>
  <c r="C82" i="4"/>
  <c r="R81" i="4"/>
  <c r="Q81" i="4"/>
  <c r="P81" i="4"/>
  <c r="O81" i="4"/>
  <c r="N81" i="4"/>
  <c r="M81" i="4"/>
  <c r="L81" i="4"/>
  <c r="K81" i="4"/>
  <c r="J81" i="4"/>
  <c r="I81" i="4"/>
  <c r="H81" i="4"/>
  <c r="G81" i="4"/>
  <c r="F81" i="4"/>
  <c r="E81" i="4"/>
  <c r="D81" i="4"/>
  <c r="C81" i="4"/>
  <c r="R80" i="4"/>
  <c r="Q80" i="4"/>
  <c r="P80" i="4"/>
  <c r="O80" i="4"/>
  <c r="N80" i="4"/>
  <c r="M80" i="4"/>
  <c r="L80" i="4"/>
  <c r="K80" i="4"/>
  <c r="J80" i="4"/>
  <c r="I80" i="4"/>
  <c r="H80" i="4"/>
  <c r="G80" i="4"/>
  <c r="F80" i="4"/>
  <c r="E80" i="4"/>
  <c r="D80" i="4"/>
  <c r="C80" i="4"/>
  <c r="R79" i="4"/>
  <c r="Q79" i="4"/>
  <c r="P79" i="4"/>
  <c r="O79" i="4"/>
  <c r="N79" i="4"/>
  <c r="M79" i="4"/>
  <c r="L79" i="4"/>
  <c r="K79" i="4"/>
  <c r="J79" i="4"/>
  <c r="I79" i="4"/>
  <c r="H79" i="4"/>
  <c r="G79" i="4"/>
  <c r="F79" i="4"/>
  <c r="E79" i="4"/>
  <c r="D79" i="4"/>
  <c r="C79" i="4"/>
  <c r="R78" i="4"/>
  <c r="Q78" i="4"/>
  <c r="P78" i="4"/>
  <c r="O78" i="4"/>
  <c r="N78" i="4"/>
  <c r="M78" i="4"/>
  <c r="L78" i="4"/>
  <c r="K78" i="4"/>
  <c r="J78" i="4"/>
  <c r="I78" i="4"/>
  <c r="H78" i="4"/>
  <c r="G78" i="4"/>
  <c r="F78" i="4"/>
  <c r="E78" i="4"/>
  <c r="D78" i="4"/>
  <c r="C78" i="4"/>
  <c r="R77" i="4"/>
  <c r="Q77" i="4"/>
  <c r="P77" i="4"/>
  <c r="O77" i="4"/>
  <c r="N77" i="4"/>
  <c r="M77" i="4"/>
  <c r="L77" i="4"/>
  <c r="K77" i="4"/>
  <c r="J77" i="4"/>
  <c r="I77" i="4"/>
  <c r="H77" i="4"/>
  <c r="G77" i="4"/>
  <c r="F77" i="4"/>
  <c r="E77" i="4"/>
  <c r="D77" i="4"/>
  <c r="C77" i="4"/>
  <c r="R76" i="4"/>
  <c r="Q76" i="4"/>
  <c r="P76" i="4"/>
  <c r="O76" i="4"/>
  <c r="N76" i="4"/>
  <c r="M76" i="4"/>
  <c r="L76" i="4"/>
  <c r="K76" i="4"/>
  <c r="J76" i="4"/>
  <c r="I76" i="4"/>
  <c r="H76" i="4"/>
  <c r="G76" i="4"/>
  <c r="F76" i="4"/>
  <c r="E76" i="4"/>
  <c r="D76" i="4"/>
  <c r="C76" i="4"/>
  <c r="R75" i="4"/>
  <c r="Q75" i="4"/>
  <c r="P75" i="4"/>
  <c r="O75" i="4"/>
  <c r="N75" i="4"/>
  <c r="M75" i="4"/>
  <c r="L75" i="4"/>
  <c r="K75" i="4"/>
  <c r="J75" i="4"/>
  <c r="I75" i="4"/>
  <c r="H75" i="4"/>
  <c r="G75" i="4"/>
  <c r="F75" i="4"/>
  <c r="E75" i="4"/>
  <c r="D75" i="4"/>
  <c r="C75" i="4"/>
  <c r="R74" i="4"/>
  <c r="Q74" i="4"/>
  <c r="P74" i="4"/>
  <c r="O74" i="4"/>
  <c r="N74" i="4"/>
  <c r="M74" i="4"/>
  <c r="L74" i="4"/>
  <c r="K74" i="4"/>
  <c r="J74" i="4"/>
  <c r="I74" i="4"/>
  <c r="H74" i="4"/>
  <c r="G74" i="4"/>
  <c r="F74" i="4"/>
  <c r="E74" i="4"/>
  <c r="D74" i="4"/>
  <c r="C74" i="4"/>
  <c r="R73" i="4"/>
  <c r="Q73" i="4"/>
  <c r="P73" i="4"/>
  <c r="O73" i="4"/>
  <c r="N73" i="4"/>
  <c r="M73" i="4"/>
  <c r="L73" i="4"/>
  <c r="K73" i="4"/>
  <c r="J73" i="4"/>
  <c r="I73" i="4"/>
  <c r="H73" i="4"/>
  <c r="G73" i="4"/>
  <c r="F73" i="4"/>
  <c r="E73" i="4"/>
  <c r="D73" i="4"/>
  <c r="C73" i="4"/>
  <c r="R72" i="4"/>
  <c r="Q72" i="4"/>
  <c r="P72" i="4"/>
  <c r="O72" i="4"/>
  <c r="N72" i="4"/>
  <c r="M72" i="4"/>
  <c r="L72" i="4"/>
  <c r="K72" i="4"/>
  <c r="J72" i="4"/>
  <c r="I72" i="4"/>
  <c r="H72" i="4"/>
  <c r="G72" i="4"/>
  <c r="F72" i="4"/>
  <c r="E72" i="4"/>
  <c r="D72" i="4"/>
  <c r="C72" i="4"/>
  <c r="R71" i="4"/>
  <c r="Q71" i="4"/>
  <c r="P71" i="4"/>
  <c r="O71" i="4"/>
  <c r="N71" i="4"/>
  <c r="M71" i="4"/>
  <c r="L71" i="4"/>
  <c r="K71" i="4"/>
  <c r="J71" i="4"/>
  <c r="I71" i="4"/>
  <c r="H71" i="4"/>
  <c r="G71" i="4"/>
  <c r="F71" i="4"/>
  <c r="E71" i="4"/>
  <c r="D71" i="4"/>
  <c r="C71" i="4"/>
  <c r="R70" i="4"/>
  <c r="Q70" i="4"/>
  <c r="P70" i="4"/>
  <c r="O70" i="4"/>
  <c r="N70" i="4"/>
  <c r="M70" i="4"/>
  <c r="L70" i="4"/>
  <c r="K70" i="4"/>
  <c r="J70" i="4"/>
  <c r="I70" i="4"/>
  <c r="H70" i="4"/>
  <c r="G70" i="4"/>
  <c r="F70" i="4"/>
  <c r="E70" i="4"/>
  <c r="D70" i="4"/>
  <c r="C70" i="4"/>
  <c r="R69" i="4"/>
  <c r="Q69" i="4"/>
  <c r="P69" i="4"/>
  <c r="O69" i="4"/>
  <c r="N69" i="4"/>
  <c r="M69" i="4"/>
  <c r="L69" i="4"/>
  <c r="K69" i="4"/>
  <c r="J69" i="4"/>
  <c r="I69" i="4"/>
  <c r="H69" i="4"/>
  <c r="G69" i="4"/>
  <c r="F69" i="4"/>
  <c r="E69" i="4"/>
  <c r="D69" i="4"/>
  <c r="C69" i="4"/>
  <c r="R68" i="4"/>
  <c r="Q68" i="4"/>
  <c r="P68" i="4"/>
  <c r="O68" i="4"/>
  <c r="N68" i="4"/>
  <c r="M68" i="4"/>
  <c r="L68" i="4"/>
  <c r="K68" i="4"/>
  <c r="J68" i="4"/>
  <c r="I68" i="4"/>
  <c r="H68" i="4"/>
  <c r="G68" i="4"/>
  <c r="F68" i="4"/>
  <c r="E68" i="4"/>
  <c r="D68" i="4"/>
  <c r="C68" i="4"/>
  <c r="R67" i="4"/>
  <c r="Q67" i="4"/>
  <c r="P67" i="4"/>
  <c r="O67" i="4"/>
  <c r="N67" i="4"/>
  <c r="M67" i="4"/>
  <c r="L67" i="4"/>
  <c r="K67" i="4"/>
  <c r="J67" i="4"/>
  <c r="I67" i="4"/>
  <c r="H67" i="4"/>
  <c r="G67" i="4"/>
  <c r="F67" i="4"/>
  <c r="E67" i="4"/>
  <c r="D67" i="4"/>
  <c r="C67" i="4"/>
  <c r="R66" i="4"/>
  <c r="Q66" i="4"/>
  <c r="P66" i="4"/>
  <c r="O66" i="4"/>
  <c r="N66" i="4"/>
  <c r="M66" i="4"/>
  <c r="L66" i="4"/>
  <c r="K66" i="4"/>
  <c r="J66" i="4"/>
  <c r="I66" i="4"/>
  <c r="H66" i="4"/>
  <c r="G66" i="4"/>
  <c r="F66" i="4"/>
  <c r="E66" i="4"/>
  <c r="D66" i="4"/>
  <c r="C66" i="4"/>
  <c r="R65" i="4"/>
  <c r="Q65" i="4"/>
  <c r="P65" i="4"/>
  <c r="O65" i="4"/>
  <c r="N65" i="4"/>
  <c r="M65" i="4"/>
  <c r="L65" i="4"/>
  <c r="K65" i="4"/>
  <c r="J65" i="4"/>
  <c r="I65" i="4"/>
  <c r="H65" i="4"/>
  <c r="G65" i="4"/>
  <c r="F65" i="4"/>
  <c r="E65" i="4"/>
  <c r="D65" i="4"/>
  <c r="C65" i="4"/>
  <c r="R64" i="4"/>
  <c r="Q64" i="4"/>
  <c r="P64" i="4"/>
  <c r="O64" i="4"/>
  <c r="N64" i="4"/>
  <c r="M64" i="4"/>
  <c r="L64" i="4"/>
  <c r="K64" i="4"/>
  <c r="J64" i="4"/>
  <c r="I64" i="4"/>
  <c r="H64" i="4"/>
  <c r="G64" i="4"/>
  <c r="F64" i="4"/>
  <c r="E64" i="4"/>
  <c r="D64" i="4"/>
  <c r="C64" i="4"/>
  <c r="R63" i="4"/>
  <c r="Q63" i="4"/>
  <c r="P63" i="4"/>
  <c r="O63" i="4"/>
  <c r="N63" i="4"/>
  <c r="M63" i="4"/>
  <c r="L63" i="4"/>
  <c r="K63" i="4"/>
  <c r="J63" i="4"/>
  <c r="I63" i="4"/>
  <c r="H63" i="4"/>
  <c r="G63" i="4"/>
  <c r="F63" i="4"/>
  <c r="E63" i="4"/>
  <c r="D63" i="4"/>
  <c r="C63" i="4"/>
  <c r="R62" i="4"/>
  <c r="Q62" i="4"/>
  <c r="P62" i="4"/>
  <c r="O62" i="4"/>
  <c r="N62" i="4"/>
  <c r="M62" i="4"/>
  <c r="L62" i="4"/>
  <c r="K62" i="4"/>
  <c r="J62" i="4"/>
  <c r="I62" i="4"/>
  <c r="H62" i="4"/>
  <c r="G62" i="4"/>
  <c r="F62" i="4"/>
  <c r="E62" i="4"/>
  <c r="D62" i="4"/>
  <c r="C62" i="4"/>
  <c r="R61" i="4"/>
  <c r="Q61" i="4"/>
  <c r="P61" i="4"/>
  <c r="O61" i="4"/>
  <c r="N61" i="4"/>
  <c r="M61" i="4"/>
  <c r="L61" i="4"/>
  <c r="K61" i="4"/>
  <c r="J61" i="4"/>
  <c r="I61" i="4"/>
  <c r="H61" i="4"/>
  <c r="G61" i="4"/>
  <c r="F61" i="4"/>
  <c r="E61" i="4"/>
  <c r="D61" i="4"/>
  <c r="C61" i="4"/>
  <c r="R60" i="4"/>
  <c r="Q60" i="4"/>
  <c r="P60" i="4"/>
  <c r="O60" i="4"/>
  <c r="N60" i="4"/>
  <c r="M60" i="4"/>
  <c r="L60" i="4"/>
  <c r="K60" i="4"/>
  <c r="J60" i="4"/>
  <c r="I60" i="4"/>
  <c r="H60" i="4"/>
  <c r="G60" i="4"/>
  <c r="F60" i="4"/>
  <c r="E60" i="4"/>
  <c r="D60" i="4"/>
  <c r="C60" i="4"/>
  <c r="R59" i="4"/>
  <c r="Q59" i="4"/>
  <c r="P59" i="4"/>
  <c r="O59" i="4"/>
  <c r="N59" i="4"/>
  <c r="M59" i="4"/>
  <c r="L59" i="4"/>
  <c r="K59" i="4"/>
  <c r="J59" i="4"/>
  <c r="I59" i="4"/>
  <c r="H59" i="4"/>
  <c r="G59" i="4"/>
  <c r="F59" i="4"/>
  <c r="E59" i="4"/>
  <c r="D59" i="4"/>
  <c r="C59" i="4"/>
  <c r="R58" i="4"/>
  <c r="Q58" i="4"/>
  <c r="P58" i="4"/>
  <c r="O58" i="4"/>
  <c r="N58" i="4"/>
  <c r="M58" i="4"/>
  <c r="L58" i="4"/>
  <c r="K58" i="4"/>
  <c r="J58" i="4"/>
  <c r="I58" i="4"/>
  <c r="H58" i="4"/>
  <c r="G58" i="4"/>
  <c r="F58" i="4"/>
  <c r="E58" i="4"/>
  <c r="D58" i="4"/>
  <c r="C58" i="4"/>
  <c r="R57" i="4"/>
  <c r="Q57" i="4"/>
  <c r="P57" i="4"/>
  <c r="O57" i="4"/>
  <c r="N57" i="4"/>
  <c r="M57" i="4"/>
  <c r="L57" i="4"/>
  <c r="K57" i="4"/>
  <c r="J57" i="4"/>
  <c r="I57" i="4"/>
  <c r="H57" i="4"/>
  <c r="G57" i="4"/>
  <c r="F57" i="4"/>
  <c r="E57" i="4"/>
  <c r="D57" i="4"/>
  <c r="C57" i="4"/>
  <c r="R56" i="4"/>
  <c r="Q56" i="4"/>
  <c r="P56" i="4"/>
  <c r="O56" i="4"/>
  <c r="N56" i="4"/>
  <c r="M56" i="4"/>
  <c r="L56" i="4"/>
  <c r="K56" i="4"/>
  <c r="J56" i="4"/>
  <c r="I56" i="4"/>
  <c r="H56" i="4"/>
  <c r="G56" i="4"/>
  <c r="F56" i="4"/>
  <c r="E56" i="4"/>
  <c r="D56" i="4"/>
  <c r="C56" i="4"/>
  <c r="R55" i="4"/>
  <c r="Q55" i="4"/>
  <c r="P55" i="4"/>
  <c r="O55" i="4"/>
  <c r="N55" i="4"/>
  <c r="M55" i="4"/>
  <c r="L55" i="4"/>
  <c r="K55" i="4"/>
  <c r="J55" i="4"/>
  <c r="I55" i="4"/>
  <c r="H55" i="4"/>
  <c r="G55" i="4"/>
  <c r="F55" i="4"/>
  <c r="E55" i="4"/>
  <c r="D55" i="4"/>
  <c r="C55" i="4"/>
  <c r="R54" i="4"/>
  <c r="Q54" i="4"/>
  <c r="P54" i="4"/>
  <c r="O54" i="4"/>
  <c r="N54" i="4"/>
  <c r="M54" i="4"/>
  <c r="L54" i="4"/>
  <c r="K54" i="4"/>
  <c r="J54" i="4"/>
  <c r="I54" i="4"/>
  <c r="H54" i="4"/>
  <c r="G54" i="4"/>
  <c r="F54" i="4"/>
  <c r="E54" i="4"/>
  <c r="D54" i="4"/>
  <c r="C54" i="4"/>
  <c r="R53" i="4"/>
  <c r="Q53" i="4"/>
  <c r="P53" i="4"/>
  <c r="O53" i="4"/>
  <c r="N53" i="4"/>
  <c r="M53" i="4"/>
  <c r="L53" i="4"/>
  <c r="K53" i="4"/>
  <c r="J53" i="4"/>
  <c r="I53" i="4"/>
  <c r="H53" i="4"/>
  <c r="G53" i="4"/>
  <c r="F53" i="4"/>
  <c r="E53" i="4"/>
  <c r="D53" i="4"/>
  <c r="C53" i="4"/>
  <c r="R52" i="4"/>
  <c r="Q52" i="4"/>
  <c r="P52" i="4"/>
  <c r="O52" i="4"/>
  <c r="N52" i="4"/>
  <c r="M52" i="4"/>
  <c r="L52" i="4"/>
  <c r="K52" i="4"/>
  <c r="J52" i="4"/>
  <c r="I52" i="4"/>
  <c r="H52" i="4"/>
  <c r="G52" i="4"/>
  <c r="F52" i="4"/>
  <c r="E52" i="4"/>
  <c r="D52" i="4"/>
  <c r="C52" i="4"/>
  <c r="R51" i="4"/>
  <c r="Q51" i="4"/>
  <c r="P51" i="4"/>
  <c r="O51" i="4"/>
  <c r="N51" i="4"/>
  <c r="M51" i="4"/>
  <c r="L51" i="4"/>
  <c r="K51" i="4"/>
  <c r="J51" i="4"/>
  <c r="I51" i="4"/>
  <c r="H51" i="4"/>
  <c r="G51" i="4"/>
  <c r="F51" i="4"/>
  <c r="E51" i="4"/>
  <c r="D51" i="4"/>
  <c r="C51" i="4"/>
  <c r="R50" i="4"/>
  <c r="Q50" i="4"/>
  <c r="P50" i="4"/>
  <c r="O50" i="4"/>
  <c r="N50" i="4"/>
  <c r="M50" i="4"/>
  <c r="L50" i="4"/>
  <c r="K50" i="4"/>
  <c r="J50" i="4"/>
  <c r="I50" i="4"/>
  <c r="H50" i="4"/>
  <c r="G50" i="4"/>
  <c r="F50" i="4"/>
  <c r="E50" i="4"/>
  <c r="D50" i="4"/>
  <c r="C50" i="4"/>
  <c r="R49" i="4"/>
  <c r="Q49" i="4"/>
  <c r="P49" i="4"/>
  <c r="O49" i="4"/>
  <c r="N49" i="4"/>
  <c r="M49" i="4"/>
  <c r="L49" i="4"/>
  <c r="K49" i="4"/>
  <c r="J49" i="4"/>
  <c r="I49" i="4"/>
  <c r="H49" i="4"/>
  <c r="G49" i="4"/>
  <c r="F49" i="4"/>
  <c r="E49" i="4"/>
  <c r="D49" i="4"/>
  <c r="C49" i="4"/>
  <c r="R48" i="4"/>
  <c r="Q48" i="4"/>
  <c r="P48" i="4"/>
  <c r="O48" i="4"/>
  <c r="N48" i="4"/>
  <c r="M48" i="4"/>
  <c r="L48" i="4"/>
  <c r="K48" i="4"/>
  <c r="J48" i="4"/>
  <c r="I48" i="4"/>
  <c r="H48" i="4"/>
  <c r="G48" i="4"/>
  <c r="F48" i="4"/>
  <c r="E48" i="4"/>
  <c r="D48" i="4"/>
  <c r="C48" i="4"/>
  <c r="R47" i="4"/>
  <c r="Q47" i="4"/>
  <c r="P47" i="4"/>
  <c r="O47" i="4"/>
  <c r="N47" i="4"/>
  <c r="M47" i="4"/>
  <c r="L47" i="4"/>
  <c r="K47" i="4"/>
  <c r="J47" i="4"/>
  <c r="I47" i="4"/>
  <c r="H47" i="4"/>
  <c r="G47" i="4"/>
  <c r="F47" i="4"/>
  <c r="E47" i="4"/>
  <c r="D47" i="4"/>
  <c r="C47" i="4"/>
  <c r="R46" i="4"/>
  <c r="Q46" i="4"/>
  <c r="P46" i="4"/>
  <c r="O46" i="4"/>
  <c r="N46" i="4"/>
  <c r="M46" i="4"/>
  <c r="L46" i="4"/>
  <c r="K46" i="4"/>
  <c r="J46" i="4"/>
  <c r="I46" i="4"/>
  <c r="H46" i="4"/>
  <c r="G46" i="4"/>
  <c r="F46" i="4"/>
  <c r="E46" i="4"/>
  <c r="D46" i="4"/>
  <c r="C46" i="4"/>
  <c r="R45" i="4"/>
  <c r="Q45" i="4"/>
  <c r="P45" i="4"/>
  <c r="O45" i="4"/>
  <c r="N45" i="4"/>
  <c r="M45" i="4"/>
  <c r="L45" i="4"/>
  <c r="K45" i="4"/>
  <c r="J45" i="4"/>
  <c r="I45" i="4"/>
  <c r="H45" i="4"/>
  <c r="G45" i="4"/>
  <c r="F45" i="4"/>
  <c r="E45" i="4"/>
  <c r="D45" i="4"/>
  <c r="C45" i="4"/>
  <c r="R44" i="4"/>
  <c r="Q44" i="4"/>
  <c r="P44" i="4"/>
  <c r="O44" i="4"/>
  <c r="N44" i="4"/>
  <c r="M44" i="4"/>
  <c r="L44" i="4"/>
  <c r="K44" i="4"/>
  <c r="J44" i="4"/>
  <c r="I44" i="4"/>
  <c r="H44" i="4"/>
  <c r="G44" i="4"/>
  <c r="F44" i="4"/>
  <c r="E44" i="4"/>
  <c r="D44" i="4"/>
  <c r="C44" i="4"/>
  <c r="R43" i="4"/>
  <c r="Q43" i="4"/>
  <c r="P43" i="4"/>
  <c r="O43" i="4"/>
  <c r="N43" i="4"/>
  <c r="M43" i="4"/>
  <c r="L43" i="4"/>
  <c r="K43" i="4"/>
  <c r="J43" i="4"/>
  <c r="I43" i="4"/>
  <c r="H43" i="4"/>
  <c r="G43" i="4"/>
  <c r="F43" i="4"/>
  <c r="E43" i="4"/>
  <c r="D43" i="4"/>
  <c r="C43" i="4"/>
  <c r="R42" i="4"/>
  <c r="Q42" i="4"/>
  <c r="P42" i="4"/>
  <c r="O42" i="4"/>
  <c r="N42" i="4"/>
  <c r="M42" i="4"/>
  <c r="L42" i="4"/>
  <c r="K42" i="4"/>
  <c r="J42" i="4"/>
  <c r="I42" i="4"/>
  <c r="H42" i="4"/>
  <c r="G42" i="4"/>
  <c r="F42" i="4"/>
  <c r="E42" i="4"/>
  <c r="D42" i="4"/>
  <c r="C42" i="4"/>
  <c r="R41" i="4"/>
  <c r="Q41" i="4"/>
  <c r="P41" i="4"/>
  <c r="O41" i="4"/>
  <c r="N41" i="4"/>
  <c r="M41" i="4"/>
  <c r="L41" i="4"/>
  <c r="K41" i="4"/>
  <c r="J41" i="4"/>
  <c r="I41" i="4"/>
  <c r="H41" i="4"/>
  <c r="G41" i="4"/>
  <c r="F41" i="4"/>
  <c r="E41" i="4"/>
  <c r="D41" i="4"/>
  <c r="C41" i="4"/>
  <c r="R40" i="4"/>
  <c r="Q40" i="4"/>
  <c r="P40" i="4"/>
  <c r="O40" i="4"/>
  <c r="N40" i="4"/>
  <c r="M40" i="4"/>
  <c r="L40" i="4"/>
  <c r="K40" i="4"/>
  <c r="J40" i="4"/>
  <c r="I40" i="4"/>
  <c r="H40" i="4"/>
  <c r="G40" i="4"/>
  <c r="F40" i="4"/>
  <c r="E40" i="4"/>
  <c r="D40" i="4"/>
  <c r="C40" i="4"/>
  <c r="R39" i="4"/>
  <c r="Q39" i="4"/>
  <c r="P39" i="4"/>
  <c r="O39" i="4"/>
  <c r="N39" i="4"/>
  <c r="M39" i="4"/>
  <c r="L39" i="4"/>
  <c r="K39" i="4"/>
  <c r="J39" i="4"/>
  <c r="I39" i="4"/>
  <c r="H39" i="4"/>
  <c r="G39" i="4"/>
  <c r="F39" i="4"/>
  <c r="E39" i="4"/>
  <c r="D39" i="4"/>
  <c r="C39" i="4"/>
  <c r="R38" i="4"/>
  <c r="Q38" i="4"/>
  <c r="P38" i="4"/>
  <c r="O38" i="4"/>
  <c r="N38" i="4"/>
  <c r="M38" i="4"/>
  <c r="L38" i="4"/>
  <c r="K38" i="4"/>
  <c r="J38" i="4"/>
  <c r="I38" i="4"/>
  <c r="H38" i="4"/>
  <c r="G38" i="4"/>
  <c r="F38" i="4"/>
  <c r="E38" i="4"/>
  <c r="D38" i="4"/>
  <c r="C38" i="4"/>
  <c r="R37" i="4"/>
  <c r="Q37" i="4"/>
  <c r="P37" i="4"/>
  <c r="O37" i="4"/>
  <c r="N37" i="4"/>
  <c r="M37" i="4"/>
  <c r="L37" i="4"/>
  <c r="K37" i="4"/>
  <c r="J37" i="4"/>
  <c r="I37" i="4"/>
  <c r="H37" i="4"/>
  <c r="G37" i="4"/>
  <c r="F37" i="4"/>
  <c r="E37" i="4"/>
  <c r="D37" i="4"/>
  <c r="C37" i="4"/>
  <c r="R36" i="4"/>
  <c r="Q36" i="4"/>
  <c r="P36" i="4"/>
  <c r="O36" i="4"/>
  <c r="N36" i="4"/>
  <c r="M36" i="4"/>
  <c r="L36" i="4"/>
  <c r="K36" i="4"/>
  <c r="J36" i="4"/>
  <c r="I36" i="4"/>
  <c r="H36" i="4"/>
  <c r="G36" i="4"/>
  <c r="F36" i="4"/>
  <c r="E36" i="4"/>
  <c r="D36" i="4"/>
  <c r="C36" i="4"/>
  <c r="R35" i="4"/>
  <c r="Q35" i="4"/>
  <c r="P35" i="4"/>
  <c r="O35" i="4"/>
  <c r="N35" i="4"/>
  <c r="M35" i="4"/>
  <c r="L35" i="4"/>
  <c r="K35" i="4"/>
  <c r="J35" i="4"/>
  <c r="I35" i="4"/>
  <c r="H35" i="4"/>
  <c r="G35" i="4"/>
  <c r="F35" i="4"/>
  <c r="E35" i="4"/>
  <c r="D35" i="4"/>
  <c r="C35" i="4"/>
  <c r="R34" i="4"/>
  <c r="Q34" i="4"/>
  <c r="P34" i="4"/>
  <c r="O34" i="4"/>
  <c r="N34" i="4"/>
  <c r="M34" i="4"/>
  <c r="L34" i="4"/>
  <c r="K34" i="4"/>
  <c r="J34" i="4"/>
  <c r="I34" i="4"/>
  <c r="H34" i="4"/>
  <c r="G34" i="4"/>
  <c r="F34" i="4"/>
  <c r="E34" i="4"/>
  <c r="D34" i="4"/>
  <c r="C34" i="4"/>
  <c r="R33" i="4"/>
  <c r="Q33" i="4"/>
  <c r="P33" i="4"/>
  <c r="O33" i="4"/>
  <c r="N33" i="4"/>
  <c r="M33" i="4"/>
  <c r="L33" i="4"/>
  <c r="K33" i="4"/>
  <c r="J33" i="4"/>
  <c r="I33" i="4"/>
  <c r="H33" i="4"/>
  <c r="G33" i="4"/>
  <c r="F33" i="4"/>
  <c r="E33" i="4"/>
  <c r="D33" i="4"/>
  <c r="C33" i="4"/>
  <c r="R32" i="4"/>
  <c r="Q32" i="4"/>
  <c r="P32" i="4"/>
  <c r="O32" i="4"/>
  <c r="N32" i="4"/>
  <c r="M32" i="4"/>
  <c r="L32" i="4"/>
  <c r="K32" i="4"/>
  <c r="J32" i="4"/>
  <c r="I32" i="4"/>
  <c r="H32" i="4"/>
  <c r="G32" i="4"/>
  <c r="F32" i="4"/>
  <c r="E32" i="4"/>
  <c r="D32" i="4"/>
  <c r="C32" i="4"/>
  <c r="R31" i="4"/>
  <c r="Q31" i="4"/>
  <c r="P31" i="4"/>
  <c r="O31" i="4"/>
  <c r="N31" i="4"/>
  <c r="M31" i="4"/>
  <c r="L31" i="4"/>
  <c r="K31" i="4"/>
  <c r="J31" i="4"/>
  <c r="I31" i="4"/>
  <c r="H31" i="4"/>
  <c r="G31" i="4"/>
  <c r="F31" i="4"/>
  <c r="E31" i="4"/>
  <c r="D31" i="4"/>
  <c r="C31" i="4"/>
  <c r="R30" i="4"/>
  <c r="Q30" i="4"/>
  <c r="P30" i="4"/>
  <c r="O30" i="4"/>
  <c r="N30" i="4"/>
  <c r="M30" i="4"/>
  <c r="L30" i="4"/>
  <c r="K30" i="4"/>
  <c r="J30" i="4"/>
  <c r="I30" i="4"/>
  <c r="H30" i="4"/>
  <c r="G30" i="4"/>
  <c r="F30" i="4"/>
  <c r="E30" i="4"/>
  <c r="D30" i="4"/>
  <c r="C30" i="4"/>
  <c r="R29" i="4"/>
  <c r="Q29" i="4"/>
  <c r="P29" i="4"/>
  <c r="O29" i="4"/>
  <c r="N29" i="4"/>
  <c r="M29" i="4"/>
  <c r="L29" i="4"/>
  <c r="K29" i="4"/>
  <c r="J29" i="4"/>
  <c r="I29" i="4"/>
  <c r="H29" i="4"/>
  <c r="G29" i="4"/>
  <c r="F29" i="4"/>
  <c r="E29" i="4"/>
  <c r="D29" i="4"/>
  <c r="C29" i="4"/>
  <c r="R28" i="4"/>
  <c r="Q28" i="4"/>
  <c r="P28" i="4"/>
  <c r="O28" i="4"/>
  <c r="N28" i="4"/>
  <c r="M28" i="4"/>
  <c r="L28" i="4"/>
  <c r="K28" i="4"/>
  <c r="J28" i="4"/>
  <c r="I28" i="4"/>
  <c r="H28" i="4"/>
  <c r="G28" i="4"/>
  <c r="F28" i="4"/>
  <c r="E28" i="4"/>
  <c r="D28" i="4"/>
  <c r="C28" i="4"/>
  <c r="R27" i="4"/>
  <c r="Q27" i="4"/>
  <c r="P27" i="4"/>
  <c r="O27" i="4"/>
  <c r="N27" i="4"/>
  <c r="M27" i="4"/>
  <c r="L27" i="4"/>
  <c r="K27" i="4"/>
  <c r="J27" i="4"/>
  <c r="I27" i="4"/>
  <c r="H27" i="4"/>
  <c r="G27" i="4"/>
  <c r="F27" i="4"/>
  <c r="E27" i="4"/>
  <c r="D27" i="4"/>
  <c r="C27" i="4"/>
  <c r="R26" i="4"/>
  <c r="Q26" i="4"/>
  <c r="P26" i="4"/>
  <c r="O26" i="4"/>
  <c r="N26" i="4"/>
  <c r="M26" i="4"/>
  <c r="L26" i="4"/>
  <c r="K26" i="4"/>
  <c r="J26" i="4"/>
  <c r="I26" i="4"/>
  <c r="H26" i="4"/>
  <c r="G26" i="4"/>
  <c r="F26" i="4"/>
  <c r="E26" i="4"/>
  <c r="D26" i="4"/>
  <c r="C26" i="4"/>
  <c r="R25" i="4"/>
  <c r="Q25" i="4"/>
  <c r="P25" i="4"/>
  <c r="O25" i="4"/>
  <c r="N25" i="4"/>
  <c r="M25" i="4"/>
  <c r="L25" i="4"/>
  <c r="K25" i="4"/>
  <c r="J25" i="4"/>
  <c r="I25" i="4"/>
  <c r="H25" i="4"/>
  <c r="G25" i="4"/>
  <c r="F25" i="4"/>
  <c r="E25" i="4"/>
  <c r="D25" i="4"/>
  <c r="C25" i="4"/>
  <c r="R24" i="4"/>
  <c r="Q24" i="4"/>
  <c r="P24" i="4"/>
  <c r="O24" i="4"/>
  <c r="N24" i="4"/>
  <c r="M24" i="4"/>
  <c r="L24" i="4"/>
  <c r="K24" i="4"/>
  <c r="J24" i="4"/>
  <c r="I24" i="4"/>
  <c r="H24" i="4"/>
  <c r="G24" i="4"/>
  <c r="F24" i="4"/>
  <c r="E24" i="4"/>
  <c r="D24" i="4"/>
  <c r="C24" i="4"/>
  <c r="R23" i="4"/>
  <c r="Q23" i="4"/>
  <c r="P23" i="4"/>
  <c r="O23" i="4"/>
  <c r="N23" i="4"/>
  <c r="M23" i="4"/>
  <c r="L23" i="4"/>
  <c r="K23" i="4"/>
  <c r="J23" i="4"/>
  <c r="I23" i="4"/>
  <c r="H23" i="4"/>
  <c r="G23" i="4"/>
  <c r="F23" i="4"/>
  <c r="E23" i="4"/>
  <c r="D23" i="4"/>
  <c r="C23" i="4"/>
  <c r="R22" i="4"/>
  <c r="Q22" i="4"/>
  <c r="P22" i="4"/>
  <c r="O22" i="4"/>
  <c r="N22" i="4"/>
  <c r="M22" i="4"/>
  <c r="L22" i="4"/>
  <c r="K22" i="4"/>
  <c r="J22" i="4"/>
  <c r="I22" i="4"/>
  <c r="H22" i="4"/>
  <c r="G22" i="4"/>
  <c r="F22" i="4"/>
  <c r="E22" i="4"/>
  <c r="D22" i="4"/>
  <c r="C22" i="4"/>
  <c r="R21" i="4"/>
  <c r="Q21" i="4"/>
  <c r="P21" i="4"/>
  <c r="O21" i="4"/>
  <c r="N21" i="4"/>
  <c r="M21" i="4"/>
  <c r="L21" i="4"/>
  <c r="K21" i="4"/>
  <c r="J21" i="4"/>
  <c r="I21" i="4"/>
  <c r="H21" i="4"/>
  <c r="G21" i="4"/>
  <c r="F21" i="4"/>
  <c r="E21" i="4"/>
  <c r="D21" i="4"/>
  <c r="C21" i="4"/>
  <c r="R20" i="4"/>
  <c r="Q20" i="4"/>
  <c r="P20" i="4"/>
  <c r="O20" i="4"/>
  <c r="N20" i="4"/>
  <c r="M20" i="4"/>
  <c r="L20" i="4"/>
  <c r="K20" i="4"/>
  <c r="J20" i="4"/>
  <c r="I20" i="4"/>
  <c r="H20" i="4"/>
  <c r="G20" i="4"/>
  <c r="F20" i="4"/>
  <c r="E20" i="4"/>
  <c r="D20" i="4"/>
  <c r="C20" i="4"/>
  <c r="R19" i="4"/>
  <c r="Q19" i="4"/>
  <c r="P19" i="4"/>
  <c r="O19" i="4"/>
  <c r="N19" i="4"/>
  <c r="M19" i="4"/>
  <c r="L19" i="4"/>
  <c r="K19" i="4"/>
  <c r="J19" i="4"/>
  <c r="I19" i="4"/>
  <c r="H19" i="4"/>
  <c r="G19" i="4"/>
  <c r="F19" i="4"/>
  <c r="E19" i="4"/>
  <c r="D19" i="4"/>
  <c r="C19" i="4"/>
  <c r="R18" i="4"/>
  <c r="Q18" i="4"/>
  <c r="P18" i="4"/>
  <c r="O18" i="4"/>
  <c r="N18" i="4"/>
  <c r="M18" i="4"/>
  <c r="L18" i="4"/>
  <c r="K18" i="4"/>
  <c r="J18" i="4"/>
  <c r="I18" i="4"/>
  <c r="H18" i="4"/>
  <c r="G18" i="4"/>
  <c r="F18" i="4"/>
  <c r="E18" i="4"/>
  <c r="D18" i="4"/>
  <c r="C18" i="4"/>
  <c r="R17" i="4"/>
  <c r="Q17" i="4"/>
  <c r="P17" i="4"/>
  <c r="O17" i="4"/>
  <c r="N17" i="4"/>
  <c r="M17" i="4"/>
  <c r="L17" i="4"/>
  <c r="K17" i="4"/>
  <c r="J17" i="4"/>
  <c r="I17" i="4"/>
  <c r="H17" i="4"/>
  <c r="G17" i="4"/>
  <c r="F17" i="4"/>
  <c r="E17" i="4"/>
  <c r="D17" i="4"/>
  <c r="C17" i="4"/>
  <c r="R16" i="4"/>
  <c r="Q16" i="4"/>
  <c r="P16" i="4"/>
  <c r="O16" i="4"/>
  <c r="N16" i="4"/>
  <c r="M16" i="4"/>
  <c r="L16" i="4"/>
  <c r="K16" i="4"/>
  <c r="J16" i="4"/>
  <c r="I16" i="4"/>
  <c r="H16" i="4"/>
  <c r="G16" i="4"/>
  <c r="F16" i="4"/>
  <c r="E16" i="4"/>
  <c r="D16" i="4"/>
  <c r="C16" i="4"/>
  <c r="R15" i="4"/>
  <c r="Q15" i="4"/>
  <c r="P15" i="4"/>
  <c r="O15" i="4"/>
  <c r="N15" i="4"/>
  <c r="M15" i="4"/>
  <c r="L15" i="4"/>
  <c r="K15" i="4"/>
  <c r="J15" i="4"/>
  <c r="I15" i="4"/>
  <c r="H15" i="4"/>
  <c r="G15" i="4"/>
  <c r="F15" i="4"/>
  <c r="E15" i="4"/>
  <c r="D15" i="4"/>
  <c r="C15" i="4"/>
  <c r="R14" i="4"/>
  <c r="Q14" i="4"/>
  <c r="P14" i="4"/>
  <c r="O14" i="4"/>
  <c r="N14" i="4"/>
  <c r="M14" i="4"/>
  <c r="L14" i="4"/>
  <c r="K14" i="4"/>
  <c r="J14" i="4"/>
  <c r="I14" i="4"/>
  <c r="H14" i="4"/>
  <c r="G14" i="4"/>
  <c r="F14" i="4"/>
  <c r="E14" i="4"/>
  <c r="D14" i="4"/>
  <c r="C14" i="4"/>
  <c r="I9" i="4"/>
  <c r="G9" i="4"/>
  <c r="K5" i="4"/>
  <c r="A1" i="4"/>
  <c r="H97" i="3"/>
  <c r="G97" i="3"/>
  <c r="F97" i="3"/>
  <c r="E97" i="3"/>
  <c r="D97" i="3"/>
  <c r="C97" i="3"/>
  <c r="H96" i="3"/>
  <c r="G96" i="3"/>
  <c r="F96" i="3"/>
  <c r="E96" i="3"/>
  <c r="D96" i="3"/>
  <c r="C96" i="3"/>
  <c r="H95" i="3"/>
  <c r="G95" i="3"/>
  <c r="F95" i="3"/>
  <c r="E95" i="3"/>
  <c r="D95" i="3"/>
  <c r="C95" i="3"/>
  <c r="H94" i="3"/>
  <c r="G94" i="3"/>
  <c r="F94" i="3"/>
  <c r="E94" i="3"/>
  <c r="D94" i="3"/>
  <c r="C94" i="3"/>
  <c r="H93" i="3"/>
  <c r="G93" i="3"/>
  <c r="F93" i="3"/>
  <c r="E93" i="3"/>
  <c r="D93" i="3"/>
  <c r="C93" i="3"/>
  <c r="H92" i="3"/>
  <c r="G92" i="3"/>
  <c r="F92" i="3"/>
  <c r="E92" i="3"/>
  <c r="D92" i="3"/>
  <c r="C92" i="3"/>
  <c r="G91" i="3"/>
  <c r="F91" i="3"/>
  <c r="E91" i="3"/>
  <c r="D91" i="3"/>
  <c r="C91" i="3"/>
  <c r="H90" i="3"/>
  <c r="G90" i="3"/>
  <c r="F90" i="3"/>
  <c r="E90" i="3"/>
  <c r="D90" i="3"/>
  <c r="C90" i="3"/>
  <c r="H89" i="3"/>
  <c r="G89" i="3"/>
  <c r="F89" i="3"/>
  <c r="E89" i="3"/>
  <c r="D89" i="3"/>
  <c r="C89" i="3"/>
  <c r="H88" i="3"/>
  <c r="G88" i="3"/>
  <c r="F88" i="3"/>
  <c r="E88" i="3"/>
  <c r="D88" i="3"/>
  <c r="C88" i="3"/>
  <c r="H87" i="3"/>
  <c r="G87" i="3"/>
  <c r="F87" i="3"/>
  <c r="E87" i="3"/>
  <c r="D87" i="3"/>
  <c r="C87" i="3"/>
  <c r="H86" i="3"/>
  <c r="G86" i="3"/>
  <c r="F86" i="3"/>
  <c r="E86" i="3"/>
  <c r="D86" i="3"/>
  <c r="C86" i="3"/>
  <c r="H85" i="3"/>
  <c r="G85" i="3"/>
  <c r="F85" i="3"/>
  <c r="E85" i="3"/>
  <c r="D85" i="3"/>
  <c r="C85" i="3"/>
  <c r="H84" i="3"/>
  <c r="G84" i="3"/>
  <c r="F84" i="3"/>
  <c r="E84" i="3"/>
  <c r="D84" i="3"/>
  <c r="C84" i="3"/>
  <c r="H83" i="3"/>
  <c r="G83" i="3"/>
  <c r="F83" i="3"/>
  <c r="E83" i="3"/>
  <c r="D83" i="3"/>
  <c r="C83" i="3"/>
  <c r="H82" i="3"/>
  <c r="G82" i="3"/>
  <c r="F82" i="3"/>
  <c r="E82" i="3"/>
  <c r="D82" i="3"/>
  <c r="C82" i="3"/>
  <c r="H81" i="3"/>
  <c r="G81" i="3"/>
  <c r="F81" i="3"/>
  <c r="E81" i="3"/>
  <c r="D81" i="3"/>
  <c r="C81" i="3"/>
  <c r="H80" i="3"/>
  <c r="G80" i="3"/>
  <c r="F80" i="3"/>
  <c r="E80" i="3"/>
  <c r="D80" i="3"/>
  <c r="C80" i="3"/>
  <c r="H79" i="3"/>
  <c r="G79" i="3"/>
  <c r="F79" i="3"/>
  <c r="E79" i="3"/>
  <c r="D79" i="3"/>
  <c r="C79" i="3"/>
  <c r="H78" i="3"/>
  <c r="G78" i="3"/>
  <c r="F78" i="3"/>
  <c r="E78" i="3"/>
  <c r="D78" i="3"/>
  <c r="C78" i="3"/>
  <c r="H77" i="3"/>
  <c r="G77" i="3"/>
  <c r="F77" i="3"/>
  <c r="E77" i="3"/>
  <c r="D77" i="3"/>
  <c r="C77" i="3"/>
  <c r="H76" i="3"/>
  <c r="G76" i="3"/>
  <c r="F76" i="3"/>
  <c r="E76" i="3"/>
  <c r="D76" i="3"/>
  <c r="C76" i="3"/>
  <c r="H75" i="3"/>
  <c r="G75" i="3"/>
  <c r="F75" i="3"/>
  <c r="E75" i="3"/>
  <c r="D75" i="3"/>
  <c r="C75" i="3"/>
  <c r="H74" i="3"/>
  <c r="G74" i="3"/>
  <c r="F74" i="3"/>
  <c r="E74" i="3"/>
  <c r="D74" i="3"/>
  <c r="C74" i="3"/>
  <c r="H73" i="3"/>
  <c r="G73" i="3"/>
  <c r="F73" i="3"/>
  <c r="E73" i="3"/>
  <c r="D73" i="3"/>
  <c r="C73" i="3"/>
  <c r="H72" i="3"/>
  <c r="G72" i="3"/>
  <c r="F72" i="3"/>
  <c r="E72" i="3"/>
  <c r="D72" i="3"/>
  <c r="C72" i="3"/>
  <c r="H71" i="3"/>
  <c r="G71" i="3"/>
  <c r="F71" i="3"/>
  <c r="E71" i="3"/>
  <c r="D71" i="3"/>
  <c r="C71" i="3"/>
  <c r="H70" i="3"/>
  <c r="G70" i="3"/>
  <c r="F70" i="3"/>
  <c r="E70" i="3"/>
  <c r="D70" i="3"/>
  <c r="C70" i="3"/>
  <c r="H69" i="3"/>
  <c r="G69" i="3"/>
  <c r="F69" i="3"/>
  <c r="E69" i="3"/>
  <c r="D69" i="3"/>
  <c r="C69" i="3"/>
  <c r="H68" i="3"/>
  <c r="G68" i="3"/>
  <c r="F68" i="3"/>
  <c r="E68" i="3"/>
  <c r="D68" i="3"/>
  <c r="C68" i="3"/>
  <c r="H67" i="3"/>
  <c r="G67" i="3"/>
  <c r="F67" i="3"/>
  <c r="E67" i="3"/>
  <c r="D67" i="3"/>
  <c r="C67" i="3"/>
  <c r="H66" i="3"/>
  <c r="G66" i="3"/>
  <c r="F66" i="3"/>
  <c r="E66" i="3"/>
  <c r="D66" i="3"/>
  <c r="C66" i="3"/>
  <c r="H65" i="3"/>
  <c r="G65" i="3"/>
  <c r="F65" i="3"/>
  <c r="E65" i="3"/>
  <c r="D65" i="3"/>
  <c r="C65" i="3"/>
  <c r="H64" i="3"/>
  <c r="G64" i="3"/>
  <c r="F64" i="3"/>
  <c r="E64" i="3"/>
  <c r="D64" i="3"/>
  <c r="C64" i="3"/>
  <c r="H63" i="3"/>
  <c r="G63" i="3"/>
  <c r="F63" i="3"/>
  <c r="E63" i="3"/>
  <c r="D63" i="3"/>
  <c r="C63" i="3"/>
  <c r="H62" i="3"/>
  <c r="G62" i="3"/>
  <c r="F62" i="3"/>
  <c r="E62" i="3"/>
  <c r="D62" i="3"/>
  <c r="C62" i="3"/>
  <c r="H61" i="3"/>
  <c r="G61" i="3"/>
  <c r="F61" i="3"/>
  <c r="E61" i="3"/>
  <c r="D61" i="3"/>
  <c r="C61" i="3"/>
  <c r="H60" i="3"/>
  <c r="G60" i="3"/>
  <c r="F60" i="3"/>
  <c r="E60" i="3"/>
  <c r="D60" i="3"/>
  <c r="C60" i="3"/>
  <c r="H59" i="3"/>
  <c r="G59" i="3"/>
  <c r="F59" i="3"/>
  <c r="E59" i="3"/>
  <c r="D59" i="3"/>
  <c r="C59" i="3"/>
  <c r="H58" i="3"/>
  <c r="G58" i="3"/>
  <c r="F58" i="3"/>
  <c r="E58" i="3"/>
  <c r="D58" i="3"/>
  <c r="C58" i="3"/>
  <c r="H57" i="3"/>
  <c r="G57" i="3"/>
  <c r="F57" i="3"/>
  <c r="E57" i="3"/>
  <c r="D57" i="3"/>
  <c r="C57" i="3"/>
  <c r="H56" i="3"/>
  <c r="G56" i="3"/>
  <c r="F56" i="3"/>
  <c r="E56" i="3"/>
  <c r="D56" i="3"/>
  <c r="C56" i="3"/>
  <c r="H55" i="3"/>
  <c r="G55" i="3"/>
  <c r="F55" i="3"/>
  <c r="E55" i="3"/>
  <c r="D55" i="3"/>
  <c r="C55" i="3"/>
  <c r="H54" i="3"/>
  <c r="G54" i="3"/>
  <c r="F54" i="3"/>
  <c r="E54" i="3"/>
  <c r="D54" i="3"/>
  <c r="C54" i="3"/>
  <c r="H53" i="3"/>
  <c r="G53" i="3"/>
  <c r="F53" i="3"/>
  <c r="E53" i="3"/>
  <c r="D53" i="3"/>
  <c r="C53" i="3"/>
  <c r="H52" i="3"/>
  <c r="G52" i="3"/>
  <c r="F52" i="3"/>
  <c r="E52" i="3"/>
  <c r="D52" i="3"/>
  <c r="C52" i="3"/>
  <c r="H51" i="3"/>
  <c r="G51" i="3"/>
  <c r="F51" i="3"/>
  <c r="E51" i="3"/>
  <c r="D51" i="3"/>
  <c r="C51" i="3"/>
  <c r="H50" i="3"/>
  <c r="G50" i="3"/>
  <c r="F50" i="3"/>
  <c r="E50" i="3"/>
  <c r="D50" i="3"/>
  <c r="C50" i="3"/>
  <c r="H49" i="3"/>
  <c r="G49" i="3"/>
  <c r="F49" i="3"/>
  <c r="E49" i="3"/>
  <c r="D49" i="3"/>
  <c r="C49" i="3"/>
  <c r="H48" i="3"/>
  <c r="G48" i="3"/>
  <c r="F48" i="3"/>
  <c r="E48" i="3"/>
  <c r="D48" i="3"/>
  <c r="C48" i="3"/>
  <c r="H47" i="3"/>
  <c r="G47" i="3"/>
  <c r="F47" i="3"/>
  <c r="E47" i="3"/>
  <c r="D47" i="3"/>
  <c r="C47" i="3"/>
  <c r="H46" i="3"/>
  <c r="G46" i="3"/>
  <c r="F46" i="3"/>
  <c r="E46" i="3"/>
  <c r="D46" i="3"/>
  <c r="C46" i="3"/>
  <c r="H45" i="3"/>
  <c r="G45" i="3"/>
  <c r="F45" i="3"/>
  <c r="E45" i="3"/>
  <c r="D45" i="3"/>
  <c r="C45" i="3"/>
  <c r="H44" i="3"/>
  <c r="G44" i="3"/>
  <c r="F44" i="3"/>
  <c r="E44" i="3"/>
  <c r="D44" i="3"/>
  <c r="C44" i="3"/>
  <c r="H43" i="3"/>
  <c r="G43" i="3"/>
  <c r="F43" i="3"/>
  <c r="E43" i="3"/>
  <c r="D43" i="3"/>
  <c r="C43" i="3"/>
  <c r="H42" i="3"/>
  <c r="G42" i="3"/>
  <c r="F42" i="3"/>
  <c r="E42" i="3"/>
  <c r="D42" i="3"/>
  <c r="C42" i="3"/>
  <c r="H41" i="3"/>
  <c r="G41" i="3"/>
  <c r="F41" i="3"/>
  <c r="E41" i="3"/>
  <c r="D41" i="3"/>
  <c r="C41" i="3"/>
  <c r="H40" i="3"/>
  <c r="G40" i="3"/>
  <c r="F40" i="3"/>
  <c r="E40" i="3"/>
  <c r="D40" i="3"/>
  <c r="C40" i="3"/>
  <c r="H39" i="3"/>
  <c r="G39" i="3"/>
  <c r="F39" i="3"/>
  <c r="E39" i="3"/>
  <c r="D39" i="3"/>
  <c r="C39" i="3"/>
  <c r="H38" i="3"/>
  <c r="G38" i="3"/>
  <c r="F38" i="3"/>
  <c r="E38" i="3"/>
  <c r="D38" i="3"/>
  <c r="C38" i="3"/>
  <c r="H37" i="3"/>
  <c r="G37" i="3"/>
  <c r="F37" i="3"/>
  <c r="E37" i="3"/>
  <c r="D37" i="3"/>
  <c r="C37" i="3"/>
  <c r="H36" i="3"/>
  <c r="G36" i="3"/>
  <c r="F36" i="3"/>
  <c r="E36" i="3"/>
  <c r="D36" i="3"/>
  <c r="C36" i="3"/>
  <c r="H35" i="3"/>
  <c r="G35" i="3"/>
  <c r="F35" i="3"/>
  <c r="E35" i="3"/>
  <c r="D35" i="3"/>
  <c r="C35" i="3"/>
  <c r="H34" i="3"/>
  <c r="G34" i="3"/>
  <c r="F34" i="3"/>
  <c r="E34" i="3"/>
  <c r="D34" i="3"/>
  <c r="C34" i="3"/>
  <c r="H33" i="3"/>
  <c r="G33" i="3"/>
  <c r="F33" i="3"/>
  <c r="E33" i="3"/>
  <c r="D33" i="3"/>
  <c r="C33" i="3"/>
  <c r="H32" i="3"/>
  <c r="G32" i="3"/>
  <c r="F32" i="3"/>
  <c r="E32" i="3"/>
  <c r="D32" i="3"/>
  <c r="C32" i="3"/>
  <c r="H31" i="3"/>
  <c r="G31" i="3"/>
  <c r="F31" i="3"/>
  <c r="E31" i="3"/>
  <c r="D31" i="3"/>
  <c r="C31" i="3"/>
  <c r="H30" i="3"/>
  <c r="G30" i="3"/>
  <c r="F30" i="3"/>
  <c r="E30" i="3"/>
  <c r="D30" i="3"/>
  <c r="C30" i="3"/>
  <c r="H29" i="3"/>
  <c r="G29" i="3"/>
  <c r="F29" i="3"/>
  <c r="E29" i="3"/>
  <c r="D29" i="3"/>
  <c r="C29" i="3"/>
  <c r="H28" i="3"/>
  <c r="G28" i="3"/>
  <c r="F28" i="3"/>
  <c r="E28" i="3"/>
  <c r="D28" i="3"/>
  <c r="C28" i="3"/>
  <c r="H27" i="3"/>
  <c r="G27" i="3"/>
  <c r="F27" i="3"/>
  <c r="E27" i="3"/>
  <c r="D27" i="3"/>
  <c r="C27" i="3"/>
  <c r="H26" i="3"/>
  <c r="G26" i="3"/>
  <c r="F26" i="3"/>
  <c r="E26" i="3"/>
  <c r="D26" i="3"/>
  <c r="C26" i="3"/>
  <c r="H25" i="3"/>
  <c r="G25" i="3"/>
  <c r="F25" i="3"/>
  <c r="E25" i="3"/>
  <c r="D25" i="3"/>
  <c r="C25" i="3"/>
  <c r="H24" i="3"/>
  <c r="G24" i="3"/>
  <c r="F24" i="3"/>
  <c r="E24" i="3"/>
  <c r="D24" i="3"/>
  <c r="C24" i="3"/>
  <c r="H23" i="3"/>
  <c r="G23" i="3"/>
  <c r="F23" i="3"/>
  <c r="E23" i="3"/>
  <c r="D23" i="3"/>
  <c r="C23" i="3"/>
  <c r="H22" i="3"/>
  <c r="G22" i="3"/>
  <c r="F22" i="3"/>
  <c r="E22" i="3"/>
  <c r="D22" i="3"/>
  <c r="C22" i="3"/>
  <c r="H21" i="3"/>
  <c r="G21" i="3"/>
  <c r="F21" i="3"/>
  <c r="E21" i="3"/>
  <c r="D21" i="3"/>
  <c r="C21" i="3"/>
  <c r="H20" i="3"/>
  <c r="G20" i="3"/>
  <c r="F20" i="3"/>
  <c r="E20" i="3"/>
  <c r="D20" i="3"/>
  <c r="C20" i="3"/>
  <c r="H19" i="3"/>
  <c r="G19" i="3"/>
  <c r="F19" i="3"/>
  <c r="E19" i="3"/>
  <c r="D19" i="3"/>
  <c r="C19" i="3"/>
  <c r="H18" i="3"/>
  <c r="G18" i="3"/>
  <c r="F18" i="3"/>
  <c r="E18" i="3"/>
  <c r="D18" i="3"/>
  <c r="C18" i="3"/>
  <c r="H17" i="3"/>
  <c r="G17" i="3"/>
  <c r="F17" i="3"/>
  <c r="E17" i="3"/>
  <c r="D17" i="3"/>
  <c r="C17" i="3"/>
  <c r="H16" i="3"/>
  <c r="G16" i="3"/>
  <c r="F16" i="3"/>
  <c r="E16" i="3"/>
  <c r="D16" i="3"/>
  <c r="C16" i="3"/>
  <c r="H15" i="3"/>
  <c r="G15" i="3"/>
  <c r="F15" i="3"/>
  <c r="E15" i="3"/>
  <c r="D15" i="3"/>
  <c r="C15" i="3"/>
  <c r="H14" i="3"/>
  <c r="G14" i="3"/>
  <c r="F14" i="3"/>
  <c r="E14" i="3"/>
  <c r="D14" i="3"/>
  <c r="C14" i="3"/>
  <c r="H13" i="3"/>
  <c r="G13" i="3"/>
  <c r="F13" i="3"/>
  <c r="E13" i="3"/>
  <c r="D13" i="3"/>
  <c r="C13" i="3"/>
  <c r="H12" i="3"/>
  <c r="G12" i="3"/>
  <c r="F12" i="3"/>
  <c r="E12" i="3"/>
  <c r="D12" i="3"/>
  <c r="C12" i="3"/>
  <c r="H11" i="3"/>
  <c r="G11" i="3"/>
  <c r="F11" i="3"/>
  <c r="E11" i="3"/>
  <c r="D11" i="3"/>
  <c r="C11" i="3"/>
  <c r="H10" i="3"/>
  <c r="G10" i="3"/>
  <c r="F10" i="3"/>
  <c r="E10" i="3"/>
  <c r="D10" i="3"/>
  <c r="C10" i="3"/>
  <c r="H9" i="3"/>
  <c r="G9" i="3"/>
  <c r="F9" i="3"/>
  <c r="E9" i="3"/>
  <c r="D9" i="3"/>
  <c r="C9" i="3"/>
  <c r="E5" i="3"/>
  <c r="A1" i="3"/>
  <c r="Y101" i="2"/>
  <c r="X101" i="2"/>
  <c r="W101" i="2"/>
  <c r="V101" i="2"/>
  <c r="U101" i="2"/>
  <c r="T101" i="2"/>
  <c r="S101" i="2"/>
  <c r="R101" i="2"/>
  <c r="Q101" i="2"/>
  <c r="P101" i="2"/>
  <c r="O101" i="2"/>
  <c r="N101" i="2"/>
  <c r="M101" i="2"/>
  <c r="L101" i="2"/>
  <c r="K101" i="2"/>
  <c r="J101" i="2"/>
  <c r="I101" i="2"/>
  <c r="H101" i="2"/>
  <c r="G101" i="2"/>
  <c r="F101" i="2"/>
  <c r="E101" i="2"/>
  <c r="D101" i="2"/>
  <c r="C101" i="2"/>
  <c r="Y100" i="2"/>
  <c r="X100" i="2"/>
  <c r="W100" i="2"/>
  <c r="V100" i="2"/>
  <c r="U100" i="2"/>
  <c r="T100" i="2"/>
  <c r="S100" i="2"/>
  <c r="R100" i="2"/>
  <c r="Q100" i="2"/>
  <c r="P100" i="2"/>
  <c r="O100" i="2"/>
  <c r="N100" i="2"/>
  <c r="M100" i="2"/>
  <c r="L100" i="2"/>
  <c r="K100" i="2"/>
  <c r="J100" i="2"/>
  <c r="I100" i="2"/>
  <c r="H100" i="2"/>
  <c r="G100" i="2"/>
  <c r="F100" i="2"/>
  <c r="E100" i="2"/>
  <c r="D100" i="2"/>
  <c r="C100" i="2"/>
  <c r="Y99" i="2"/>
  <c r="X99" i="2"/>
  <c r="W99" i="2"/>
  <c r="V99" i="2"/>
  <c r="U99" i="2"/>
  <c r="T99" i="2"/>
  <c r="S99" i="2"/>
  <c r="R99" i="2"/>
  <c r="Q99" i="2"/>
  <c r="P99" i="2"/>
  <c r="O99" i="2"/>
  <c r="N99" i="2"/>
  <c r="M99" i="2"/>
  <c r="L99" i="2"/>
  <c r="K99" i="2"/>
  <c r="J99" i="2"/>
  <c r="I99" i="2"/>
  <c r="H99" i="2"/>
  <c r="G99" i="2"/>
  <c r="F99" i="2"/>
  <c r="E99" i="2"/>
  <c r="D99" i="2"/>
  <c r="C99" i="2"/>
  <c r="Y98" i="2"/>
  <c r="X98" i="2"/>
  <c r="W98" i="2"/>
  <c r="V98" i="2"/>
  <c r="U98" i="2"/>
  <c r="T98" i="2"/>
  <c r="S98" i="2"/>
  <c r="R98" i="2"/>
  <c r="Q98" i="2"/>
  <c r="P98" i="2"/>
  <c r="O98" i="2"/>
  <c r="N98" i="2"/>
  <c r="M98" i="2"/>
  <c r="L98" i="2"/>
  <c r="K98" i="2"/>
  <c r="J98" i="2"/>
  <c r="I98" i="2"/>
  <c r="H98" i="2"/>
  <c r="G98" i="2"/>
  <c r="F98" i="2"/>
  <c r="E98" i="2"/>
  <c r="D98" i="2"/>
  <c r="C98" i="2"/>
  <c r="Y97" i="2"/>
  <c r="X97" i="2"/>
  <c r="W97" i="2"/>
  <c r="V97" i="2"/>
  <c r="U97" i="2"/>
  <c r="T97" i="2"/>
  <c r="S97" i="2"/>
  <c r="R97" i="2"/>
  <c r="Q97" i="2"/>
  <c r="P97" i="2"/>
  <c r="O97" i="2"/>
  <c r="N97" i="2"/>
  <c r="M97" i="2"/>
  <c r="L97" i="2"/>
  <c r="K97" i="2"/>
  <c r="J97" i="2"/>
  <c r="I97" i="2"/>
  <c r="H97" i="2"/>
  <c r="G97" i="2"/>
  <c r="F97" i="2"/>
  <c r="E97" i="2"/>
  <c r="D97" i="2"/>
  <c r="C97" i="2"/>
  <c r="Y96" i="2"/>
  <c r="X96" i="2"/>
  <c r="W96" i="2"/>
  <c r="V96" i="2"/>
  <c r="U96" i="2"/>
  <c r="T96" i="2"/>
  <c r="S96" i="2"/>
  <c r="R96" i="2"/>
  <c r="Q96" i="2"/>
  <c r="P96" i="2"/>
  <c r="O96" i="2"/>
  <c r="N96" i="2"/>
  <c r="M96" i="2"/>
  <c r="L96" i="2"/>
  <c r="K96" i="2"/>
  <c r="J96" i="2"/>
  <c r="I96" i="2"/>
  <c r="H96" i="2"/>
  <c r="G96" i="2"/>
  <c r="F96" i="2"/>
  <c r="E96" i="2"/>
  <c r="D96" i="2"/>
  <c r="C96" i="2"/>
  <c r="Y95" i="2"/>
  <c r="X95" i="2"/>
  <c r="W95" i="2"/>
  <c r="V95" i="2"/>
  <c r="U95" i="2"/>
  <c r="T95" i="2"/>
  <c r="S95" i="2"/>
  <c r="R95" i="2"/>
  <c r="Q95" i="2"/>
  <c r="P95" i="2"/>
  <c r="O95" i="2"/>
  <c r="N95" i="2"/>
  <c r="M95" i="2"/>
  <c r="L95" i="2"/>
  <c r="K95" i="2"/>
  <c r="J95" i="2"/>
  <c r="I95" i="2"/>
  <c r="H95" i="2"/>
  <c r="G95" i="2"/>
  <c r="F95" i="2"/>
  <c r="E95" i="2"/>
  <c r="D95" i="2"/>
  <c r="C95" i="2"/>
  <c r="Y94" i="2"/>
  <c r="X94" i="2"/>
  <c r="W94" i="2"/>
  <c r="V94" i="2"/>
  <c r="U94" i="2"/>
  <c r="T94" i="2"/>
  <c r="S94" i="2"/>
  <c r="R94" i="2"/>
  <c r="Q94" i="2"/>
  <c r="P94" i="2"/>
  <c r="O94" i="2"/>
  <c r="N94" i="2"/>
  <c r="M94" i="2"/>
  <c r="L94" i="2"/>
  <c r="K94" i="2"/>
  <c r="J94" i="2"/>
  <c r="I94" i="2"/>
  <c r="H94" i="2"/>
  <c r="G94" i="2"/>
  <c r="F94" i="2"/>
  <c r="E94" i="2"/>
  <c r="D94" i="2"/>
  <c r="C94" i="2"/>
  <c r="Y93" i="2"/>
  <c r="X93" i="2"/>
  <c r="W93" i="2"/>
  <c r="V93" i="2"/>
  <c r="U93" i="2"/>
  <c r="T93" i="2"/>
  <c r="S93" i="2"/>
  <c r="R93" i="2"/>
  <c r="Q93" i="2"/>
  <c r="P93" i="2"/>
  <c r="O93" i="2"/>
  <c r="N93" i="2"/>
  <c r="M93" i="2"/>
  <c r="L93" i="2"/>
  <c r="K93" i="2"/>
  <c r="J93" i="2"/>
  <c r="I93" i="2"/>
  <c r="H93" i="2"/>
  <c r="G93" i="2"/>
  <c r="F93" i="2"/>
  <c r="E93" i="2"/>
  <c r="D93" i="2"/>
  <c r="C93" i="2"/>
  <c r="Y92" i="2"/>
  <c r="X92" i="2"/>
  <c r="W92" i="2"/>
  <c r="V92" i="2"/>
  <c r="U92" i="2"/>
  <c r="T92" i="2"/>
  <c r="S92" i="2"/>
  <c r="R92" i="2"/>
  <c r="Q92" i="2"/>
  <c r="P92" i="2"/>
  <c r="O92" i="2"/>
  <c r="N92" i="2"/>
  <c r="M92" i="2"/>
  <c r="L92" i="2"/>
  <c r="K92" i="2"/>
  <c r="J92" i="2"/>
  <c r="I92" i="2"/>
  <c r="H92" i="2"/>
  <c r="G92" i="2"/>
  <c r="F92" i="2"/>
  <c r="E92" i="2"/>
  <c r="D92" i="2"/>
  <c r="C92" i="2"/>
  <c r="Y91" i="2"/>
  <c r="X91" i="2"/>
  <c r="W91" i="2"/>
  <c r="V91" i="2"/>
  <c r="U91" i="2"/>
  <c r="T91" i="2"/>
  <c r="S91" i="2"/>
  <c r="R91" i="2"/>
  <c r="Q91" i="2"/>
  <c r="P91" i="2"/>
  <c r="O91" i="2"/>
  <c r="N91" i="2"/>
  <c r="M91" i="2"/>
  <c r="L91" i="2"/>
  <c r="K91" i="2"/>
  <c r="J91" i="2"/>
  <c r="I91" i="2"/>
  <c r="H91" i="2"/>
  <c r="G91" i="2"/>
  <c r="F91" i="2"/>
  <c r="E91" i="2"/>
  <c r="D91" i="2"/>
  <c r="C91" i="2"/>
  <c r="Y90" i="2"/>
  <c r="X90" i="2"/>
  <c r="W90" i="2"/>
  <c r="V90" i="2"/>
  <c r="U90" i="2"/>
  <c r="T90" i="2"/>
  <c r="S90" i="2"/>
  <c r="R90" i="2"/>
  <c r="Q90" i="2"/>
  <c r="P90" i="2"/>
  <c r="O90" i="2"/>
  <c r="N90" i="2"/>
  <c r="M90" i="2"/>
  <c r="L90" i="2"/>
  <c r="K90" i="2"/>
  <c r="J90" i="2"/>
  <c r="I90" i="2"/>
  <c r="H90" i="2"/>
  <c r="G90" i="2"/>
  <c r="F90" i="2"/>
  <c r="E90" i="2"/>
  <c r="D90" i="2"/>
  <c r="C90" i="2"/>
  <c r="Y89" i="2"/>
  <c r="X89" i="2"/>
  <c r="W89" i="2"/>
  <c r="V89" i="2"/>
  <c r="U89" i="2"/>
  <c r="T89" i="2"/>
  <c r="S89" i="2"/>
  <c r="R89" i="2"/>
  <c r="Q89" i="2"/>
  <c r="P89" i="2"/>
  <c r="O89" i="2"/>
  <c r="N89" i="2"/>
  <c r="M89" i="2"/>
  <c r="L89" i="2"/>
  <c r="K89" i="2"/>
  <c r="J89" i="2"/>
  <c r="I89" i="2"/>
  <c r="H89" i="2"/>
  <c r="G89" i="2"/>
  <c r="F89" i="2"/>
  <c r="E89" i="2"/>
  <c r="D89" i="2"/>
  <c r="C89" i="2"/>
  <c r="Y88" i="2"/>
  <c r="X88" i="2"/>
  <c r="W88" i="2"/>
  <c r="V88" i="2"/>
  <c r="U88" i="2"/>
  <c r="T88" i="2"/>
  <c r="S88" i="2"/>
  <c r="R88" i="2"/>
  <c r="Q88" i="2"/>
  <c r="P88" i="2"/>
  <c r="O88" i="2"/>
  <c r="N88" i="2"/>
  <c r="M88" i="2"/>
  <c r="L88" i="2"/>
  <c r="K88" i="2"/>
  <c r="J88" i="2"/>
  <c r="I88" i="2"/>
  <c r="H88" i="2"/>
  <c r="G88" i="2"/>
  <c r="F88" i="2"/>
  <c r="E88" i="2"/>
  <c r="D88" i="2"/>
  <c r="C88" i="2"/>
  <c r="Y87" i="2"/>
  <c r="X87" i="2"/>
  <c r="W87" i="2"/>
  <c r="V87" i="2"/>
  <c r="U87" i="2"/>
  <c r="T87" i="2"/>
  <c r="S87" i="2"/>
  <c r="R87" i="2"/>
  <c r="Q87" i="2"/>
  <c r="P87" i="2"/>
  <c r="O87" i="2"/>
  <c r="N87" i="2"/>
  <c r="M87" i="2"/>
  <c r="L87" i="2"/>
  <c r="K87" i="2"/>
  <c r="J87" i="2"/>
  <c r="I87" i="2"/>
  <c r="H87" i="2"/>
  <c r="G87" i="2"/>
  <c r="F87" i="2"/>
  <c r="E87" i="2"/>
  <c r="D87" i="2"/>
  <c r="C87" i="2"/>
  <c r="Y86" i="2"/>
  <c r="X86" i="2"/>
  <c r="W86" i="2"/>
  <c r="V86" i="2"/>
  <c r="U86" i="2"/>
  <c r="T86" i="2"/>
  <c r="S86" i="2"/>
  <c r="R86" i="2"/>
  <c r="Q86" i="2"/>
  <c r="P86" i="2"/>
  <c r="O86" i="2"/>
  <c r="N86" i="2"/>
  <c r="M86" i="2"/>
  <c r="L86" i="2"/>
  <c r="K86" i="2"/>
  <c r="J86" i="2"/>
  <c r="I86" i="2"/>
  <c r="H86" i="2"/>
  <c r="G86" i="2"/>
  <c r="F86" i="2"/>
  <c r="E86" i="2"/>
  <c r="D86" i="2"/>
  <c r="C86" i="2"/>
  <c r="Y85" i="2"/>
  <c r="X85" i="2"/>
  <c r="W85" i="2"/>
  <c r="V85" i="2"/>
  <c r="U85" i="2"/>
  <c r="T85" i="2"/>
  <c r="S85" i="2"/>
  <c r="R85" i="2"/>
  <c r="Q85" i="2"/>
  <c r="P85" i="2"/>
  <c r="O85" i="2"/>
  <c r="N85" i="2"/>
  <c r="M85" i="2"/>
  <c r="L85" i="2"/>
  <c r="K85" i="2"/>
  <c r="J85" i="2"/>
  <c r="I85" i="2"/>
  <c r="H85" i="2"/>
  <c r="G85" i="2"/>
  <c r="F85" i="2"/>
  <c r="E85" i="2"/>
  <c r="D85" i="2"/>
  <c r="C85" i="2"/>
  <c r="Y84" i="2"/>
  <c r="X84" i="2"/>
  <c r="W84" i="2"/>
  <c r="V84" i="2"/>
  <c r="U84" i="2"/>
  <c r="T84" i="2"/>
  <c r="S84" i="2"/>
  <c r="R84" i="2"/>
  <c r="Q84" i="2"/>
  <c r="P84" i="2"/>
  <c r="O84" i="2"/>
  <c r="N84" i="2"/>
  <c r="M84" i="2"/>
  <c r="L84" i="2"/>
  <c r="K84" i="2"/>
  <c r="J84" i="2"/>
  <c r="I84" i="2"/>
  <c r="H84" i="2"/>
  <c r="G84" i="2"/>
  <c r="F84" i="2"/>
  <c r="E84" i="2"/>
  <c r="D84" i="2"/>
  <c r="C84" i="2"/>
  <c r="Y83" i="2"/>
  <c r="X83" i="2"/>
  <c r="W83" i="2"/>
  <c r="V83" i="2"/>
  <c r="U83" i="2"/>
  <c r="T83" i="2"/>
  <c r="S83" i="2"/>
  <c r="R83" i="2"/>
  <c r="Q83" i="2"/>
  <c r="P83" i="2"/>
  <c r="O83" i="2"/>
  <c r="N83" i="2"/>
  <c r="M83" i="2"/>
  <c r="L83" i="2"/>
  <c r="K83" i="2"/>
  <c r="J83" i="2"/>
  <c r="I83" i="2"/>
  <c r="H83" i="2"/>
  <c r="G83" i="2"/>
  <c r="F83" i="2"/>
  <c r="E83" i="2"/>
  <c r="D83" i="2"/>
  <c r="C83" i="2"/>
  <c r="Y82" i="2"/>
  <c r="X82" i="2"/>
  <c r="W82" i="2"/>
  <c r="V82" i="2"/>
  <c r="U82" i="2"/>
  <c r="T82" i="2"/>
  <c r="S82" i="2"/>
  <c r="R82" i="2"/>
  <c r="Q82" i="2"/>
  <c r="P82" i="2"/>
  <c r="O82" i="2"/>
  <c r="N82" i="2"/>
  <c r="M82" i="2"/>
  <c r="L82" i="2"/>
  <c r="K82" i="2"/>
  <c r="J82" i="2"/>
  <c r="I82" i="2"/>
  <c r="H82" i="2"/>
  <c r="G82" i="2"/>
  <c r="F82" i="2"/>
  <c r="E82" i="2"/>
  <c r="D82" i="2"/>
  <c r="C82" i="2"/>
  <c r="Y81" i="2"/>
  <c r="X81" i="2"/>
  <c r="W81" i="2"/>
  <c r="V81" i="2"/>
  <c r="U81" i="2"/>
  <c r="T81" i="2"/>
  <c r="S81" i="2"/>
  <c r="R81" i="2"/>
  <c r="Q81" i="2"/>
  <c r="P81" i="2"/>
  <c r="O81" i="2"/>
  <c r="N81" i="2"/>
  <c r="M81" i="2"/>
  <c r="L81" i="2"/>
  <c r="K81" i="2"/>
  <c r="J81" i="2"/>
  <c r="I81" i="2"/>
  <c r="H81" i="2"/>
  <c r="G81" i="2"/>
  <c r="F81" i="2"/>
  <c r="E81" i="2"/>
  <c r="D81" i="2"/>
  <c r="C81" i="2"/>
  <c r="Y80" i="2"/>
  <c r="X80" i="2"/>
  <c r="W80" i="2"/>
  <c r="V80" i="2"/>
  <c r="U80" i="2"/>
  <c r="T80" i="2"/>
  <c r="S80" i="2"/>
  <c r="R80" i="2"/>
  <c r="Q80" i="2"/>
  <c r="P80" i="2"/>
  <c r="O80" i="2"/>
  <c r="N80" i="2"/>
  <c r="M80" i="2"/>
  <c r="L80" i="2"/>
  <c r="K80" i="2"/>
  <c r="J80" i="2"/>
  <c r="I80" i="2"/>
  <c r="H80" i="2"/>
  <c r="G80" i="2"/>
  <c r="F80" i="2"/>
  <c r="E80" i="2"/>
  <c r="D80" i="2"/>
  <c r="C80" i="2"/>
  <c r="Y79" i="2"/>
  <c r="X79" i="2"/>
  <c r="W79" i="2"/>
  <c r="V79" i="2"/>
  <c r="U79" i="2"/>
  <c r="T79" i="2"/>
  <c r="S79" i="2"/>
  <c r="R79" i="2"/>
  <c r="Q79" i="2"/>
  <c r="P79" i="2"/>
  <c r="O79" i="2"/>
  <c r="N79" i="2"/>
  <c r="M79" i="2"/>
  <c r="L79" i="2"/>
  <c r="K79" i="2"/>
  <c r="J79" i="2"/>
  <c r="I79" i="2"/>
  <c r="H79" i="2"/>
  <c r="G79" i="2"/>
  <c r="F79" i="2"/>
  <c r="E79" i="2"/>
  <c r="D79" i="2"/>
  <c r="C79" i="2"/>
  <c r="Y78" i="2"/>
  <c r="X78" i="2"/>
  <c r="W78" i="2"/>
  <c r="V78" i="2"/>
  <c r="U78" i="2"/>
  <c r="T78" i="2"/>
  <c r="S78" i="2"/>
  <c r="R78" i="2"/>
  <c r="Q78" i="2"/>
  <c r="P78" i="2"/>
  <c r="O78" i="2"/>
  <c r="N78" i="2"/>
  <c r="M78" i="2"/>
  <c r="L78" i="2"/>
  <c r="K78" i="2"/>
  <c r="J78" i="2"/>
  <c r="I78" i="2"/>
  <c r="H78" i="2"/>
  <c r="G78" i="2"/>
  <c r="F78" i="2"/>
  <c r="E78" i="2"/>
  <c r="D78" i="2"/>
  <c r="C78" i="2"/>
  <c r="Y77" i="2"/>
  <c r="X77" i="2"/>
  <c r="W77" i="2"/>
  <c r="V77" i="2"/>
  <c r="U77" i="2"/>
  <c r="T77" i="2"/>
  <c r="S77" i="2"/>
  <c r="R77" i="2"/>
  <c r="Q77" i="2"/>
  <c r="P77" i="2"/>
  <c r="O77" i="2"/>
  <c r="N77" i="2"/>
  <c r="M77" i="2"/>
  <c r="L77" i="2"/>
  <c r="K77" i="2"/>
  <c r="J77" i="2"/>
  <c r="I77" i="2"/>
  <c r="H77" i="2"/>
  <c r="G77" i="2"/>
  <c r="F77" i="2"/>
  <c r="E77" i="2"/>
  <c r="D77" i="2"/>
  <c r="C77" i="2"/>
  <c r="Y76" i="2"/>
  <c r="X76" i="2"/>
  <c r="W76" i="2"/>
  <c r="V76" i="2"/>
  <c r="U76" i="2"/>
  <c r="T76" i="2"/>
  <c r="S76" i="2"/>
  <c r="R76" i="2"/>
  <c r="Q76" i="2"/>
  <c r="P76" i="2"/>
  <c r="O76" i="2"/>
  <c r="N76" i="2"/>
  <c r="M76" i="2"/>
  <c r="L76" i="2"/>
  <c r="K76" i="2"/>
  <c r="J76" i="2"/>
  <c r="I76" i="2"/>
  <c r="H76" i="2"/>
  <c r="G76" i="2"/>
  <c r="F76" i="2"/>
  <c r="E76" i="2"/>
  <c r="D76" i="2"/>
  <c r="C76" i="2"/>
  <c r="Y75" i="2"/>
  <c r="X75" i="2"/>
  <c r="W75" i="2"/>
  <c r="V75" i="2"/>
  <c r="U75" i="2"/>
  <c r="T75" i="2"/>
  <c r="S75" i="2"/>
  <c r="R75" i="2"/>
  <c r="Q75" i="2"/>
  <c r="P75" i="2"/>
  <c r="O75" i="2"/>
  <c r="N75" i="2"/>
  <c r="M75" i="2"/>
  <c r="L75" i="2"/>
  <c r="K75" i="2"/>
  <c r="J75" i="2"/>
  <c r="I75" i="2"/>
  <c r="H75" i="2"/>
  <c r="G75" i="2"/>
  <c r="F75" i="2"/>
  <c r="E75" i="2"/>
  <c r="D75" i="2"/>
  <c r="C75" i="2"/>
  <c r="Y74" i="2"/>
  <c r="X74" i="2"/>
  <c r="W74" i="2"/>
  <c r="V74" i="2"/>
  <c r="U74" i="2"/>
  <c r="T74" i="2"/>
  <c r="S74" i="2"/>
  <c r="R74" i="2"/>
  <c r="Q74" i="2"/>
  <c r="P74" i="2"/>
  <c r="O74" i="2"/>
  <c r="N74" i="2"/>
  <c r="M74" i="2"/>
  <c r="L74" i="2"/>
  <c r="K74" i="2"/>
  <c r="J74" i="2"/>
  <c r="I74" i="2"/>
  <c r="H74" i="2"/>
  <c r="G74" i="2"/>
  <c r="F74" i="2"/>
  <c r="E74" i="2"/>
  <c r="D74" i="2"/>
  <c r="C74" i="2"/>
  <c r="Y73" i="2"/>
  <c r="X73" i="2"/>
  <c r="W73" i="2"/>
  <c r="V73" i="2"/>
  <c r="U73" i="2"/>
  <c r="T73" i="2"/>
  <c r="S73" i="2"/>
  <c r="R73" i="2"/>
  <c r="Q73" i="2"/>
  <c r="P73" i="2"/>
  <c r="O73" i="2"/>
  <c r="N73" i="2"/>
  <c r="M73" i="2"/>
  <c r="L73" i="2"/>
  <c r="K73" i="2"/>
  <c r="J73" i="2"/>
  <c r="I73" i="2"/>
  <c r="H73" i="2"/>
  <c r="G73" i="2"/>
  <c r="F73" i="2"/>
  <c r="E73" i="2"/>
  <c r="D73" i="2"/>
  <c r="C73" i="2"/>
  <c r="Y72" i="2"/>
  <c r="X72" i="2"/>
  <c r="W72" i="2"/>
  <c r="V72" i="2"/>
  <c r="U72" i="2"/>
  <c r="T72" i="2"/>
  <c r="S72" i="2"/>
  <c r="R72" i="2"/>
  <c r="Q72" i="2"/>
  <c r="P72" i="2"/>
  <c r="O72" i="2"/>
  <c r="N72" i="2"/>
  <c r="M72" i="2"/>
  <c r="L72" i="2"/>
  <c r="K72" i="2"/>
  <c r="J72" i="2"/>
  <c r="I72" i="2"/>
  <c r="H72" i="2"/>
  <c r="G72" i="2"/>
  <c r="F72" i="2"/>
  <c r="E72" i="2"/>
  <c r="D72" i="2"/>
  <c r="C72" i="2"/>
  <c r="Y71" i="2"/>
  <c r="X71" i="2"/>
  <c r="W71" i="2"/>
  <c r="V71" i="2"/>
  <c r="U71" i="2"/>
  <c r="T71" i="2"/>
  <c r="S71" i="2"/>
  <c r="R71" i="2"/>
  <c r="Q71" i="2"/>
  <c r="P71" i="2"/>
  <c r="O71" i="2"/>
  <c r="N71" i="2"/>
  <c r="M71" i="2"/>
  <c r="L71" i="2"/>
  <c r="K71" i="2"/>
  <c r="J71" i="2"/>
  <c r="I71" i="2"/>
  <c r="H71" i="2"/>
  <c r="G71" i="2"/>
  <c r="F71" i="2"/>
  <c r="E71" i="2"/>
  <c r="D71" i="2"/>
  <c r="C71" i="2"/>
  <c r="Y70" i="2"/>
  <c r="X70" i="2"/>
  <c r="W70" i="2"/>
  <c r="V70" i="2"/>
  <c r="U70" i="2"/>
  <c r="T70" i="2"/>
  <c r="S70" i="2"/>
  <c r="R70" i="2"/>
  <c r="Q70" i="2"/>
  <c r="P70" i="2"/>
  <c r="O70" i="2"/>
  <c r="N70" i="2"/>
  <c r="M70" i="2"/>
  <c r="L70" i="2"/>
  <c r="K70" i="2"/>
  <c r="J70" i="2"/>
  <c r="I70" i="2"/>
  <c r="H70" i="2"/>
  <c r="G70" i="2"/>
  <c r="F70" i="2"/>
  <c r="E70" i="2"/>
  <c r="D70" i="2"/>
  <c r="C70" i="2"/>
  <c r="Y69" i="2"/>
  <c r="X69" i="2"/>
  <c r="W69" i="2"/>
  <c r="V69" i="2"/>
  <c r="U69" i="2"/>
  <c r="T69" i="2"/>
  <c r="S69" i="2"/>
  <c r="R69" i="2"/>
  <c r="Q69" i="2"/>
  <c r="P69" i="2"/>
  <c r="O69" i="2"/>
  <c r="N69" i="2"/>
  <c r="M69" i="2"/>
  <c r="L69" i="2"/>
  <c r="K69" i="2"/>
  <c r="J69" i="2"/>
  <c r="I69" i="2"/>
  <c r="H69" i="2"/>
  <c r="G69" i="2"/>
  <c r="F69" i="2"/>
  <c r="E69" i="2"/>
  <c r="D69" i="2"/>
  <c r="C69" i="2"/>
  <c r="Y68" i="2"/>
  <c r="X68" i="2"/>
  <c r="W68" i="2"/>
  <c r="V68" i="2"/>
  <c r="U68" i="2"/>
  <c r="T68" i="2"/>
  <c r="S68" i="2"/>
  <c r="R68" i="2"/>
  <c r="Q68" i="2"/>
  <c r="P68" i="2"/>
  <c r="O68" i="2"/>
  <c r="N68" i="2"/>
  <c r="M68" i="2"/>
  <c r="L68" i="2"/>
  <c r="K68" i="2"/>
  <c r="J68" i="2"/>
  <c r="I68" i="2"/>
  <c r="H68" i="2"/>
  <c r="G68" i="2"/>
  <c r="F68" i="2"/>
  <c r="E68" i="2"/>
  <c r="D68" i="2"/>
  <c r="C68" i="2"/>
  <c r="Y67" i="2"/>
  <c r="X67" i="2"/>
  <c r="W67" i="2"/>
  <c r="V67" i="2"/>
  <c r="U67" i="2"/>
  <c r="T67" i="2"/>
  <c r="S67" i="2"/>
  <c r="R67" i="2"/>
  <c r="Q67" i="2"/>
  <c r="P67" i="2"/>
  <c r="O67" i="2"/>
  <c r="N67" i="2"/>
  <c r="M67" i="2"/>
  <c r="L67" i="2"/>
  <c r="K67" i="2"/>
  <c r="J67" i="2"/>
  <c r="I67" i="2"/>
  <c r="H67" i="2"/>
  <c r="G67" i="2"/>
  <c r="F67" i="2"/>
  <c r="E67" i="2"/>
  <c r="D67" i="2"/>
  <c r="C67" i="2"/>
  <c r="Y66" i="2"/>
  <c r="X66" i="2"/>
  <c r="W66" i="2"/>
  <c r="V66" i="2"/>
  <c r="U66" i="2"/>
  <c r="T66" i="2"/>
  <c r="S66" i="2"/>
  <c r="R66" i="2"/>
  <c r="Q66" i="2"/>
  <c r="P66" i="2"/>
  <c r="O66" i="2"/>
  <c r="N66" i="2"/>
  <c r="M66" i="2"/>
  <c r="L66" i="2"/>
  <c r="K66" i="2"/>
  <c r="J66" i="2"/>
  <c r="I66" i="2"/>
  <c r="H66" i="2"/>
  <c r="G66" i="2"/>
  <c r="F66" i="2"/>
  <c r="E66" i="2"/>
  <c r="D66" i="2"/>
  <c r="C66" i="2"/>
  <c r="Y65" i="2"/>
  <c r="X65" i="2"/>
  <c r="W65" i="2"/>
  <c r="V65" i="2"/>
  <c r="U65" i="2"/>
  <c r="T65" i="2"/>
  <c r="S65" i="2"/>
  <c r="R65" i="2"/>
  <c r="Q65" i="2"/>
  <c r="P65" i="2"/>
  <c r="O65" i="2"/>
  <c r="N65" i="2"/>
  <c r="M65" i="2"/>
  <c r="L65" i="2"/>
  <c r="K65" i="2"/>
  <c r="J65" i="2"/>
  <c r="I65" i="2"/>
  <c r="H65" i="2"/>
  <c r="G65" i="2"/>
  <c r="F65" i="2"/>
  <c r="E65" i="2"/>
  <c r="D65" i="2"/>
  <c r="C65" i="2"/>
  <c r="Y64" i="2"/>
  <c r="X64" i="2"/>
  <c r="W64" i="2"/>
  <c r="V64" i="2"/>
  <c r="U64" i="2"/>
  <c r="T64" i="2"/>
  <c r="S64" i="2"/>
  <c r="R64" i="2"/>
  <c r="Q64" i="2"/>
  <c r="P64" i="2"/>
  <c r="O64" i="2"/>
  <c r="N64" i="2"/>
  <c r="M64" i="2"/>
  <c r="L64" i="2"/>
  <c r="K64" i="2"/>
  <c r="J64" i="2"/>
  <c r="I64" i="2"/>
  <c r="H64" i="2"/>
  <c r="G64" i="2"/>
  <c r="F64" i="2"/>
  <c r="E64" i="2"/>
  <c r="D64" i="2"/>
  <c r="C64" i="2"/>
  <c r="Y63" i="2"/>
  <c r="X63" i="2"/>
  <c r="W63" i="2"/>
  <c r="V63" i="2"/>
  <c r="U63" i="2"/>
  <c r="T63" i="2"/>
  <c r="S63" i="2"/>
  <c r="R63" i="2"/>
  <c r="Q63" i="2"/>
  <c r="P63" i="2"/>
  <c r="O63" i="2"/>
  <c r="N63" i="2"/>
  <c r="M63" i="2"/>
  <c r="L63" i="2"/>
  <c r="K63" i="2"/>
  <c r="J63" i="2"/>
  <c r="I63" i="2"/>
  <c r="H63" i="2"/>
  <c r="G63" i="2"/>
  <c r="F63" i="2"/>
  <c r="E63" i="2"/>
  <c r="D63" i="2"/>
  <c r="C63" i="2"/>
  <c r="Y62" i="2"/>
  <c r="X62" i="2"/>
  <c r="W62" i="2"/>
  <c r="V62" i="2"/>
  <c r="U62" i="2"/>
  <c r="T62" i="2"/>
  <c r="S62" i="2"/>
  <c r="R62" i="2"/>
  <c r="Q62" i="2"/>
  <c r="P62" i="2"/>
  <c r="O62" i="2"/>
  <c r="N62" i="2"/>
  <c r="M62" i="2"/>
  <c r="L62" i="2"/>
  <c r="K62" i="2"/>
  <c r="J62" i="2"/>
  <c r="I62" i="2"/>
  <c r="H62" i="2"/>
  <c r="G62" i="2"/>
  <c r="F62" i="2"/>
  <c r="E62" i="2"/>
  <c r="D62" i="2"/>
  <c r="C62" i="2"/>
  <c r="Y61" i="2"/>
  <c r="X61" i="2"/>
  <c r="W61" i="2"/>
  <c r="V61" i="2"/>
  <c r="U61" i="2"/>
  <c r="T61" i="2"/>
  <c r="S61" i="2"/>
  <c r="R61" i="2"/>
  <c r="Q61" i="2"/>
  <c r="P61" i="2"/>
  <c r="O61" i="2"/>
  <c r="N61" i="2"/>
  <c r="M61" i="2"/>
  <c r="L61" i="2"/>
  <c r="K61" i="2"/>
  <c r="J61" i="2"/>
  <c r="I61" i="2"/>
  <c r="H61" i="2"/>
  <c r="G61" i="2"/>
  <c r="F61" i="2"/>
  <c r="E61" i="2"/>
  <c r="D61" i="2"/>
  <c r="C61" i="2"/>
  <c r="Y60" i="2"/>
  <c r="X60" i="2"/>
  <c r="W60" i="2"/>
  <c r="V60" i="2"/>
  <c r="U60" i="2"/>
  <c r="T60" i="2"/>
  <c r="S60" i="2"/>
  <c r="R60" i="2"/>
  <c r="Q60" i="2"/>
  <c r="P60" i="2"/>
  <c r="O60" i="2"/>
  <c r="N60" i="2"/>
  <c r="M60" i="2"/>
  <c r="L60" i="2"/>
  <c r="K60" i="2"/>
  <c r="J60" i="2"/>
  <c r="I60" i="2"/>
  <c r="H60" i="2"/>
  <c r="G60" i="2"/>
  <c r="F60" i="2"/>
  <c r="E60" i="2"/>
  <c r="D60" i="2"/>
  <c r="C60" i="2"/>
  <c r="Y59" i="2"/>
  <c r="X59" i="2"/>
  <c r="W59" i="2"/>
  <c r="V59" i="2"/>
  <c r="U59" i="2"/>
  <c r="T59" i="2"/>
  <c r="S59" i="2"/>
  <c r="R59" i="2"/>
  <c r="Q59" i="2"/>
  <c r="P59" i="2"/>
  <c r="O59" i="2"/>
  <c r="N59" i="2"/>
  <c r="M59" i="2"/>
  <c r="L59" i="2"/>
  <c r="K59" i="2"/>
  <c r="J59" i="2"/>
  <c r="I59" i="2"/>
  <c r="H59" i="2"/>
  <c r="G59" i="2"/>
  <c r="F59" i="2"/>
  <c r="E59" i="2"/>
  <c r="D59" i="2"/>
  <c r="C59" i="2"/>
  <c r="Y58" i="2"/>
  <c r="X58" i="2"/>
  <c r="W58" i="2"/>
  <c r="V58" i="2"/>
  <c r="U58" i="2"/>
  <c r="T58" i="2"/>
  <c r="S58" i="2"/>
  <c r="R58" i="2"/>
  <c r="Q58" i="2"/>
  <c r="P58" i="2"/>
  <c r="O58" i="2"/>
  <c r="N58" i="2"/>
  <c r="M58" i="2"/>
  <c r="L58" i="2"/>
  <c r="K58" i="2"/>
  <c r="J58" i="2"/>
  <c r="I58" i="2"/>
  <c r="H58" i="2"/>
  <c r="G58" i="2"/>
  <c r="F58" i="2"/>
  <c r="E58" i="2"/>
  <c r="D58" i="2"/>
  <c r="C58" i="2"/>
  <c r="Y57" i="2"/>
  <c r="X57" i="2"/>
  <c r="W57" i="2"/>
  <c r="V57" i="2"/>
  <c r="U57" i="2"/>
  <c r="T57" i="2"/>
  <c r="S57" i="2"/>
  <c r="R57" i="2"/>
  <c r="Q57" i="2"/>
  <c r="P57" i="2"/>
  <c r="O57" i="2"/>
  <c r="N57" i="2"/>
  <c r="M57" i="2"/>
  <c r="L57" i="2"/>
  <c r="K57" i="2"/>
  <c r="J57" i="2"/>
  <c r="I57" i="2"/>
  <c r="H57" i="2"/>
  <c r="G57" i="2"/>
  <c r="F57" i="2"/>
  <c r="E57" i="2"/>
  <c r="D57" i="2"/>
  <c r="C57" i="2"/>
  <c r="Y56" i="2"/>
  <c r="X56" i="2"/>
  <c r="W56" i="2"/>
  <c r="V56" i="2"/>
  <c r="U56" i="2"/>
  <c r="T56" i="2"/>
  <c r="S56" i="2"/>
  <c r="R56" i="2"/>
  <c r="Q56" i="2"/>
  <c r="P56" i="2"/>
  <c r="O56" i="2"/>
  <c r="N56" i="2"/>
  <c r="M56" i="2"/>
  <c r="L56" i="2"/>
  <c r="K56" i="2"/>
  <c r="J56" i="2"/>
  <c r="I56" i="2"/>
  <c r="H56" i="2"/>
  <c r="G56" i="2"/>
  <c r="F56" i="2"/>
  <c r="E56" i="2"/>
  <c r="D56" i="2"/>
  <c r="C56" i="2"/>
  <c r="Y55" i="2"/>
  <c r="X55" i="2"/>
  <c r="W55" i="2"/>
  <c r="V55" i="2"/>
  <c r="U55" i="2"/>
  <c r="T55" i="2"/>
  <c r="S55" i="2"/>
  <c r="R55" i="2"/>
  <c r="Q55" i="2"/>
  <c r="P55" i="2"/>
  <c r="O55" i="2"/>
  <c r="N55" i="2"/>
  <c r="M55" i="2"/>
  <c r="L55" i="2"/>
  <c r="K55" i="2"/>
  <c r="J55" i="2"/>
  <c r="I55" i="2"/>
  <c r="H55" i="2"/>
  <c r="G55" i="2"/>
  <c r="F55" i="2"/>
  <c r="E55" i="2"/>
  <c r="D55" i="2"/>
  <c r="C55" i="2"/>
  <c r="Y54" i="2"/>
  <c r="X54" i="2"/>
  <c r="W54" i="2"/>
  <c r="V54" i="2"/>
  <c r="U54" i="2"/>
  <c r="T54" i="2"/>
  <c r="S54" i="2"/>
  <c r="R54" i="2"/>
  <c r="Q54" i="2"/>
  <c r="P54" i="2"/>
  <c r="O54" i="2"/>
  <c r="N54" i="2"/>
  <c r="M54" i="2"/>
  <c r="L54" i="2"/>
  <c r="K54" i="2"/>
  <c r="J54" i="2"/>
  <c r="I54" i="2"/>
  <c r="H54" i="2"/>
  <c r="G54" i="2"/>
  <c r="F54" i="2"/>
  <c r="E54" i="2"/>
  <c r="D54" i="2"/>
  <c r="C54" i="2"/>
  <c r="Y53" i="2"/>
  <c r="X53" i="2"/>
  <c r="W53" i="2"/>
  <c r="V53" i="2"/>
  <c r="U53" i="2"/>
  <c r="T53" i="2"/>
  <c r="S53" i="2"/>
  <c r="R53" i="2"/>
  <c r="Q53" i="2"/>
  <c r="P53" i="2"/>
  <c r="O53" i="2"/>
  <c r="N53" i="2"/>
  <c r="M53" i="2"/>
  <c r="L53" i="2"/>
  <c r="K53" i="2"/>
  <c r="J53" i="2"/>
  <c r="I53" i="2"/>
  <c r="H53" i="2"/>
  <c r="G53" i="2"/>
  <c r="F53" i="2"/>
  <c r="E53" i="2"/>
  <c r="D53" i="2"/>
  <c r="C53" i="2"/>
  <c r="Y52" i="2"/>
  <c r="X52" i="2"/>
  <c r="W52" i="2"/>
  <c r="V52" i="2"/>
  <c r="U52" i="2"/>
  <c r="T52" i="2"/>
  <c r="S52" i="2"/>
  <c r="R52" i="2"/>
  <c r="Q52" i="2"/>
  <c r="P52" i="2"/>
  <c r="O52" i="2"/>
  <c r="N52" i="2"/>
  <c r="M52" i="2"/>
  <c r="L52" i="2"/>
  <c r="K52" i="2"/>
  <c r="J52" i="2"/>
  <c r="I52" i="2"/>
  <c r="H52" i="2"/>
  <c r="G52" i="2"/>
  <c r="F52" i="2"/>
  <c r="E52" i="2"/>
  <c r="D52" i="2"/>
  <c r="C52" i="2"/>
  <c r="Y51" i="2"/>
  <c r="X51" i="2"/>
  <c r="W51" i="2"/>
  <c r="V51" i="2"/>
  <c r="U51" i="2"/>
  <c r="T51" i="2"/>
  <c r="S51" i="2"/>
  <c r="R51" i="2"/>
  <c r="Q51" i="2"/>
  <c r="P51" i="2"/>
  <c r="O51" i="2"/>
  <c r="N51" i="2"/>
  <c r="M51" i="2"/>
  <c r="L51" i="2"/>
  <c r="K51" i="2"/>
  <c r="J51" i="2"/>
  <c r="I51" i="2"/>
  <c r="H51" i="2"/>
  <c r="G51" i="2"/>
  <c r="F51" i="2"/>
  <c r="E51" i="2"/>
  <c r="D51" i="2"/>
  <c r="C51" i="2"/>
  <c r="Y50" i="2"/>
  <c r="X50" i="2"/>
  <c r="W50" i="2"/>
  <c r="V50" i="2"/>
  <c r="U50" i="2"/>
  <c r="T50" i="2"/>
  <c r="S50" i="2"/>
  <c r="R50" i="2"/>
  <c r="Q50" i="2"/>
  <c r="P50" i="2"/>
  <c r="O50" i="2"/>
  <c r="N50" i="2"/>
  <c r="M50" i="2"/>
  <c r="L50" i="2"/>
  <c r="K50" i="2"/>
  <c r="J50" i="2"/>
  <c r="I50" i="2"/>
  <c r="H50" i="2"/>
  <c r="G50" i="2"/>
  <c r="F50" i="2"/>
  <c r="E50" i="2"/>
  <c r="D50" i="2"/>
  <c r="C50" i="2"/>
  <c r="Y49" i="2"/>
  <c r="X49" i="2"/>
  <c r="W49" i="2"/>
  <c r="V49" i="2"/>
  <c r="U49" i="2"/>
  <c r="T49" i="2"/>
  <c r="S49" i="2"/>
  <c r="R49" i="2"/>
  <c r="Q49" i="2"/>
  <c r="P49" i="2"/>
  <c r="O49" i="2"/>
  <c r="N49" i="2"/>
  <c r="M49" i="2"/>
  <c r="L49" i="2"/>
  <c r="K49" i="2"/>
  <c r="J49" i="2"/>
  <c r="I49" i="2"/>
  <c r="H49" i="2"/>
  <c r="G49" i="2"/>
  <c r="F49" i="2"/>
  <c r="E49" i="2"/>
  <c r="D49" i="2"/>
  <c r="C49" i="2"/>
  <c r="Y48" i="2"/>
  <c r="X48" i="2"/>
  <c r="W48" i="2"/>
  <c r="V48" i="2"/>
  <c r="U48" i="2"/>
  <c r="T48" i="2"/>
  <c r="S48" i="2"/>
  <c r="R48" i="2"/>
  <c r="Q48" i="2"/>
  <c r="P48" i="2"/>
  <c r="O48" i="2"/>
  <c r="N48" i="2"/>
  <c r="M48" i="2"/>
  <c r="L48" i="2"/>
  <c r="K48" i="2"/>
  <c r="J48" i="2"/>
  <c r="I48" i="2"/>
  <c r="H48" i="2"/>
  <c r="G48" i="2"/>
  <c r="F48" i="2"/>
  <c r="E48" i="2"/>
  <c r="D48" i="2"/>
  <c r="C48" i="2"/>
  <c r="Y47" i="2"/>
  <c r="X47" i="2"/>
  <c r="W47" i="2"/>
  <c r="V47" i="2"/>
  <c r="U47" i="2"/>
  <c r="T47" i="2"/>
  <c r="S47" i="2"/>
  <c r="R47" i="2"/>
  <c r="Q47" i="2"/>
  <c r="P47" i="2"/>
  <c r="O47" i="2"/>
  <c r="N47" i="2"/>
  <c r="M47" i="2"/>
  <c r="L47" i="2"/>
  <c r="K47" i="2"/>
  <c r="J47" i="2"/>
  <c r="I47" i="2"/>
  <c r="H47" i="2"/>
  <c r="G47" i="2"/>
  <c r="F47" i="2"/>
  <c r="E47" i="2"/>
  <c r="D47" i="2"/>
  <c r="C47" i="2"/>
  <c r="Y46" i="2"/>
  <c r="X46" i="2"/>
  <c r="W46" i="2"/>
  <c r="V46" i="2"/>
  <c r="U46" i="2"/>
  <c r="T46" i="2"/>
  <c r="S46" i="2"/>
  <c r="R46" i="2"/>
  <c r="Q46" i="2"/>
  <c r="P46" i="2"/>
  <c r="O46" i="2"/>
  <c r="N46" i="2"/>
  <c r="M46" i="2"/>
  <c r="L46" i="2"/>
  <c r="K46" i="2"/>
  <c r="J46" i="2"/>
  <c r="I46" i="2"/>
  <c r="H46" i="2"/>
  <c r="G46" i="2"/>
  <c r="F46" i="2"/>
  <c r="E46" i="2"/>
  <c r="D46" i="2"/>
  <c r="C46" i="2"/>
  <c r="Y45" i="2"/>
  <c r="X45" i="2"/>
  <c r="W45" i="2"/>
  <c r="V45" i="2"/>
  <c r="U45" i="2"/>
  <c r="T45" i="2"/>
  <c r="S45" i="2"/>
  <c r="R45" i="2"/>
  <c r="Q45" i="2"/>
  <c r="P45" i="2"/>
  <c r="O45" i="2"/>
  <c r="N45" i="2"/>
  <c r="M45" i="2"/>
  <c r="L45" i="2"/>
  <c r="K45" i="2"/>
  <c r="J45" i="2"/>
  <c r="I45" i="2"/>
  <c r="H45" i="2"/>
  <c r="G45" i="2"/>
  <c r="F45" i="2"/>
  <c r="E45" i="2"/>
  <c r="D45" i="2"/>
  <c r="C45" i="2"/>
  <c r="Y44" i="2"/>
  <c r="X44" i="2"/>
  <c r="W44" i="2"/>
  <c r="V44" i="2"/>
  <c r="U44" i="2"/>
  <c r="T44" i="2"/>
  <c r="S44" i="2"/>
  <c r="R44" i="2"/>
  <c r="Q44" i="2"/>
  <c r="P44" i="2"/>
  <c r="O44" i="2"/>
  <c r="N44" i="2"/>
  <c r="M44" i="2"/>
  <c r="L44" i="2"/>
  <c r="K44" i="2"/>
  <c r="J44" i="2"/>
  <c r="I44" i="2"/>
  <c r="H44" i="2"/>
  <c r="G44" i="2"/>
  <c r="F44" i="2"/>
  <c r="E44" i="2"/>
  <c r="D44" i="2"/>
  <c r="C44" i="2"/>
  <c r="Y43" i="2"/>
  <c r="X43" i="2"/>
  <c r="W43" i="2"/>
  <c r="V43" i="2"/>
  <c r="U43" i="2"/>
  <c r="T43" i="2"/>
  <c r="S43" i="2"/>
  <c r="R43" i="2"/>
  <c r="Q43" i="2"/>
  <c r="P43" i="2"/>
  <c r="O43" i="2"/>
  <c r="N43" i="2"/>
  <c r="M43" i="2"/>
  <c r="L43" i="2"/>
  <c r="K43" i="2"/>
  <c r="J43" i="2"/>
  <c r="I43" i="2"/>
  <c r="H43" i="2"/>
  <c r="G43" i="2"/>
  <c r="F43" i="2"/>
  <c r="E43" i="2"/>
  <c r="D43" i="2"/>
  <c r="C43" i="2"/>
  <c r="Y42" i="2"/>
  <c r="X42" i="2"/>
  <c r="W42" i="2"/>
  <c r="V42" i="2"/>
  <c r="U42" i="2"/>
  <c r="T42" i="2"/>
  <c r="S42" i="2"/>
  <c r="R42" i="2"/>
  <c r="Q42" i="2"/>
  <c r="P42" i="2"/>
  <c r="O42" i="2"/>
  <c r="N42" i="2"/>
  <c r="M42" i="2"/>
  <c r="L42" i="2"/>
  <c r="K42" i="2"/>
  <c r="J42" i="2"/>
  <c r="I42" i="2"/>
  <c r="H42" i="2"/>
  <c r="G42" i="2"/>
  <c r="F42" i="2"/>
  <c r="E42" i="2"/>
  <c r="D42" i="2"/>
  <c r="C42" i="2"/>
  <c r="Y41" i="2"/>
  <c r="X41" i="2"/>
  <c r="W41" i="2"/>
  <c r="V41" i="2"/>
  <c r="U41" i="2"/>
  <c r="T41" i="2"/>
  <c r="S41" i="2"/>
  <c r="R41" i="2"/>
  <c r="Q41" i="2"/>
  <c r="P41" i="2"/>
  <c r="O41" i="2"/>
  <c r="N41" i="2"/>
  <c r="M41" i="2"/>
  <c r="L41" i="2"/>
  <c r="K41" i="2"/>
  <c r="J41" i="2"/>
  <c r="I41" i="2"/>
  <c r="H41" i="2"/>
  <c r="G41" i="2"/>
  <c r="F41" i="2"/>
  <c r="E41" i="2"/>
  <c r="D41" i="2"/>
  <c r="C41" i="2"/>
  <c r="Y40" i="2"/>
  <c r="X40" i="2"/>
  <c r="W40" i="2"/>
  <c r="V40" i="2"/>
  <c r="U40" i="2"/>
  <c r="T40" i="2"/>
  <c r="S40" i="2"/>
  <c r="R40" i="2"/>
  <c r="Q40" i="2"/>
  <c r="P40" i="2"/>
  <c r="O40" i="2"/>
  <c r="N40" i="2"/>
  <c r="M40" i="2"/>
  <c r="L40" i="2"/>
  <c r="K40" i="2"/>
  <c r="J40" i="2"/>
  <c r="I40" i="2"/>
  <c r="H40" i="2"/>
  <c r="G40" i="2"/>
  <c r="F40" i="2"/>
  <c r="E40" i="2"/>
  <c r="D40" i="2"/>
  <c r="C40" i="2"/>
  <c r="Y39" i="2"/>
  <c r="X39" i="2"/>
  <c r="W39" i="2"/>
  <c r="V39" i="2"/>
  <c r="U39" i="2"/>
  <c r="T39" i="2"/>
  <c r="S39" i="2"/>
  <c r="R39" i="2"/>
  <c r="Q39" i="2"/>
  <c r="P39" i="2"/>
  <c r="O39" i="2"/>
  <c r="N39" i="2"/>
  <c r="M39" i="2"/>
  <c r="L39" i="2"/>
  <c r="K39" i="2"/>
  <c r="J39" i="2"/>
  <c r="I39" i="2"/>
  <c r="H39" i="2"/>
  <c r="G39" i="2"/>
  <c r="F39" i="2"/>
  <c r="E39" i="2"/>
  <c r="D39" i="2"/>
  <c r="C39" i="2"/>
  <c r="Y38" i="2"/>
  <c r="X38" i="2"/>
  <c r="W38" i="2"/>
  <c r="V38" i="2"/>
  <c r="U38" i="2"/>
  <c r="T38" i="2"/>
  <c r="S38" i="2"/>
  <c r="R38" i="2"/>
  <c r="Q38" i="2"/>
  <c r="P38" i="2"/>
  <c r="O38" i="2"/>
  <c r="N38" i="2"/>
  <c r="M38" i="2"/>
  <c r="L38" i="2"/>
  <c r="K38" i="2"/>
  <c r="J38" i="2"/>
  <c r="I38" i="2"/>
  <c r="H38" i="2"/>
  <c r="G38" i="2"/>
  <c r="F38" i="2"/>
  <c r="E38" i="2"/>
  <c r="D38" i="2"/>
  <c r="C38" i="2"/>
  <c r="Y37" i="2"/>
  <c r="X37" i="2"/>
  <c r="W37" i="2"/>
  <c r="V37" i="2"/>
  <c r="U37" i="2"/>
  <c r="T37" i="2"/>
  <c r="S37" i="2"/>
  <c r="R37" i="2"/>
  <c r="Q37" i="2"/>
  <c r="P37" i="2"/>
  <c r="O37" i="2"/>
  <c r="N37" i="2"/>
  <c r="M37" i="2"/>
  <c r="L37" i="2"/>
  <c r="K37" i="2"/>
  <c r="J37" i="2"/>
  <c r="I37" i="2"/>
  <c r="H37" i="2"/>
  <c r="G37" i="2"/>
  <c r="F37" i="2"/>
  <c r="E37" i="2"/>
  <c r="D37" i="2"/>
  <c r="C37" i="2"/>
  <c r="Y36" i="2"/>
  <c r="X36" i="2"/>
  <c r="W36" i="2"/>
  <c r="V36" i="2"/>
  <c r="U36" i="2"/>
  <c r="T36" i="2"/>
  <c r="S36" i="2"/>
  <c r="R36" i="2"/>
  <c r="Q36" i="2"/>
  <c r="P36" i="2"/>
  <c r="O36" i="2"/>
  <c r="N36" i="2"/>
  <c r="M36" i="2"/>
  <c r="L36" i="2"/>
  <c r="K36" i="2"/>
  <c r="J36" i="2"/>
  <c r="I36" i="2"/>
  <c r="H36" i="2"/>
  <c r="G36" i="2"/>
  <c r="F36" i="2"/>
  <c r="E36" i="2"/>
  <c r="D36" i="2"/>
  <c r="C36" i="2"/>
  <c r="Y35" i="2"/>
  <c r="X35" i="2"/>
  <c r="W35" i="2"/>
  <c r="V35" i="2"/>
  <c r="U35" i="2"/>
  <c r="T35" i="2"/>
  <c r="S35" i="2"/>
  <c r="R35" i="2"/>
  <c r="Q35" i="2"/>
  <c r="P35" i="2"/>
  <c r="O35" i="2"/>
  <c r="N35" i="2"/>
  <c r="M35" i="2"/>
  <c r="L35" i="2"/>
  <c r="K35" i="2"/>
  <c r="J35" i="2"/>
  <c r="I35" i="2"/>
  <c r="H35" i="2"/>
  <c r="G35" i="2"/>
  <c r="F35" i="2"/>
  <c r="E35" i="2"/>
  <c r="D35" i="2"/>
  <c r="C35" i="2"/>
  <c r="Y34" i="2"/>
  <c r="X34" i="2"/>
  <c r="W34" i="2"/>
  <c r="V34" i="2"/>
  <c r="U34" i="2"/>
  <c r="T34" i="2"/>
  <c r="S34" i="2"/>
  <c r="R34" i="2"/>
  <c r="Q34" i="2"/>
  <c r="P34" i="2"/>
  <c r="O34" i="2"/>
  <c r="N34" i="2"/>
  <c r="M34" i="2"/>
  <c r="L34" i="2"/>
  <c r="K34" i="2"/>
  <c r="J34" i="2"/>
  <c r="I34" i="2"/>
  <c r="H34" i="2"/>
  <c r="G34" i="2"/>
  <c r="F34" i="2"/>
  <c r="E34" i="2"/>
  <c r="D34" i="2"/>
  <c r="C34" i="2"/>
  <c r="Y33" i="2"/>
  <c r="X33" i="2"/>
  <c r="W33" i="2"/>
  <c r="V33" i="2"/>
  <c r="U33" i="2"/>
  <c r="T33" i="2"/>
  <c r="S33" i="2"/>
  <c r="R33" i="2"/>
  <c r="Q33" i="2"/>
  <c r="P33" i="2"/>
  <c r="O33" i="2"/>
  <c r="N33" i="2"/>
  <c r="M33" i="2"/>
  <c r="L33" i="2"/>
  <c r="K33" i="2"/>
  <c r="J33" i="2"/>
  <c r="I33" i="2"/>
  <c r="H33" i="2"/>
  <c r="G33" i="2"/>
  <c r="F33" i="2"/>
  <c r="E33" i="2"/>
  <c r="D33" i="2"/>
  <c r="C33" i="2"/>
  <c r="Y32" i="2"/>
  <c r="X32" i="2"/>
  <c r="W32" i="2"/>
  <c r="V32" i="2"/>
  <c r="U32" i="2"/>
  <c r="T32" i="2"/>
  <c r="S32" i="2"/>
  <c r="R32" i="2"/>
  <c r="Q32" i="2"/>
  <c r="P32" i="2"/>
  <c r="O32" i="2"/>
  <c r="N32" i="2"/>
  <c r="M32" i="2"/>
  <c r="L32" i="2"/>
  <c r="K32" i="2"/>
  <c r="J32" i="2"/>
  <c r="I32" i="2"/>
  <c r="H32" i="2"/>
  <c r="G32" i="2"/>
  <c r="F32" i="2"/>
  <c r="E32" i="2"/>
  <c r="D32" i="2"/>
  <c r="C32" i="2"/>
  <c r="Y31" i="2"/>
  <c r="X31" i="2"/>
  <c r="W31" i="2"/>
  <c r="V31" i="2"/>
  <c r="U31" i="2"/>
  <c r="T31" i="2"/>
  <c r="S31" i="2"/>
  <c r="R31" i="2"/>
  <c r="Q31" i="2"/>
  <c r="P31" i="2"/>
  <c r="O31" i="2"/>
  <c r="N31" i="2"/>
  <c r="M31" i="2"/>
  <c r="L31" i="2"/>
  <c r="K31" i="2"/>
  <c r="J31" i="2"/>
  <c r="I31" i="2"/>
  <c r="H31" i="2"/>
  <c r="G31" i="2"/>
  <c r="F31" i="2"/>
  <c r="E31" i="2"/>
  <c r="D31" i="2"/>
  <c r="C31" i="2"/>
  <c r="Y30" i="2"/>
  <c r="X30" i="2"/>
  <c r="W30" i="2"/>
  <c r="V30" i="2"/>
  <c r="U30" i="2"/>
  <c r="T30" i="2"/>
  <c r="S30" i="2"/>
  <c r="R30" i="2"/>
  <c r="Q30" i="2"/>
  <c r="P30" i="2"/>
  <c r="O30" i="2"/>
  <c r="N30" i="2"/>
  <c r="M30" i="2"/>
  <c r="L30" i="2"/>
  <c r="K30" i="2"/>
  <c r="J30" i="2"/>
  <c r="I30" i="2"/>
  <c r="H30" i="2"/>
  <c r="G30" i="2"/>
  <c r="F30" i="2"/>
  <c r="E30" i="2"/>
  <c r="D30" i="2"/>
  <c r="C30" i="2"/>
  <c r="Y29" i="2"/>
  <c r="X29" i="2"/>
  <c r="W29" i="2"/>
  <c r="V29" i="2"/>
  <c r="U29" i="2"/>
  <c r="T29" i="2"/>
  <c r="S29" i="2"/>
  <c r="R29" i="2"/>
  <c r="Q29" i="2"/>
  <c r="P29" i="2"/>
  <c r="O29" i="2"/>
  <c r="N29" i="2"/>
  <c r="M29" i="2"/>
  <c r="L29" i="2"/>
  <c r="K29" i="2"/>
  <c r="J29" i="2"/>
  <c r="I29" i="2"/>
  <c r="H29" i="2"/>
  <c r="G29" i="2"/>
  <c r="F29" i="2"/>
  <c r="E29" i="2"/>
  <c r="D29" i="2"/>
  <c r="C29" i="2"/>
  <c r="Y28" i="2"/>
  <c r="X28" i="2"/>
  <c r="W28" i="2"/>
  <c r="V28" i="2"/>
  <c r="U28" i="2"/>
  <c r="T28" i="2"/>
  <c r="S28" i="2"/>
  <c r="R28" i="2"/>
  <c r="Q28" i="2"/>
  <c r="P28" i="2"/>
  <c r="O28" i="2"/>
  <c r="N28" i="2"/>
  <c r="M28" i="2"/>
  <c r="L28" i="2"/>
  <c r="K28" i="2"/>
  <c r="J28" i="2"/>
  <c r="I28" i="2"/>
  <c r="H28" i="2"/>
  <c r="G28" i="2"/>
  <c r="F28" i="2"/>
  <c r="E28" i="2"/>
  <c r="D28" i="2"/>
  <c r="C28" i="2"/>
  <c r="Y27" i="2"/>
  <c r="X27" i="2"/>
  <c r="W27" i="2"/>
  <c r="V27" i="2"/>
  <c r="U27" i="2"/>
  <c r="T27" i="2"/>
  <c r="S27" i="2"/>
  <c r="R27" i="2"/>
  <c r="Q27" i="2"/>
  <c r="P27" i="2"/>
  <c r="O27" i="2"/>
  <c r="N27" i="2"/>
  <c r="M27" i="2"/>
  <c r="L27" i="2"/>
  <c r="K27" i="2"/>
  <c r="J27" i="2"/>
  <c r="I27" i="2"/>
  <c r="H27" i="2"/>
  <c r="G27" i="2"/>
  <c r="F27" i="2"/>
  <c r="E27" i="2"/>
  <c r="D27" i="2"/>
  <c r="C27" i="2"/>
  <c r="Y26" i="2"/>
  <c r="X26" i="2"/>
  <c r="W26" i="2"/>
  <c r="V26" i="2"/>
  <c r="U26" i="2"/>
  <c r="T26" i="2"/>
  <c r="S26" i="2"/>
  <c r="R26" i="2"/>
  <c r="Q26" i="2"/>
  <c r="P26" i="2"/>
  <c r="O26" i="2"/>
  <c r="N26" i="2"/>
  <c r="M26" i="2"/>
  <c r="L26" i="2"/>
  <c r="K26" i="2"/>
  <c r="J26" i="2"/>
  <c r="I26" i="2"/>
  <c r="H26" i="2"/>
  <c r="G26" i="2"/>
  <c r="F26" i="2"/>
  <c r="E26" i="2"/>
  <c r="D26" i="2"/>
  <c r="C26" i="2"/>
  <c r="Y25" i="2"/>
  <c r="X25" i="2"/>
  <c r="W25" i="2"/>
  <c r="V25" i="2"/>
  <c r="U25" i="2"/>
  <c r="T25" i="2"/>
  <c r="S25" i="2"/>
  <c r="R25" i="2"/>
  <c r="Q25" i="2"/>
  <c r="P25" i="2"/>
  <c r="O25" i="2"/>
  <c r="N25" i="2"/>
  <c r="M25" i="2"/>
  <c r="L25" i="2"/>
  <c r="K25" i="2"/>
  <c r="J25" i="2"/>
  <c r="I25" i="2"/>
  <c r="H25" i="2"/>
  <c r="G25" i="2"/>
  <c r="F25" i="2"/>
  <c r="E25" i="2"/>
  <c r="D25" i="2"/>
  <c r="C25" i="2"/>
  <c r="Y24" i="2"/>
  <c r="X24" i="2"/>
  <c r="W24" i="2"/>
  <c r="V24" i="2"/>
  <c r="U24" i="2"/>
  <c r="T24" i="2"/>
  <c r="S24" i="2"/>
  <c r="R24" i="2"/>
  <c r="Q24" i="2"/>
  <c r="P24" i="2"/>
  <c r="O24" i="2"/>
  <c r="N24" i="2"/>
  <c r="M24" i="2"/>
  <c r="L24" i="2"/>
  <c r="K24" i="2"/>
  <c r="J24" i="2"/>
  <c r="I24" i="2"/>
  <c r="H24" i="2"/>
  <c r="G24" i="2"/>
  <c r="F24" i="2"/>
  <c r="E24" i="2"/>
  <c r="D24" i="2"/>
  <c r="C24" i="2"/>
  <c r="Y23" i="2"/>
  <c r="X23" i="2"/>
  <c r="W23" i="2"/>
  <c r="V23" i="2"/>
  <c r="U23" i="2"/>
  <c r="T23" i="2"/>
  <c r="S23" i="2"/>
  <c r="R23" i="2"/>
  <c r="Q23" i="2"/>
  <c r="P23" i="2"/>
  <c r="O23" i="2"/>
  <c r="N23" i="2"/>
  <c r="M23" i="2"/>
  <c r="L23" i="2"/>
  <c r="K23" i="2"/>
  <c r="J23" i="2"/>
  <c r="I23" i="2"/>
  <c r="H23" i="2"/>
  <c r="G23" i="2"/>
  <c r="F23" i="2"/>
  <c r="E23" i="2"/>
  <c r="D23" i="2"/>
  <c r="C23" i="2"/>
  <c r="Y22" i="2"/>
  <c r="X22" i="2"/>
  <c r="W22" i="2"/>
  <c r="V22" i="2"/>
  <c r="U22" i="2"/>
  <c r="T22" i="2"/>
  <c r="S22" i="2"/>
  <c r="R22" i="2"/>
  <c r="Q22" i="2"/>
  <c r="P22" i="2"/>
  <c r="O22" i="2"/>
  <c r="N22" i="2"/>
  <c r="M22" i="2"/>
  <c r="L22" i="2"/>
  <c r="K22" i="2"/>
  <c r="J22" i="2"/>
  <c r="I22" i="2"/>
  <c r="H22" i="2"/>
  <c r="G22" i="2"/>
  <c r="F22" i="2"/>
  <c r="E22" i="2"/>
  <c r="D22" i="2"/>
  <c r="C22" i="2"/>
  <c r="Y21" i="2"/>
  <c r="X21" i="2"/>
  <c r="W21" i="2"/>
  <c r="V21" i="2"/>
  <c r="U21" i="2"/>
  <c r="T21" i="2"/>
  <c r="S21" i="2"/>
  <c r="R21" i="2"/>
  <c r="Q21" i="2"/>
  <c r="P21" i="2"/>
  <c r="O21" i="2"/>
  <c r="N21" i="2"/>
  <c r="M21" i="2"/>
  <c r="L21" i="2"/>
  <c r="K21" i="2"/>
  <c r="J21" i="2"/>
  <c r="I21" i="2"/>
  <c r="H21" i="2"/>
  <c r="G21" i="2"/>
  <c r="F21" i="2"/>
  <c r="E21" i="2"/>
  <c r="D21" i="2"/>
  <c r="C21" i="2"/>
  <c r="Y20" i="2"/>
  <c r="X20" i="2"/>
  <c r="W20" i="2"/>
  <c r="V20" i="2"/>
  <c r="U20" i="2"/>
  <c r="T20" i="2"/>
  <c r="S20" i="2"/>
  <c r="R20" i="2"/>
  <c r="Q20" i="2"/>
  <c r="P20" i="2"/>
  <c r="O20" i="2"/>
  <c r="N20" i="2"/>
  <c r="M20" i="2"/>
  <c r="L20" i="2"/>
  <c r="K20" i="2"/>
  <c r="J20" i="2"/>
  <c r="I20" i="2"/>
  <c r="H20" i="2"/>
  <c r="G20" i="2"/>
  <c r="F20" i="2"/>
  <c r="E20" i="2"/>
  <c r="D20" i="2"/>
  <c r="C20" i="2"/>
  <c r="Y19" i="2"/>
  <c r="X19" i="2"/>
  <c r="W19" i="2"/>
  <c r="V19" i="2"/>
  <c r="U19" i="2"/>
  <c r="T19" i="2"/>
  <c r="S19" i="2"/>
  <c r="R19" i="2"/>
  <c r="Q19" i="2"/>
  <c r="P19" i="2"/>
  <c r="O19" i="2"/>
  <c r="N19" i="2"/>
  <c r="M19" i="2"/>
  <c r="L19" i="2"/>
  <c r="K19" i="2"/>
  <c r="J19" i="2"/>
  <c r="I19" i="2"/>
  <c r="H19" i="2"/>
  <c r="G19" i="2"/>
  <c r="F19" i="2"/>
  <c r="E19" i="2"/>
  <c r="D19" i="2"/>
  <c r="C19" i="2"/>
  <c r="Y18" i="2"/>
  <c r="X18" i="2"/>
  <c r="W18" i="2"/>
  <c r="V18" i="2"/>
  <c r="U18" i="2"/>
  <c r="T18" i="2"/>
  <c r="S18" i="2"/>
  <c r="R18" i="2"/>
  <c r="Q18" i="2"/>
  <c r="P18" i="2"/>
  <c r="O18" i="2"/>
  <c r="N18" i="2"/>
  <c r="M18" i="2"/>
  <c r="L18" i="2"/>
  <c r="K18" i="2"/>
  <c r="J18" i="2"/>
  <c r="I18" i="2"/>
  <c r="H18" i="2"/>
  <c r="G18" i="2"/>
  <c r="F18" i="2"/>
  <c r="E18" i="2"/>
  <c r="D18" i="2"/>
  <c r="C18" i="2"/>
  <c r="Y17" i="2"/>
  <c r="X17" i="2"/>
  <c r="W17" i="2"/>
  <c r="V17" i="2"/>
  <c r="U17" i="2"/>
  <c r="T17" i="2"/>
  <c r="S17" i="2"/>
  <c r="R17" i="2"/>
  <c r="Q17" i="2"/>
  <c r="P17" i="2"/>
  <c r="O17" i="2"/>
  <c r="N17" i="2"/>
  <c r="M17" i="2"/>
  <c r="L17" i="2"/>
  <c r="K17" i="2"/>
  <c r="J17" i="2"/>
  <c r="I17" i="2"/>
  <c r="H17" i="2"/>
  <c r="G17" i="2"/>
  <c r="F17" i="2"/>
  <c r="E17" i="2"/>
  <c r="D17" i="2"/>
  <c r="C17" i="2"/>
  <c r="Y16" i="2"/>
  <c r="X16" i="2"/>
  <c r="W16" i="2"/>
  <c r="V16" i="2"/>
  <c r="U16" i="2"/>
  <c r="T16" i="2"/>
  <c r="S16" i="2"/>
  <c r="R16" i="2"/>
  <c r="Q16" i="2"/>
  <c r="P16" i="2"/>
  <c r="O16" i="2"/>
  <c r="N16" i="2"/>
  <c r="M16" i="2"/>
  <c r="L16" i="2"/>
  <c r="K16" i="2"/>
  <c r="J16" i="2"/>
  <c r="I16" i="2"/>
  <c r="H16" i="2"/>
  <c r="G16" i="2"/>
  <c r="F16" i="2"/>
  <c r="E16" i="2"/>
  <c r="D16" i="2"/>
  <c r="C16" i="2"/>
  <c r="Y15" i="2"/>
  <c r="X15" i="2"/>
  <c r="W15" i="2"/>
  <c r="V15" i="2"/>
  <c r="U15" i="2"/>
  <c r="T15" i="2"/>
  <c r="S15" i="2"/>
  <c r="R15" i="2"/>
  <c r="Q15" i="2"/>
  <c r="P15" i="2"/>
  <c r="O15" i="2"/>
  <c r="N15" i="2"/>
  <c r="M15" i="2"/>
  <c r="L15" i="2"/>
  <c r="K15" i="2"/>
  <c r="J15" i="2"/>
  <c r="I15" i="2"/>
  <c r="H15" i="2"/>
  <c r="G15" i="2"/>
  <c r="F15" i="2"/>
  <c r="E15" i="2"/>
  <c r="D15" i="2"/>
  <c r="C15" i="2"/>
  <c r="Y14" i="2"/>
  <c r="X14" i="2"/>
  <c r="W14" i="2"/>
  <c r="V14" i="2"/>
  <c r="U14" i="2"/>
  <c r="T14" i="2"/>
  <c r="S14" i="2"/>
  <c r="R14" i="2"/>
  <c r="Q14" i="2"/>
  <c r="P14" i="2"/>
  <c r="O14" i="2"/>
  <c r="N14" i="2"/>
  <c r="M14" i="2"/>
  <c r="L14" i="2"/>
  <c r="K14" i="2"/>
  <c r="J14" i="2"/>
  <c r="I14" i="2"/>
  <c r="H14" i="2"/>
  <c r="G14" i="2"/>
  <c r="F14" i="2"/>
  <c r="E14" i="2"/>
  <c r="D14" i="2"/>
  <c r="C14" i="2"/>
  <c r="Y13" i="2"/>
  <c r="X13" i="2"/>
  <c r="W13" i="2"/>
  <c r="V13" i="2"/>
  <c r="U13" i="2"/>
  <c r="T13" i="2"/>
  <c r="S13" i="2"/>
  <c r="R13" i="2"/>
  <c r="Q13" i="2"/>
  <c r="P13" i="2"/>
  <c r="O13" i="2"/>
  <c r="N13" i="2"/>
  <c r="M13" i="2"/>
  <c r="L13" i="2"/>
  <c r="K13" i="2"/>
  <c r="J13" i="2"/>
  <c r="I13" i="2"/>
  <c r="H13" i="2"/>
  <c r="G13" i="2"/>
  <c r="F13" i="2"/>
  <c r="E13" i="2"/>
  <c r="D13" i="2"/>
  <c r="C13" i="2"/>
  <c r="X11" i="2"/>
  <c r="W11" i="2"/>
  <c r="V11" i="2"/>
  <c r="U11" i="2"/>
  <c r="T11" i="2"/>
  <c r="S11" i="2"/>
  <c r="R11" i="2"/>
  <c r="Q11" i="2"/>
  <c r="J11" i="2"/>
  <c r="I11" i="2"/>
  <c r="Y8" i="2"/>
  <c r="K5" i="2"/>
  <c r="A1" i="2"/>
  <c r="H97" i="1"/>
  <c r="G97" i="1"/>
  <c r="F97" i="1"/>
  <c r="E97" i="1"/>
  <c r="D97" i="1"/>
  <c r="C97" i="1"/>
  <c r="H96" i="1"/>
  <c r="G96" i="1"/>
  <c r="F96" i="1"/>
  <c r="E96" i="1"/>
  <c r="D96" i="1"/>
  <c r="C96" i="1"/>
  <c r="H95" i="1"/>
  <c r="G95" i="1"/>
  <c r="F95" i="1"/>
  <c r="E95" i="1"/>
  <c r="D95" i="1"/>
  <c r="C95" i="1"/>
  <c r="H94" i="1"/>
  <c r="G94" i="1"/>
  <c r="F94" i="1"/>
  <c r="E94" i="1"/>
  <c r="D94" i="1"/>
  <c r="C94" i="1"/>
  <c r="H93" i="1"/>
  <c r="G93" i="1"/>
  <c r="F93" i="1"/>
  <c r="E93" i="1"/>
  <c r="D93" i="1"/>
  <c r="C93" i="1"/>
  <c r="H92" i="1"/>
  <c r="G92" i="1"/>
  <c r="F92" i="1"/>
  <c r="E92" i="1"/>
  <c r="D92" i="1"/>
  <c r="C92" i="1"/>
  <c r="G91" i="1"/>
  <c r="F91" i="1"/>
  <c r="E91" i="1"/>
  <c r="D91" i="1"/>
  <c r="C91" i="1"/>
  <c r="H90" i="1"/>
  <c r="G90" i="1"/>
  <c r="F90" i="1"/>
  <c r="E90" i="1"/>
  <c r="D90" i="1"/>
  <c r="C90" i="1"/>
  <c r="H89" i="1"/>
  <c r="G89" i="1"/>
  <c r="F89" i="1"/>
  <c r="E89" i="1"/>
  <c r="D89" i="1"/>
  <c r="C89" i="1"/>
  <c r="H88" i="1"/>
  <c r="G88" i="1"/>
  <c r="F88" i="1"/>
  <c r="E88" i="1"/>
  <c r="D88" i="1"/>
  <c r="C88" i="1"/>
  <c r="H87" i="1"/>
  <c r="G87" i="1"/>
  <c r="F87" i="1"/>
  <c r="E87" i="1"/>
  <c r="D87" i="1"/>
  <c r="C87" i="1"/>
  <c r="H86" i="1"/>
  <c r="G86" i="1"/>
  <c r="F86" i="1"/>
  <c r="E86" i="1"/>
  <c r="D86" i="1"/>
  <c r="C86" i="1"/>
  <c r="H85" i="1"/>
  <c r="G85" i="1"/>
  <c r="F85" i="1"/>
  <c r="E85" i="1"/>
  <c r="D85" i="1"/>
  <c r="C85" i="1"/>
  <c r="H84" i="1"/>
  <c r="G84" i="1"/>
  <c r="F84" i="1"/>
  <c r="E84" i="1"/>
  <c r="D84" i="1"/>
  <c r="C84" i="1"/>
  <c r="H83" i="1"/>
  <c r="G83" i="1"/>
  <c r="F83" i="1"/>
  <c r="E83" i="1"/>
  <c r="D83" i="1"/>
  <c r="C83" i="1"/>
  <c r="H82" i="1"/>
  <c r="G82" i="1"/>
  <c r="F82" i="1"/>
  <c r="E82" i="1"/>
  <c r="D82" i="1"/>
  <c r="C82" i="1"/>
  <c r="H81" i="1"/>
  <c r="G81" i="1"/>
  <c r="F81" i="1"/>
  <c r="E81" i="1"/>
  <c r="D81" i="1"/>
  <c r="C81" i="1"/>
  <c r="H80" i="1"/>
  <c r="G80" i="1"/>
  <c r="F80" i="1"/>
  <c r="E80" i="1"/>
  <c r="D80" i="1"/>
  <c r="C80" i="1"/>
  <c r="H79" i="1"/>
  <c r="G79" i="1"/>
  <c r="F79" i="1"/>
  <c r="E79" i="1"/>
  <c r="D79" i="1"/>
  <c r="C79" i="1"/>
  <c r="H78" i="1"/>
  <c r="G78" i="1"/>
  <c r="F78" i="1"/>
  <c r="E78" i="1"/>
  <c r="D78" i="1"/>
  <c r="C78" i="1"/>
  <c r="H77" i="1"/>
  <c r="G77" i="1"/>
  <c r="F77" i="1"/>
  <c r="E77" i="1"/>
  <c r="D77" i="1"/>
  <c r="C77" i="1"/>
  <c r="H76" i="1"/>
  <c r="G76" i="1"/>
  <c r="F76" i="1"/>
  <c r="E76" i="1"/>
  <c r="D76" i="1"/>
  <c r="C76" i="1"/>
  <c r="H75" i="1"/>
  <c r="G75" i="1"/>
  <c r="F75" i="1"/>
  <c r="E75" i="1"/>
  <c r="D75" i="1"/>
  <c r="C75" i="1"/>
  <c r="H74" i="1"/>
  <c r="G74" i="1"/>
  <c r="F74" i="1"/>
  <c r="E74" i="1"/>
  <c r="D74" i="1"/>
  <c r="C74" i="1"/>
  <c r="H73" i="1"/>
  <c r="G73" i="1"/>
  <c r="F73" i="1"/>
  <c r="E73" i="1"/>
  <c r="D73" i="1"/>
  <c r="C73" i="1"/>
  <c r="H72" i="1"/>
  <c r="G72" i="1"/>
  <c r="F72" i="1"/>
  <c r="E72" i="1"/>
  <c r="D72" i="1"/>
  <c r="C72" i="1"/>
  <c r="H71" i="1"/>
  <c r="G71" i="1"/>
  <c r="F71" i="1"/>
  <c r="E71" i="1"/>
  <c r="D71" i="1"/>
  <c r="C71" i="1"/>
  <c r="H70" i="1"/>
  <c r="G70" i="1"/>
  <c r="F70" i="1"/>
  <c r="E70" i="1"/>
  <c r="D70" i="1"/>
  <c r="C70" i="1"/>
  <c r="H69" i="1"/>
  <c r="G69" i="1"/>
  <c r="F69" i="1"/>
  <c r="E69" i="1"/>
  <c r="D69" i="1"/>
  <c r="C69" i="1"/>
  <c r="H68" i="1"/>
  <c r="G68" i="1"/>
  <c r="F68" i="1"/>
  <c r="E68" i="1"/>
  <c r="D68" i="1"/>
  <c r="C68" i="1"/>
  <c r="H67" i="1"/>
  <c r="G67" i="1"/>
  <c r="F67" i="1"/>
  <c r="E67" i="1"/>
  <c r="D67" i="1"/>
  <c r="C67" i="1"/>
  <c r="H66" i="1"/>
  <c r="G66" i="1"/>
  <c r="F66" i="1"/>
  <c r="E66" i="1"/>
  <c r="D66" i="1"/>
  <c r="C66" i="1"/>
  <c r="H65" i="1"/>
  <c r="G65" i="1"/>
  <c r="F65" i="1"/>
  <c r="E65" i="1"/>
  <c r="D65" i="1"/>
  <c r="C65" i="1"/>
  <c r="H64" i="1"/>
  <c r="G64" i="1"/>
  <c r="F64" i="1"/>
  <c r="E64" i="1"/>
  <c r="D64" i="1"/>
  <c r="C64" i="1"/>
  <c r="H63" i="1"/>
  <c r="G63" i="1"/>
  <c r="F63" i="1"/>
  <c r="E63" i="1"/>
  <c r="D63" i="1"/>
  <c r="C63" i="1"/>
  <c r="H62" i="1"/>
  <c r="G62" i="1"/>
  <c r="F62" i="1"/>
  <c r="E62" i="1"/>
  <c r="D62" i="1"/>
  <c r="C62" i="1"/>
  <c r="H61" i="1"/>
  <c r="G61" i="1"/>
  <c r="F61" i="1"/>
  <c r="E61" i="1"/>
  <c r="D61" i="1"/>
  <c r="C61" i="1"/>
  <c r="H60" i="1"/>
  <c r="G60" i="1"/>
  <c r="F60" i="1"/>
  <c r="E60" i="1"/>
  <c r="D60" i="1"/>
  <c r="C60" i="1"/>
  <c r="H59" i="1"/>
  <c r="G59" i="1"/>
  <c r="F59" i="1"/>
  <c r="E59" i="1"/>
  <c r="D59" i="1"/>
  <c r="C59" i="1"/>
  <c r="H58" i="1"/>
  <c r="G58" i="1"/>
  <c r="F58" i="1"/>
  <c r="E58" i="1"/>
  <c r="D58" i="1"/>
  <c r="C58" i="1"/>
  <c r="H57" i="1"/>
  <c r="G57" i="1"/>
  <c r="F57" i="1"/>
  <c r="E57" i="1"/>
  <c r="D57" i="1"/>
  <c r="C57" i="1"/>
  <c r="H56" i="1"/>
  <c r="G56" i="1"/>
  <c r="F56" i="1"/>
  <c r="E56" i="1"/>
  <c r="D56" i="1"/>
  <c r="C56" i="1"/>
  <c r="H55" i="1"/>
  <c r="G55" i="1"/>
  <c r="F55" i="1"/>
  <c r="E55" i="1"/>
  <c r="D55" i="1"/>
  <c r="C55" i="1"/>
  <c r="H54" i="1"/>
  <c r="G54" i="1"/>
  <c r="F54" i="1"/>
  <c r="E54" i="1"/>
  <c r="D54" i="1"/>
  <c r="C54" i="1"/>
  <c r="H53" i="1"/>
  <c r="G53" i="1"/>
  <c r="F53" i="1"/>
  <c r="E53" i="1"/>
  <c r="D53" i="1"/>
  <c r="C53" i="1"/>
  <c r="H52" i="1"/>
  <c r="G52" i="1"/>
  <c r="F52" i="1"/>
  <c r="E52" i="1"/>
  <c r="D52" i="1"/>
  <c r="C52" i="1"/>
  <c r="H51" i="1"/>
  <c r="G51" i="1"/>
  <c r="F51" i="1"/>
  <c r="E51" i="1"/>
  <c r="D51" i="1"/>
  <c r="C51" i="1"/>
  <c r="H50" i="1"/>
  <c r="G50" i="1"/>
  <c r="F50" i="1"/>
  <c r="E50" i="1"/>
  <c r="D50" i="1"/>
  <c r="C50" i="1"/>
  <c r="H49" i="1"/>
  <c r="G49" i="1"/>
  <c r="F49" i="1"/>
  <c r="E49" i="1"/>
  <c r="D49" i="1"/>
  <c r="C49" i="1"/>
  <c r="H48" i="1"/>
  <c r="G48" i="1"/>
  <c r="F48" i="1"/>
  <c r="E48" i="1"/>
  <c r="D48" i="1"/>
  <c r="C48" i="1"/>
  <c r="H47" i="1"/>
  <c r="G47" i="1"/>
  <c r="F47" i="1"/>
  <c r="E47" i="1"/>
  <c r="D47" i="1"/>
  <c r="C47" i="1"/>
  <c r="H46" i="1"/>
  <c r="G46" i="1"/>
  <c r="F46" i="1"/>
  <c r="E46" i="1"/>
  <c r="D46" i="1"/>
  <c r="C46" i="1"/>
  <c r="H45" i="1"/>
  <c r="G45" i="1"/>
  <c r="F45" i="1"/>
  <c r="E45" i="1"/>
  <c r="D45" i="1"/>
  <c r="C45" i="1"/>
  <c r="H44" i="1"/>
  <c r="G44" i="1"/>
  <c r="F44" i="1"/>
  <c r="E44" i="1"/>
  <c r="D44" i="1"/>
  <c r="C44" i="1"/>
  <c r="H43" i="1"/>
  <c r="G43" i="1"/>
  <c r="F43" i="1"/>
  <c r="E43" i="1"/>
  <c r="D43" i="1"/>
  <c r="C43" i="1"/>
  <c r="H42" i="1"/>
  <c r="G42" i="1"/>
  <c r="F42" i="1"/>
  <c r="E42" i="1"/>
  <c r="D42" i="1"/>
  <c r="C42" i="1"/>
  <c r="H41" i="1"/>
  <c r="G41" i="1"/>
  <c r="F41" i="1"/>
  <c r="E41" i="1"/>
  <c r="D41" i="1"/>
  <c r="C41" i="1"/>
  <c r="H40" i="1"/>
  <c r="G40" i="1"/>
  <c r="F40" i="1"/>
  <c r="E40" i="1"/>
  <c r="D40" i="1"/>
  <c r="C40" i="1"/>
  <c r="H39" i="1"/>
  <c r="G39" i="1"/>
  <c r="F39" i="1"/>
  <c r="E39" i="1"/>
  <c r="D39" i="1"/>
  <c r="C39" i="1"/>
  <c r="H38" i="1"/>
  <c r="G38" i="1"/>
  <c r="F38" i="1"/>
  <c r="E38" i="1"/>
  <c r="D38" i="1"/>
  <c r="C38" i="1"/>
  <c r="H37" i="1"/>
  <c r="G37" i="1"/>
  <c r="F37" i="1"/>
  <c r="E37" i="1"/>
  <c r="D37" i="1"/>
  <c r="C37" i="1"/>
  <c r="H36" i="1"/>
  <c r="G36" i="1"/>
  <c r="F36" i="1"/>
  <c r="E36" i="1"/>
  <c r="D36" i="1"/>
  <c r="C36" i="1"/>
  <c r="H35" i="1"/>
  <c r="G35" i="1"/>
  <c r="F35" i="1"/>
  <c r="E35" i="1"/>
  <c r="D35" i="1"/>
  <c r="C35" i="1"/>
  <c r="H34" i="1"/>
  <c r="G34" i="1"/>
  <c r="F34" i="1"/>
  <c r="E34" i="1"/>
  <c r="D34" i="1"/>
  <c r="C34" i="1"/>
  <c r="G33" i="1"/>
  <c r="F33" i="1"/>
  <c r="E33" i="1"/>
  <c r="D33" i="1"/>
  <c r="C33" i="1"/>
  <c r="H32" i="1"/>
  <c r="G32" i="1"/>
  <c r="F32" i="1"/>
  <c r="E32" i="1"/>
  <c r="D32" i="1"/>
  <c r="C32" i="1"/>
  <c r="H31" i="1"/>
  <c r="G31" i="1"/>
  <c r="F31" i="1"/>
  <c r="E31" i="1"/>
  <c r="D31" i="1"/>
  <c r="C31" i="1"/>
  <c r="H30" i="1"/>
  <c r="G30" i="1"/>
  <c r="F30" i="1"/>
  <c r="E30" i="1"/>
  <c r="D30" i="1"/>
  <c r="C30" i="1"/>
  <c r="H29" i="1"/>
  <c r="G29" i="1"/>
  <c r="F29" i="1"/>
  <c r="E29" i="1"/>
  <c r="D29" i="1"/>
  <c r="C29" i="1"/>
  <c r="H28" i="1"/>
  <c r="G28" i="1"/>
  <c r="F28" i="1"/>
  <c r="E28" i="1"/>
  <c r="D28" i="1"/>
  <c r="C28" i="1"/>
  <c r="H27" i="1"/>
  <c r="G27" i="1"/>
  <c r="F27" i="1"/>
  <c r="E27" i="1"/>
  <c r="D27" i="1"/>
  <c r="C27" i="1"/>
  <c r="H26" i="1"/>
  <c r="G26" i="1"/>
  <c r="F26" i="1"/>
  <c r="E26" i="1"/>
  <c r="D26" i="1"/>
  <c r="C26" i="1"/>
  <c r="H25" i="1"/>
  <c r="G25" i="1"/>
  <c r="F25" i="1"/>
  <c r="E25" i="1"/>
  <c r="D25" i="1"/>
  <c r="C25" i="1"/>
  <c r="H24" i="1"/>
  <c r="G24" i="1"/>
  <c r="F24" i="1"/>
  <c r="E24" i="1"/>
  <c r="D24" i="1"/>
  <c r="C24" i="1"/>
  <c r="H23" i="1"/>
  <c r="G23" i="1"/>
  <c r="F23" i="1"/>
  <c r="E23" i="1"/>
  <c r="D23" i="1"/>
  <c r="C23" i="1"/>
  <c r="H22" i="1"/>
  <c r="G22" i="1"/>
  <c r="F22" i="1"/>
  <c r="E22" i="1"/>
  <c r="D22" i="1"/>
  <c r="C22" i="1"/>
  <c r="H21" i="1"/>
  <c r="G21" i="1"/>
  <c r="F21" i="1"/>
  <c r="E21" i="1"/>
  <c r="D21" i="1"/>
  <c r="C21" i="1"/>
  <c r="H20" i="1"/>
  <c r="G20" i="1"/>
  <c r="F20" i="1"/>
  <c r="E20" i="1"/>
  <c r="D20" i="1"/>
  <c r="C20" i="1"/>
  <c r="H19" i="1"/>
  <c r="G19" i="1"/>
  <c r="F19" i="1"/>
  <c r="E19" i="1"/>
  <c r="D19" i="1"/>
  <c r="C19" i="1"/>
  <c r="H18" i="1"/>
  <c r="G18" i="1"/>
  <c r="F18" i="1"/>
  <c r="E18" i="1"/>
  <c r="D18" i="1"/>
  <c r="C18" i="1"/>
  <c r="H17" i="1"/>
  <c r="G17" i="1"/>
  <c r="F17" i="1"/>
  <c r="E17" i="1"/>
  <c r="D17" i="1"/>
  <c r="C17" i="1"/>
  <c r="H16" i="1"/>
  <c r="G16" i="1"/>
  <c r="F16" i="1"/>
  <c r="E16" i="1"/>
  <c r="D16" i="1"/>
  <c r="C16" i="1"/>
  <c r="H15" i="1"/>
  <c r="G15" i="1"/>
  <c r="F15" i="1"/>
  <c r="E15" i="1"/>
  <c r="D15" i="1"/>
  <c r="C15" i="1"/>
  <c r="H14" i="1"/>
  <c r="G14" i="1"/>
  <c r="F14" i="1"/>
  <c r="E14" i="1"/>
  <c r="D14" i="1"/>
  <c r="C14" i="1"/>
  <c r="H13" i="1"/>
  <c r="G13" i="1"/>
  <c r="F13" i="1"/>
  <c r="E13" i="1"/>
  <c r="D13" i="1"/>
  <c r="C13" i="1"/>
  <c r="H12" i="1"/>
  <c r="G12" i="1"/>
  <c r="F12" i="1"/>
  <c r="E12" i="1"/>
  <c r="D12" i="1"/>
  <c r="C12" i="1"/>
  <c r="H11" i="1"/>
  <c r="G11" i="1"/>
  <c r="F11" i="1"/>
  <c r="E11" i="1"/>
  <c r="D11" i="1"/>
  <c r="C11" i="1"/>
  <c r="H10" i="1"/>
  <c r="G10" i="1"/>
  <c r="F10" i="1"/>
  <c r="E10" i="1"/>
  <c r="D10" i="1"/>
  <c r="C10" i="1"/>
  <c r="H9" i="1"/>
  <c r="G9" i="1"/>
  <c r="F9" i="1"/>
  <c r="E9" i="1"/>
  <c r="D9" i="1"/>
  <c r="C9" i="1"/>
  <c r="E5" i="1"/>
  <c r="A1" i="1"/>
</calcChain>
</file>

<file path=xl/sharedStrings.xml><?xml version="1.0" encoding="utf-8"?>
<sst xmlns="http://schemas.openxmlformats.org/spreadsheetml/2006/main" count="7707" uniqueCount="1261">
  <si>
    <t>№</t>
  </si>
  <si>
    <t>Субьект Российской Федерации</t>
  </si>
  <si>
    <t>I. Нормативное правовое регулирование в сфере обеспечения доступности для инвалидовобъектов  транспортной инфраструктуры, транспортных средств и предоставляемых на них транспортных услуг</t>
  </si>
  <si>
    <t>4. Определение и нормативно-правовое закрепление базовых требований доступности транспортного комплекса для инвалидов с учетом современных технических решений</t>
  </si>
  <si>
    <t>Ожидаемый результат: Принятие региональных нормативных правовых актов и других документов нормативного характера, включая при необходимости актуализацию региональной нормативной, правовой и методической базы в сфере транспорта в части обеспечения доступности для инвалидов объектов транспортной инфраструктуры, транспортных средств и предоставляемых на них транспортных услуг в соответствии с вновь принятыми нормативными правовыми актами федерального уровня</t>
  </si>
  <si>
    <t>Наличие в региональном сводном плане  или ином документе соответствующего мероприятия</t>
  </si>
  <si>
    <t>Нет</t>
  </si>
  <si>
    <t>Да</t>
  </si>
  <si>
    <t>Отсутствовала необходимость (обоснование)</t>
  </si>
  <si>
    <t>Направление регулирования*</t>
  </si>
  <si>
    <t>Реквизиты актуализированных документов (вид документа, наименование, дата и номер принятия или плантруемые сроки принятия)</t>
  </si>
  <si>
    <t>Амурская область</t>
  </si>
  <si>
    <t>Еврейская автономная область</t>
  </si>
  <si>
    <t>Камчатский край</t>
  </si>
  <si>
    <t>Магаданская область</t>
  </si>
  <si>
    <t>Приморский край</t>
  </si>
  <si>
    <t>Республика Саха (Якутия)</t>
  </si>
  <si>
    <t>Сахалинская область</t>
  </si>
  <si>
    <t>Хабаровский край</t>
  </si>
  <si>
    <t>Чукотский автономный округ</t>
  </si>
  <si>
    <t>Кировская область</t>
  </si>
  <si>
    <t>Нижегородская область</t>
  </si>
  <si>
    <t>Оренбургская область</t>
  </si>
  <si>
    <t>Пензенская область</t>
  </si>
  <si>
    <t>Пермский край</t>
  </si>
  <si>
    <t>Республика Башкортостан</t>
  </si>
  <si>
    <t>Республика Марий Эл</t>
  </si>
  <si>
    <t>Республика Мордовия</t>
  </si>
  <si>
    <t>Республика Татарстан</t>
  </si>
  <si>
    <t>Самарская область</t>
  </si>
  <si>
    <t>Саратовская область</t>
  </si>
  <si>
    <t>Удмуртская Республика</t>
  </si>
  <si>
    <t>Ульяновская область</t>
  </si>
  <si>
    <t>Чувашская Республика - Чувашия</t>
  </si>
  <si>
    <t>Архангельская область</t>
  </si>
  <si>
    <t>Вологодская область</t>
  </si>
  <si>
    <t>г. Санкт-Петербург</t>
  </si>
  <si>
    <t>Калининградская область</t>
  </si>
  <si>
    <t>Ленинградская область</t>
  </si>
  <si>
    <t>Мурманская область</t>
  </si>
  <si>
    <t>Ненецкий автономный округ</t>
  </si>
  <si>
    <t>Новгородская область</t>
  </si>
  <si>
    <t>Псковская область</t>
  </si>
  <si>
    <t>Республика Карелия</t>
  </si>
  <si>
    <t>Республика Коми</t>
  </si>
  <si>
    <t>Кабардино-Балкарская Республика</t>
  </si>
  <si>
    <t>Карачаево-Черкесская Республика</t>
  </si>
  <si>
    <t>Республика Дагестан</t>
  </si>
  <si>
    <t>Республика Ингушетия</t>
  </si>
  <si>
    <t>Республика Северная Осетия-Алания</t>
  </si>
  <si>
    <t>Ставропольский край</t>
  </si>
  <si>
    <t>Чеченская Республика</t>
  </si>
  <si>
    <t>Алтайский край</t>
  </si>
  <si>
    <t>Забайкальский край</t>
  </si>
  <si>
    <t>Иркутская область</t>
  </si>
  <si>
    <t>Кемеровская область</t>
  </si>
  <si>
    <t>Красноярский край</t>
  </si>
  <si>
    <t>Новосибирская область</t>
  </si>
  <si>
    <t>Омская область</t>
  </si>
  <si>
    <t>Республика Алтай</t>
  </si>
  <si>
    <t>Республика Бурятия</t>
  </si>
  <si>
    <t>Республика Тыва</t>
  </si>
  <si>
    <t>Республика Хакасия</t>
  </si>
  <si>
    <t>Томская область</t>
  </si>
  <si>
    <t>Курганская область</t>
  </si>
  <si>
    <t>Свердловская область</t>
  </si>
  <si>
    <t>Тюменская область</t>
  </si>
  <si>
    <t>Ханты-Мансийский автономный округ - Югра</t>
  </si>
  <si>
    <t>Челябинская область</t>
  </si>
  <si>
    <t>Ямало-Ненецкий автономный округ</t>
  </si>
  <si>
    <t>Белгородская область</t>
  </si>
  <si>
    <t>Брянская область</t>
  </si>
  <si>
    <t>Владимирская область</t>
  </si>
  <si>
    <t>Воронежская область</t>
  </si>
  <si>
    <t>г. Москва</t>
  </si>
  <si>
    <t>Ивановская область</t>
  </si>
  <si>
    <t>Калужская область</t>
  </si>
  <si>
    <t>Костромская область</t>
  </si>
  <si>
    <t>Курская область</t>
  </si>
  <si>
    <t>Липецкая область</t>
  </si>
  <si>
    <t>Московская область</t>
  </si>
  <si>
    <t>Орловская область</t>
  </si>
  <si>
    <t>Рязанская область</t>
  </si>
  <si>
    <t>Смоленская область</t>
  </si>
  <si>
    <t>Тамбовская область</t>
  </si>
  <si>
    <t>Тверская область</t>
  </si>
  <si>
    <t>Тульская область</t>
  </si>
  <si>
    <t>Ярославская область</t>
  </si>
  <si>
    <t>Астраханская область</t>
  </si>
  <si>
    <t>Волгоградская область</t>
  </si>
  <si>
    <t>г. Севастополь</t>
  </si>
  <si>
    <t>Донецкая Народная Республика</t>
  </si>
  <si>
    <t>Запорожская область</t>
  </si>
  <si>
    <t>Краснодарский край</t>
  </si>
  <si>
    <t>Луганская Народная Республика</t>
  </si>
  <si>
    <t>Республика Адыгея</t>
  </si>
  <si>
    <t>Республика Калмыкия</t>
  </si>
  <si>
    <t>Республика Крым</t>
  </si>
  <si>
    <t>Ростовская область</t>
  </si>
  <si>
    <t>Херсонская область</t>
  </si>
  <si>
    <t xml:space="preserve">* </t>
  </si>
  <si>
    <t>Например,  предоставление льготного проезда, качество транспортного обслуживания и т.д.</t>
  </si>
  <si>
    <t>II. Внедрение новых организационно-управленческих решений в сфере создания доступной среды на транспорте</t>
  </si>
  <si>
    <t>6. Создание и развитие служб «социального такси» во всех субъектах Российской Федерации</t>
  </si>
  <si>
    <t>Ожидаемый результат: Субъектами Российской Федерации и органами местного самоуправления установлены правила предоставления лицам с инвалидностью услуг «социального такси», а также приняты меры по их реализации</t>
  </si>
  <si>
    <t>Наличие в регионе службы "социальное такси"</t>
  </si>
  <si>
    <t>Реквизиты документов, определяющих правила оказания услуг «социального такси» (вид документа, наименование, дата и номер принятия)</t>
  </si>
  <si>
    <t>Количество муниципальных образований                         в регионе</t>
  </si>
  <si>
    <t>Количество муниципальных образований в регионе, в которых предоставляются услуги «социального такси»</t>
  </si>
  <si>
    <t>Количество транспортных средств, шт</t>
  </si>
  <si>
    <t>Количество совершенных поездок  лицами - получателями услуг «социального такси», ед.</t>
  </si>
  <si>
    <t>Количество водителей, чел</t>
  </si>
  <si>
    <t>Не требуется</t>
  </si>
  <si>
    <t>Наличие в региональном сводном плане или ином документе соответствующего мероприятия</t>
  </si>
  <si>
    <t>Всего</t>
  </si>
  <si>
    <t>Прошедших обучение / инструктирование по оказанию инвалидам ситуационной помощи на транспорте</t>
  </si>
  <si>
    <t>Наличие целевого показателя в региональном сводном плане или ином документе</t>
  </si>
  <si>
    <t>Наименование целевого показателя</t>
  </si>
  <si>
    <t>Единицы измерения</t>
  </si>
  <si>
    <t>III. Развитие объектов транспортной инфраструктуры, транспортных средств и предоставляемых на них транспортных услуг</t>
  </si>
  <si>
    <t xml:space="preserve">7. Выявление и тиражирование эффективных практик по адаптации объектов транспортной инфраструктуры в  соответствии с требованиями их доступности для инвалидов </t>
  </si>
  <si>
    <t>Наличие на региональных Интернет-ресурсах соответствующей ссылки на реестр</t>
  </si>
  <si>
    <t>Наименование направленных материалов</t>
  </si>
  <si>
    <t>Адрес ссылки на реестр</t>
  </si>
  <si>
    <t>8. Адаптация маршрутов между терминалами внешнего транспорта и организациями отдыха и оздоровления, не имеющими собственных транспортных средств для перевозки пассажиров, 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t>
  </si>
  <si>
    <t xml:space="preserve">Ожидаемый результат: Субъектами Российской Федерации определены основные маршруты между терминалами внешнего транспорта и организациями отдыха и оздоровления, не имеющими собственных транспортных средств для перевозки пассажиров, 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Мероприятия по адаптации с учетом концепции шаговой доступности указанных маршрутов в приоритетном порядке включены в региональные сводные планы
</t>
  </si>
  <si>
    <t>Формирование перечня муниципальных и межмуниципальных маршрутов транспорта общего пользования к организациям отдыха и оздоровления, нуждающихся в адаптации в приоритетном порядке</t>
  </si>
  <si>
    <t xml:space="preserve">Включение в региональный сводный план  или иной документ мероприятий по адаптации соответствующих маршрутов с учетом концепции шаговой доступности в приоритетном порядке
</t>
  </si>
  <si>
    <t>Нет, соответствующая необходимость не выявлена (обоснование)</t>
  </si>
  <si>
    <t>Количество маршрутов, нуждающихся в адаптации с учетом концепции шаговой доступности, на автомобильных дорогах общего пользования</t>
  </si>
  <si>
    <t>Количество маршрутов, адаптированных с учетом концепции шаговой доступности в отчетном году, на автомобильных дорогах общего пользования</t>
  </si>
  <si>
    <t>регионального значения</t>
  </si>
  <si>
    <t xml:space="preserve"> местного значения</t>
  </si>
  <si>
    <t xml:space="preserve"> регионального значения</t>
  </si>
  <si>
    <t>9. Развитие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t>
  </si>
  <si>
    <t xml:space="preserve">Ожидаемый результат: Реализованы мероприятия по развитию транспортных маршрутов, обеспечивающих доступность социально-значимых объектов (поликлиники, больницы, школы, МФЦ и т.д.), разработанных с учетом концепции шаговой доступности маршрутов совместно с общественными организациями инвалидов
</t>
  </si>
  <si>
    <t xml:space="preserve">Формирование перечня маршрутов, нуждающихся в развитии с учетом концепции шаговой доступности, в части совершенствования маршрутной сети транспорта общего пользования, а также пешеходных путей передвижения, обеспечивающих доступность социально-значимых объектов </t>
  </si>
  <si>
    <t>Включение в региональный сводный план или иной документ мероприятий по реализации предложений по совершенствованию маршрутной сети транспорта общего пользования и пешеходных путей с учетом концепции шаговой доступности</t>
  </si>
  <si>
    <t>Количество соответствующих маршрутов, нуждающихся в развитии с учетом концепции шаговой доступности</t>
  </si>
  <si>
    <t>Количество маршрутов, адаптированных с учетом концепции шаговой доступности в отчетном году</t>
  </si>
  <si>
    <t>10. Оборудование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t>
  </si>
  <si>
    <t xml:space="preserve">Ожидаемый результат: Повышение доли автомобильных стоянок (парковок), соответствующих установленным требованиям доступности для инвалидов, на автомобильных дорогах общего пользования регионального и местного значения
</t>
  </si>
  <si>
    <t>Количество автомобильных стоянок (парковок) на автомобильных дорогах общего пользования, ед.</t>
  </si>
  <si>
    <t>Количество автомобильных стоянок (парковок), частично соответствующих требованиям доступности для инвалидов, на автомобильных дорогах общего пользования,  ед.</t>
  </si>
  <si>
    <t>Количество автомобильных стоянок (парковок), полностью соответствующих требованиям доступности для инвалидов, на автомобильных дорогах общего пользования,  ед.</t>
  </si>
  <si>
    <t>Доля автомобильных стоянок (парковок), полностью соответствующих требованиям доступности для инвалидов, на автомобильных дорогах общего пользования, %</t>
  </si>
  <si>
    <t>Доля автомобильных стоянок (парковок), частично соответствующих требованиям доступности для инвалидов, на автомобильных дорогах общего пользования, %</t>
  </si>
  <si>
    <t>11. Обустройство тротуаров и пешеходных путей передвижения для инвалидов в соответствии с требованиями по обеспечению их доступности для инвалидов</t>
  </si>
  <si>
    <t xml:space="preserve">Ожидаемый результат: Повышение доли тротуаров и пешеходных путей передвижения для инвалидов, соответствующих установленным требованиям доступности для инвалидов, на автомобильных дорогах общего пользования регионального и местного значения
</t>
  </si>
  <si>
    <t>Протяженность тротуаров и пешеходных путей передвижения (км) на автомобильных дорогах общего пользования</t>
  </si>
  <si>
    <t>Протяженность тротуаров и пешеходных путей передвижения (км), полностью соответствующих требованиям доступности для инвалидов, 
на автомобильных дорогах общего пользования</t>
  </si>
  <si>
    <t>Протяженность тротуаров и пешеходных путей передвижения (км), частично соответствующих требованиям доступности для инвалидов, 
на автомобильных дорогах общего пользования</t>
  </si>
  <si>
    <t>Доля тротуаров и пешеходных путей передвижения (%), полностью соответствующих требованиям доступности для инвалидов, на автомобильных дорогах общего пользования</t>
  </si>
  <si>
    <t>Доля тротуаров и пешеходных путей передвижения (%), частично соответствующих требованиям доступности для инвалидов, на автомобильных дорогах общего пользования</t>
  </si>
  <si>
    <t>местного значения</t>
  </si>
  <si>
    <t>12. Установка и модернизация светофорных объектов с учетом их оснащения устройствами звукового сопровождения пешеходов</t>
  </si>
  <si>
    <t xml:space="preserve">Ожидаемый результат: Повышение доли светофорных объектов, соответствующих установленным требованиям доступности для инвалидов, на автомобильных дорогах регионального и местного значения
</t>
  </si>
  <si>
    <t>Количество светофорных объектов на автомобильных дорогах общего пользования, ед.</t>
  </si>
  <si>
    <t>Количество светофорных объектов, полностью соответствующих требованиям доступности для инвалидов, на автомобильных дорогах общего пользования, ед.</t>
  </si>
  <si>
    <t>Количество светофорных объектов, частично соответствующих требованиям доступности для инвалидов, на автомобильных дорогах общего пользования, ед.</t>
  </si>
  <si>
    <t>Доля светофорных объектов , полностью соответствующих требованиям доступности для инвалидов, на автомобильных дорогах общего пользования, %</t>
  </si>
  <si>
    <t>Доля светофорных объектов , частично соответствующих требованиям доступности для инвалидов, на автомобильных дорогах общего пользования, %</t>
  </si>
  <si>
    <t>13. Обустройство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t>
  </si>
  <si>
    <t xml:space="preserve">Ожидаемый результат: Повышение доли остановочных пунктов пассажирского транспорта на автомобильных дорогах общего пользования регионального и местного значения и трамвайных остановок, соответствующих установленным требованиям доступности для инвалидов
</t>
  </si>
  <si>
    <t>Количество остановочных пунктов автомобильного и городского наземного электрического пассажирского транспорта на автомобильных дорогах общего пользования, ед.</t>
  </si>
  <si>
    <t>Количество остановочных пунктов автомобильного и городского наземного электрического пассажирского транспорта, полностью  соответствующих требованиям доступности для инвалидов, на автомобильных дорогах общего пользования, ед.</t>
  </si>
  <si>
    <t>Количество остановочных пунктов автомобильного и городского наземного электрического пассажирского транспорта, частично соответствующих требованиям доступности для инвалидов, на автомобильных дорогах общего пользования, ед.</t>
  </si>
  <si>
    <t>Доля остановочных пунктов автомобильного и городского наземного электрического пассажирского транспорта, полностью соответствующих требованиям доступности для инвалидов, на автомобильных дорогах общего пользования, %</t>
  </si>
  <si>
    <t>Доля остановочных пунктов автомобильного и городского наземного электрического пассажирского транспорта, частично соответствующих требованиям доступности для инвалидов, на автомобильных дорогах общего пользования, %</t>
  </si>
  <si>
    <t>Реализация субъектами Российской Федерации мероприятий сводного плана в 2024 году</t>
  </si>
  <si>
    <t>14. 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t>
  </si>
  <si>
    <t xml:space="preserve">Ожидаемый результат: В конкурсную документацию на осуществление перевозок пассажиров автомобильным и городским наземным электрическим транспортом в зависимости от конкурентного способа определения поставщика (подрядчика, исполнителя) включаются критерии оценки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 или обязательное требование к транспортному средству, которое будет использоваться при осуществлении перевозок. При осуществлении закупки у единственного поставщика (подрядчика, исполнителя) наличие оборудования для перевозки инвалидов и условия по обеспечению доступности транспортного средства для инвалидов указываются в обязательных требованиях к транспортному средству, включаемых в описание объекта закупки. С 2024 года вся конкурсная документация содержат необходимые критерии оценки заявок или требования
</t>
  </si>
  <si>
    <t>Наличие в региональном сводном плане или ином  документе соответствующего мероприятия</t>
  </si>
  <si>
    <t>15. 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t>
  </si>
  <si>
    <t xml:space="preserve">Ожидаемый результат: Повышение доли автобусов, троллейбусов и трамваев, соответствующих установленным требованиям доступности для инвалидов 
</t>
  </si>
  <si>
    <t>Количество транспортных средств, работающих на маршрутах регулярных перевозок в соответствии с заключенными государственными (муниципальными) контрактами и договорами на перевозку</t>
  </si>
  <si>
    <t>Доля транспортных средств, работающих на маршрутах регулярных перевозок в соответствии с заключенными государственными (муниципальными) контрактами и договорами на перевозку, %</t>
  </si>
  <si>
    <t>всего</t>
  </si>
  <si>
    <t>из них</t>
  </si>
  <si>
    <t>соответствующих требованиям доступности для инвалидов</t>
  </si>
  <si>
    <t>оборудованных системой радиоинформирования и звукового ориентирования для инвалидов по зрению и других маломобильных групп населения, соответствующей ГОСТ Р 59431-2021</t>
  </si>
  <si>
    <t>соответствующие требованиям доступности для инвалидов</t>
  </si>
  <si>
    <t>оборудованные системой радиоинформирования и звукового ориентирования для инвалидов по зрению и других маломобильных групп населения, соответствующей ГОСТ Р 59431-2021</t>
  </si>
  <si>
    <t>автобусы</t>
  </si>
  <si>
    <t>трамваи</t>
  </si>
  <si>
    <t>троллейбусы</t>
  </si>
  <si>
    <t>для автобусов</t>
  </si>
  <si>
    <t>для трамваев</t>
  </si>
  <si>
    <t>для троллейбусов</t>
  </si>
  <si>
    <t>*</t>
  </si>
  <si>
    <t>16. Оборудование объектов транспортной инфраструктуры специализированными средствами, необходимыми для обслуживания всех категорий инвалидов</t>
  </si>
  <si>
    <t xml:space="preserve">Ожидаемый результат: Повышение доли объектов транспортной инфраструктуры, соответствующих установленным требованиям доступности для инвалидов
</t>
  </si>
  <si>
    <t xml:space="preserve">Количество объектов транспортной инфраструктуры, ед.
</t>
  </si>
  <si>
    <t>Количество объектов транспортной инфраструктуры, соответствующих установленным требованиям доступности для инвалидов (в соответствии с утвержденными паспортами доступности), ед.</t>
  </si>
  <si>
    <t>Доля объектов транспортной инфраструктуры, соответствующих установленным требованиям доступности для инвалидов (в соответствии с утвержденными паспортами доступности), %</t>
  </si>
  <si>
    <t>аэропорты</t>
  </si>
  <si>
    <t>железнодорожные вокзалы</t>
  </si>
  <si>
    <t>автовокзалы и автостанции</t>
  </si>
  <si>
    <t>пассажирские морские (речные) порты и причалы</t>
  </si>
  <si>
    <t>станции метрополитена</t>
  </si>
  <si>
    <t>18. Обеспечение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t>
  </si>
  <si>
    <t xml:space="preserve">Ожидаемый результат: С учетом концепции шаговой доступности реализованы мероприятия по обеспечению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
</t>
  </si>
  <si>
    <t xml:space="preserve">Количество в субъекте Российской Федерации административных зданий исполнительных органов субъекта Российской Федерации и органов местного самоуправления в сфере транспорта, ед. </t>
  </si>
  <si>
    <t>Проведение обследования в целях определения мер по поэтапному повышению уровня условий доступности для инвалидов объектов и услуг</t>
  </si>
  <si>
    <t xml:space="preserve">Формирование перечня маршрутов, нуждающихся 
в развитии с учетом концепции шаговой доступности
 </t>
  </si>
  <si>
    <t>Включение  мероприятий по реализации предложений по совершенствованию маршрутной сети транспорта общего пользования и пешеходных путей с учетом концепции шаговой доступности в региональный сводный план или иной документ</t>
  </si>
  <si>
    <t>Количество маршрутов, модернизированных с учетом концепции шаговой доступности и обеспечивающих доступность административных зданий в сфере транспорта</t>
  </si>
  <si>
    <t>обеспечивающих условия доступности для инвалидов помещений и государственных услуг, оказание инвалидам при этом необходимой помощи в преодолении барьеров, мешающих получению услуг и использованию объектов наравне с другими лицами</t>
  </si>
  <si>
    <t>Реквизиты паспорта доступности для инвалидов объекта и предоставляемых на нем государственных услуг в сфере транспорта</t>
  </si>
  <si>
    <t>Количество маршрутов, нуждающихся в развитии с учетом концепции шаговой доступности, в части совершенствования маршрутной сети транспорта общего пользования, а также пешеходных путей передвижения</t>
  </si>
  <si>
    <t>Реквизиты документа</t>
  </si>
  <si>
    <t>IV. Развитие информационного обеспечения инвалидов о доступности для них объектов транспортной инфраструктуры, транспортных средств и предоставляемых услуг</t>
  </si>
  <si>
    <t>19. Размещение и актуализация информации о доступности для инвалидов объектов транспортной инфраструктуры в разделе «Дорожно-транспортные учреждения» на карте доступности социальных объектов информационно–аналитического портала государственной программы Российской Федерации «Доступная среда» (портал «Жить вместе»)</t>
  </si>
  <si>
    <t xml:space="preserve">Ожидаемый результат: По итогам 2024 года на карте доступности социальных объектов информационно–аналитического портала государственной программы Российской Федерации «Доступная среда» по всем объектам транспортной инфраструктуры размещена информация об их доступности для инвалидов, в том числе с учетом мероприятий, проводимых в соответствии  с пунктами 8-13, 16, 18 сводного плана
</t>
  </si>
  <si>
    <t>Наличие в региональном сводном плане или в ином документе соответствующего мероприятия</t>
  </si>
  <si>
    <t>Ссылка на соответствующий региональный раздел портала «Жить вместе»</t>
  </si>
  <si>
    <t xml:space="preserve">Необходимость актуализации данных отсутствовала </t>
  </si>
  <si>
    <t>Объекты дорожно-транспортной инфраструктуры, в отношении которых исполнительными органами субъектов Российской Федерации, органами местного самоуправления, организациями транспортного комплекса и региональными операторами портала «Жить вместе» актуализирована соответствующая информация</t>
  </si>
  <si>
    <t>количество, ед.</t>
  </si>
  <si>
    <t>доля в общем объеме объектов, %</t>
  </si>
  <si>
    <t>20. Размещение и актуализация информации на официальных сайтах исполнительных органов субъектов Российской Федерации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t>
  </si>
  <si>
    <t xml:space="preserve">Перечень размещенной информации </t>
  </si>
  <si>
    <t>Соответствующие ссылки на региональные Интернет-ресурсы</t>
  </si>
  <si>
    <t>21. 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t>
  </si>
  <si>
    <t>Ожидаемый результат: Включение в региональный сводный план мероприятия, направленного на применение с 2026 года типовых решений цифровой платформы для мониторинга осуществления перевозок пассажиров с использованием инфраструктуры цифровой платформы Российской Федерации «ГосТех»</t>
  </si>
  <si>
    <t>Отсутствует необходимость (обоснование)</t>
  </si>
  <si>
    <t>Наименование мероприятия</t>
  </si>
  <si>
    <t>Срок применения указанных типовых решений</t>
  </si>
  <si>
    <t xml:space="preserve">Краткие итоги* </t>
  </si>
  <si>
    <t>Например, проработка вопроса с причастными органами власти (указать какими), подготовка технического задания, заключение соответствующего контракта и т.д.</t>
  </si>
  <si>
    <t>22. Включение в контракты, в том числе заключаемые по итогам закупочных процедур, предметом которых выступают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условий по обеспечению доступности таких ресурсов и приложений для инвалидов по зрению</t>
  </si>
  <si>
    <t xml:space="preserve">Ожидаемый результат: В конкурсную документацию на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включены условия по обеспечению доступности таких ресурсов и приложений для инвалидов по зрению. С 2024 года вся конкурсная документация содержит необходимые условия
</t>
  </si>
  <si>
    <t>количество указанных конкурсных процедур, в конкурсную документацию которых включены условия включены условия по обеспечению доступности таких ресурсов и приложений для инвалидов по зрению</t>
  </si>
  <si>
    <t xml:space="preserve">V. Развитие кадрового обеспечения транспортного комплекса и исполнительных органов в сфере транспорта по вопросам создания доступной среды
</t>
  </si>
  <si>
    <t xml:space="preserve">25. Повышение квалификации государственных и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t>
  </si>
  <si>
    <t>Количество государственных и муниципальных служащих*, человек</t>
  </si>
  <si>
    <t>Доля служащих*, повысивших квалификацию, в общем объеме указанных служащих, %</t>
  </si>
  <si>
    <t>Принятые меры по организации данной работы</t>
  </si>
  <si>
    <t>Ггосударственные и муниципальные служащие,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t>
  </si>
  <si>
    <t>26. 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t>
  </si>
  <si>
    <t>Количество сотрудников*, человек</t>
  </si>
  <si>
    <t>Доля сотрудников*, прошедших обучение или инструктирование, в общем объеме указанных сотрудников, %</t>
  </si>
  <si>
    <t xml:space="preserve">Сотрудники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t>
  </si>
  <si>
    <t>27. 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t>
  </si>
  <si>
    <t xml:space="preserve">Количество организаций транспортного комплекса, оказывающих услуги по пассажирским перевозкам </t>
  </si>
  <si>
    <t>Доля организаций транспортного комплекса, в которых инструктора прошли обучение по программам дополнительного профессионального образования, согласованным с общественными организациями инвалидов, в общем объеме транспортных организаций, оказывающих услуги по пассажирским перевозкам, %</t>
  </si>
  <si>
    <t>VI. Мониторинг и контроль исполнения законодательства по вопросам создания доступной среды на транспорте</t>
  </si>
  <si>
    <t xml:space="preserve">30. Разработка и принятие региональных сводных планов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t>
  </si>
  <si>
    <t xml:space="preserve">Ожидаемый результат: Утверждение регионального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t>
  </si>
  <si>
    <t>Разработка регионального сводного плана</t>
  </si>
  <si>
    <t>Нет, нецелесообразно (обоснование)</t>
  </si>
  <si>
    <t xml:space="preserve">Реквизиты принятого регионального сводного плана (вид документа, наименование, дата и номер принятия) </t>
  </si>
  <si>
    <t>Статус проекта регионального сводного плана</t>
  </si>
  <si>
    <t xml:space="preserve">VI. Мониторинг и контроль исполнения законодательства по вопросам создания доступной среды на транспорте
</t>
  </si>
  <si>
    <t>33. Проведение в рамках регионального государственного контроля за осуществлением перевозок пассажиров и багажа легковым такси мероприятий по вопросам соблюдения обязательных требований в части обеспечения доступности для инвалидов</t>
  </si>
  <si>
    <t xml:space="preserve">Ожидаемый результат: Проведение соответствующего регионального государственного контроля согласно ежегодным планам проведения плановых проверок, выданные акты и предписания организациям транспортного комплекса, аналитические материалы по итогам устранения нарушений, обозначенных в выданных актах, предписаниях
</t>
  </si>
  <si>
    <t xml:space="preserve">Применялись ли в отчетном году меры  государственной поддержки перевозчиков легкового такси (водителей и компаний) в целях 
 осуществления перевозок 
пассажиров из числа инвалидов </t>
  </si>
  <si>
    <t>Количество перевозчиков легкового такси (ед.)</t>
  </si>
  <si>
    <t>Количество автомобилей легкового такси (ед.)</t>
  </si>
  <si>
    <t>Количество проверок (ед.)</t>
  </si>
  <si>
    <t>Результаты проверок</t>
  </si>
  <si>
    <t>Основные выявленные нарушения</t>
  </si>
  <si>
    <t xml:space="preserve">Количество автомобилей легкового такси и предоставляемых 
на них услуг, соответствующих требованиям законодательства </t>
  </si>
  <si>
    <t>Количество выданных</t>
  </si>
  <si>
    <t>Количество материалов, направленных в органы прокуратуры</t>
  </si>
  <si>
    <t>Количество составленных протоколов 
об административных правонарушениях</t>
  </si>
  <si>
    <t>Оборудованных для перевозки инвалидов</t>
  </si>
  <si>
    <t>Предостережений</t>
  </si>
  <si>
    <t>Предписаний</t>
  </si>
  <si>
    <t>Нет (указывается обоснование)</t>
  </si>
  <si>
    <t xml:space="preserve">Да (указывается перечень мер и нормативные правовые акты субъектов Российской Федерации (муниципальные правовые акты), устанавливающие порядок реализации указанных мер) </t>
  </si>
  <si>
    <t>34. Организация работы общественных советов и групп</t>
  </si>
  <si>
    <t xml:space="preserve">Ожидаемый результат: Проведение  заседаний:
- региональных рабочих групп  по мониторингу доступности для инвалидов объектов транспортной инфраструктуры, транспортных средств и предоставляемых транспортных услуг;
- иных региональных совещательных органов по вопросам обеспечения транспортной доступности для инвалидов.
</t>
  </si>
  <si>
    <t>Количество состоявщихся заседаний</t>
  </si>
  <si>
    <t>Принятые решения в сфере транспорта</t>
  </si>
  <si>
    <t>Текущие результаты исполнения протокольных решений</t>
  </si>
  <si>
    <t>2025 г.</t>
  </si>
  <si>
    <t>Отсутствовала необходимость</t>
  </si>
  <si>
    <t>вновь принятые акты федерального уровня не поступали</t>
  </si>
  <si>
    <t>В связи с отсутствием разработанных новых правовых актов федерального уровня актуализация действующей региональной нормативной, правовой и методической базы в сфере транспорта в части обеспечения доступности для инвалидов объектов транспортной инфраструктуры, транспортных средств и предоставляемых на них транспортных услуг, не потребовалась.</t>
  </si>
  <si>
    <t xml:space="preserve">Базовые требования доступности транспортного комплекса для инвалидов с учетом современных технических решений закреплены распоряжением Правительства Пермского края от 21 октября 2015 г. № 350-рп «Об утверждении плана мероприятий («дорожной карты») по повышению значений показателей доступности для инвалидов объектов и услуг в Пермском крае на 2015-2030 годы».
</t>
  </si>
  <si>
    <t>актуализация региональной нормативной, правовой и методической базы в сфере транспорта в части обеспечения доступности для инвалидов объектов транспортной инфраструктуры, транспортных средств и предоставляемых на них транспортных услуг в соответствии с вновь принятыми нормативными правовыми актами федерального уровня в 2025 г. не требовалась</t>
  </si>
  <si>
    <t>Все нормативно-правовые акты приведены в соответствие.</t>
  </si>
  <si>
    <t>На территории региона утвержден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Иркутской области от 9 декабря 2024 года № 298-рзп</t>
  </si>
  <si>
    <t>В рамках текущей деятельности, с учетом действующего законодательства: 
Постановление Коллегии Администрации Кемеровской области от 27.05.2016 № 196 (ред. от 18.12.2023) "Об утверждении комплексной программы "Доступная среда в Кузбассе" на 2016 - 2026 годы" 
Распоряжение Коллегии Администрации Кемеровской области от 27.10.2015 № 585-р (ред. от 17.03.2023) "Об утверждении плана мероприятий по повышению значений показателей доступности для инвалидов объектов и услуг ("дорожной карты") на 2016 - 2030 годы"
Распоряжение Правительства Кемеровской области - Кузбасса от 23.07.2020 № 473-р (ред. от 13.07.2022) "Об утверждении плана мероприятий по реализации рекомендаций, содержащихся в заключительных замечаниях Комитета по правам инвалидов ООН по первоначальному докладу Российской Федерации о ходе выполнения Конвенции о правах инвалидов"
Федеральный закон от 24.11.1995 № 181-ФЗ (ред. от 29.10.2024) "О социальной защите инвалидов в Российской Федерации"; 
Постановление Правительства Кемеровской области - Кузбасса от 31.10.2023 № 705 "Об утверждении государственной программы Кемеровской области - Кузбасса "Развитие жилищно-коммунального и дорожного комплекса Кузбасса";
Постановление Правительства Кемеровской области - Кузбасса от 05.10.2023  № 657 "Об утверждении государственной программы Кемеровской области - Кузбасса "Развитие транспорта Кузбасса";
Приказ Министерства транспорта Кузбасса от 07.02.2024 №01-06-07 "Об утверждении форм документов, применяемых Министерством транспорта Кузбасса при осуществлении регионального государственного контроля (надзора) в сфере перевозок пассажиров и багажа легковым такси на территории Кемеровской области - Кузбасса"
Постановление Правительства Кемеровской области - Кузбасса от 05.08.2025 № 495 "Об утверждении регионального стандарта транспортного обслуживания населения Кемеровской области – Кузбасса на период 2026–2030 годов"</t>
  </si>
  <si>
    <t>Обеспечение доступности для инвалидов объектов транспортной инфраструктуры, транспортных средств и предоставляемых на них транспортных услуг, осуществляется в соответствии с федеральной нормативно-правовой и методической базой</t>
  </si>
  <si>
    <t>Отсутствовала необходимость актуализации региональных нормативных правовых актов, регулирующих вопросы обеспечения доступности для инвалидов объектов транспортной инфраструктуры, транспортных средств и предоставляемых на них транспортных услуг, в связи с отсутствием вновь принятых правовых актов федерального уровня.</t>
  </si>
  <si>
    <t>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Рязанской области"</t>
  </si>
  <si>
    <t>Все учтено ранее</t>
  </si>
  <si>
    <t>Постановлением правительства Ростовской области 490 от 22 июня 2021 утвержден План мероприятий ("дорожная карта") "Повышения значений показателей доступности для инвалидов объектов социальной, инженерной и транспортной инфраструктур и предоставляемых услуг в установленных сферах деятельности на 2021 - 2030 годы»</t>
  </si>
  <si>
    <t xml:space="preserve">Предоставление транспортной услуги "социальное такси" маломобильным категориям гражданам, проживающим в Магаданской области, а также гражданам, нуждающимся в заместительной почечной терапии в амбулаторных условиях медицинских организаций Магаданской области
</t>
  </si>
  <si>
    <t>постановление Правительства Хабаровского края 
от 30.12.2015 № 491-пр "Об утверждении государственной программы Хабаровского края "Доступная среда"</t>
  </si>
  <si>
    <t>Предоставление льготного проезда для инвалидов на автомобильном и электрифицированном транспорте городского сообщения и автомобильном транспорте пригородного сообщения на территории Кировской области</t>
  </si>
  <si>
    <t xml:space="preserve">
</t>
  </si>
  <si>
    <t>1. Для повышения комфортности и качества жизни населения Ульяновской области посредством обеспечения устойчивого функционирования транспортной системы, обеспечения доступности общественного транспорта для населения.
2. Утверждён региональный стандарт транспортного обслуживания населения Ульяновской области на период 2026-2030 годо, включающий показатели, характеризующие комфортность регулярных перевозок пассажиров в части передвижения, в том числе для инвалидов и других групп маломобильных пассажиров.</t>
  </si>
  <si>
    <t>Транспортное обслуживание</t>
  </si>
  <si>
    <t>1. Оснащение подвижного состава городского наземного транспорта общего пользования с учетом требований ГОСТ Р 59431-2024.
2. Предоставление льготного проезда.</t>
  </si>
  <si>
    <t>Повышение доступности дорожной и транспортной инфраструктуры региона</t>
  </si>
  <si>
    <t xml:space="preserve">Предоставление субсидий автотранспортным организациям на закупку автобусов, обеспечивающих доступность маломобильных групп граждан </t>
  </si>
  <si>
    <t xml:space="preserve">Утвержден региональный стандарт транспортного обслуживания населения Республики Карелия на 2025-2029 годы, предусматривающий установление показателей доступности для МГН подвижного состава автомобильного и городского электрического транспорта.
</t>
  </si>
  <si>
    <t>Актуализация состава рабочей группы</t>
  </si>
  <si>
    <t xml:space="preserve">региональный государственный контроль (надзор) в сфере перевозок пассажиров и багажа легковым такси на территории Республики Дагестан в том числе за обеспечением доступности для инвалидов услуг в сфере такси </t>
  </si>
  <si>
    <t>Определение и нормативно-правовое закрепление базовых требований доступности транспортного комплекса для инвалидов с учетом современных технических решений.</t>
  </si>
  <si>
    <t>обеспечение условий индивидуальной мобильности инвалидов на объектах железнодорожного транспорта;
обеспечение условий индивидуальной мобильности инвалидов на железнодорожном транспорте и железнодорожных вокзалах;
обеспечение условий индивидуальной мобильности инвалидов на авиационном транспорте;
обеспечение условий индивидуальной мобильности инвалидов на речном транспорте</t>
  </si>
  <si>
    <t>оценка состояния доступности объектов, включение показателей наличия транспорта, оборудованного для маломобильных групп населения, в критерии оценки перевозчиков, организация мест для ожидания и отдыха собак-проводников, предоставление субсидий на обновление подвижного состава</t>
  </si>
  <si>
    <t>Совершенствование нормативно-правовой базы в области транспортного обслуживания с целью повышения значений показателей доступности для инвалидов объектов транспортной инфраструктуры и предоставляемых услуг</t>
  </si>
  <si>
    <t xml:space="preserve">"1. Предоставление инвалидам льготного проезда (бесплатно на всех видах транспорта общего пользования (кроме такси), осуществляющего перевозки по маршрутам в границах населенных пунктов Республики Хакасия. Оплата в размере 50 процентов стоимости проезда на автомобильном транспорте общего пользования (кроме такси) пригородного сообщения в пределах территории Республики Хакасия)                                                                                                                                                                 2. План мероприятий (""Дорожной карты"") по повышению значений показателей доступности для инвалидов объектов  и услуг в Республике Хакасия.                                                                                
 3. Внесение изменения в состав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Республики Хакасия, утвержденный постановлением Президиума Правительства Республики Хакасия от 12.05.2023 № 86-п
"
</t>
  </si>
  <si>
    <t>Во исполнение пункта 12 раздела 1 протокола заседания Комиссии при Президенте Российской Федерации по делам инвалидов от 07.06.2023 №27 сообщаю, что план мероприятий («дорожная карта») по повышению значений показателей доступности для инвалидов объектов и услуг в Томской области на 2015 - 2030 годы утвержден распоряжением Администрации Томской области от 30.09.2015 № 734-ра. Проведена работа по внесению изменений и корректировке "дорожной карты" на предмет соответствия сводному плану мероприятий Минтранса России по повышению доступности для инвалидов и иных маломобильных групп населения объектов транспортной инфраструктуры, транспортных средств и предоставляемых на них транспортных услуг на период с 2023 по 2030 годы.
Региональный сводный план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 утвержден распоряжением Департамента транспорта, дорожной деятельности и связи Томской области от 13.08.2025 №127.                                                                                                                                  Установлены минимальные требования количества подвижного состава с низким уровнем пола.                                                                                                                       Утверждена дорожная карта по повышению значений показателей доступности для инвалидов на уровне муниципалитета</t>
  </si>
  <si>
    <t>Обеспечение доступности приоритетных объектов и услуг в приоритетных сферах жизнедеятельности инвалидов и других маломобильных групп населения</t>
  </si>
  <si>
    <t>Организована работа по внесению изменений в План мероприятий («дорожной карты») по повышению значений показателей доступности для инвалидов объектов социальной, инженерной, транспортной инфраструктур и услуг Челябинской области, утвержденного распоряжением Правительства Челябинской области от 05.11.2019 г. № 855-рп, в части повышения значения показателя доступности для инвалидов оказываемых транспортных услуг («доля единиц общественного транспорта, приспособленных для использования инвалидами от общего числа соответствующих транспортных средств»).</t>
  </si>
  <si>
    <t xml:space="preserve">Утвержден план мероприятий ("дорожная карта") Владимирской области по повышению значений показателей доступности для инвалидов объектов и предоставляемых на них услуг
</t>
  </si>
  <si>
    <t>Предоставлени беспланого проезда на пригородном автомобильном транспорте отдельным категриям граждан, включая ивалидов</t>
  </si>
  <si>
    <t xml:space="preserve">Добавлены показатели в соответствии с рекомендациями:
Доля оборудованных объектов транспортной инфраструктуры специализированными средствами, необходимыми для обслуживания всех категорий инвалидов;
Доля обустроенных тротуаров и пешеходных путей передвижения для инвалидов в соответствии с требованиями по обеспечению их доступности для инвалидов;
Доля установленных и модернизированных светофорных объектов с учетом их оснащения устройствами звукового сопровождения пешеходов;
Доля обустроенных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Доля оборудованных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Доля транспортных маршрутов, обеспечивающих доступность социально значимых объектов (поликлиники, больницы, школы, МФЦ и т.д.), разработанных совместно с общественными организациями инвалидов;
Доля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Обеспечение доступности для инвалидов административных зданий исполнительных органов Ивановской области и органов местного самоуправления в сфере транспорта;
Доля государственных/муниципальных служащих, исполнение должностных обязанностей которых связано с созданием на транспорте условий доступности для инвалидов, повысивших квалификацию.
</t>
  </si>
  <si>
    <t>Доступность для инвалидов объектов и услуг в Московской области</t>
  </si>
  <si>
    <t>Удельный вес транспортных средств, используемых для предоставления услуг населению, соответствующих требованиям по обеспечению их доступности для инвалидов (от общего количества транспортных средств, на которых осуществляются перевозки пассажиров по регулярным муниципальным маршрутам города Орла)</t>
  </si>
  <si>
    <t>Социальное такси</t>
  </si>
  <si>
    <t>Предоставление льготного проезда</t>
  </si>
  <si>
    <t>Социальная политика</t>
  </si>
  <si>
    <t>Ведется на постоянной основе для обеспечения доступности для инвалидов объектов и услуг в Краснодарском крае</t>
  </si>
  <si>
    <t>Постановление Правительства Магаданской области от 18.06.2014 N 509-пп (ред. от 17.06.2026) "Об утверждении Положения о предоставлении транспортной услуги "социальное такси" отдельным категориям граждан, проживающим в Магаданской области"</t>
  </si>
  <si>
    <t>Постановление Правительства Кировской области от 30.12.2014 № 19/273 "О льготном проезде отдельных категорий граждан, проживающих на территории Кировской области"</t>
  </si>
  <si>
    <t>Закон Нижегородской области от 1 февраля 2017 г. № 11-З "Об организации
регулярных перевозок пассажиров и багажа автомобильным транспортом и городским
наземным электрическим транспортом в Нижегородской области"</t>
  </si>
  <si>
    <t>1. Распоряжение Министерства транспорта Ульяновской области от 18.09.2025 № 130-од "Об утверждении программы развития (модернизации) общественного транспорта Ульяновской области".
2. Постановление Правительства Ульяновской области от 18.12.2025 № 734-П "Об утверждении регионального стандарта транспортного обслуживания населения Ульяновской области на период 2026-2030 годов".</t>
  </si>
  <si>
    <t xml:space="preserve">Постановление правительства Вологодской области от 16 апреля 2025 г. N 589
"ОБ УТВЕРЖДЕНИИ РЕГИОНАЛЬНОГО КОМПЛЕКСНОГО ПЛАНА
ТРАНСПОРТНОГО ОБСЛУЖИВАНИЯ НАСЕЛЕНИЯ ВОЛОГОДСКОЙ ОБЛАСТИ"
Постановление правительства Вологодской области от 17 июня 2024 г. N 712
ОБ УТВЕРЖДЕНИИ РЕГИОНАЛЬНОГО СТАНДАРТА ТРАНСПОРТНОГО
ОБСЛУЖИВАНИЯ НАСЕЛЕНИЯ ВОЛОГОДСКОЙ ОБЛАСТИ
</t>
  </si>
  <si>
    <t>1.  ВРИО председателя Комитета по транспорту Львовым А.В. 18.04.2025 утверждены  Методические рекомендации по установлению требований к подвижному составу в целях заключения государственного контракта на выполнение работ, связанных с осуществлением регулярных перевозок пассажиров и багажа автомобильным транспортом по регулируемым тарифам, с Санкт-Петербургским государственным унитарным предприятием пассажирского автомобильного транспорта в соответствии с решением протокола заседания Правительства Российской Федерации от 18.12.2024 № 39 (включено требование об обязательном наличии в автобусах система радиоинформирования и звукового ориентирования для инвалидов по зрению).
2.Постановление Правительства Санкт-Петербурга от 26.08.2025 № 615 «О внесении изменений в постановление Правительства Санкт-Петербурга от 20.05.2016 № 385».</t>
  </si>
  <si>
    <t>Распоряжение Правительства Калининградской области от 25 декабря 2015 г. N 169-рп "Об утверждении плана мероприятий ("дорожной карты") "Повышение доступности приоритетных объектов и услуг в приоритетных сферах жизнедеятельности инвалидов и других маломобильных групп населения (формирование доступной среды) в Калининградской области на 2015-2025 годы"</t>
  </si>
  <si>
    <t>Постановление Правительства Ленинградской области от 29 июня 2020 года № 455 "Об утверждении Порядка предоставления субсидии на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в рамках государственной программы Ленинградской области «Социальная поддержка отдельных категорий граждан в Ленинградской области»"</t>
  </si>
  <si>
    <t>Постановление Правительства РК от 18.07.2025 N 262-П</t>
  </si>
  <si>
    <t xml:space="preserve">Приказом Минтранса КБР от 26.11.2024 г. № 218-пр актуализирован состав рабочей группы по мониторингу и вопросам повышения доступности для инвалидов и иных категорий маломобильных граждан объектов транспортной инфраструктуры, транспортных средств и предоставляемых транспортных услуг, утвержденного приказом Минтранса КБР от 28.10.2022 № 187-П.
</t>
  </si>
  <si>
    <t>Постановление Правительства  Республики Дагестан  от 24 ноября 2022 года №400 "Об утверждении Положения о региональном государственном контроле (надзоре) в сфере перевозок пассажиров и багажа легковым такси на территории Республики Дагестан и о внесении изменения в Положение о Министерстве транспорта и дорожного хозяйства Республики Дагестан"</t>
  </si>
  <si>
    <t>Распоряжение Правительства Чеченской Республики от 10.02.2025 № 20-р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на территории Чеченской Республики».</t>
  </si>
  <si>
    <t xml:space="preserve">Постановление Администрации Алтайского края от 25.09.2015 № 373, "Об утверждении плана мероприятий ("дорожной карты") Алтайского края "Повышение значений показателей доступности для инвалидов объектов и услуг в сферах социальной защиты, труда и занятости, здравоохранения, образования, культуры, транспорта, связи, физической культуры и спорта, торговли, жилищно-коммунального хозяйства и градостроительства"              Постановление Правительства Алтайского края от 07.11.2023 N 413
"Об утверждении государственной программы Алтайского края "Доступная среда в Алтайском крае"     </t>
  </si>
  <si>
    <t>Постановление Правительства Кемеровской области - Кузбасса от 05.08.2025 № 495 "Об утверждении регионального стандарта транспортного обслуживания населения Кемеровской области – Кузбасса на период 2026–2030 годов"</t>
  </si>
  <si>
    <t>Распоряжение Правительства Новосибирской области от 30.09.2015 № 401-рп «О плане мероприятий («дорожной карте») по повышению значений показателей доступности для инвалидов объектов и услуг на 2016–2030 годы в Новосибирской области».</t>
  </si>
  <si>
    <t>пункт 8 распоряжения Правительства Омской области от 5 октября 2015 г. № 158-рп "Об утверждении плана мероприятий ("дорожной карты") "Перечень мероприятий, реализуемых для достижения запланированных значений показателей доступности для инвалидов объектов и услуг Омской области (2016 - 2030 годы)".
С последними изменениями и дополнениями от 30 апреля 2025 г.</t>
  </si>
  <si>
    <t xml:space="preserve">" 1.  Закон Республики Хакасия № 72-ЗРХ от 30.09.2011 ""О мерах социальной поддержки отдельных категорий граждан по оплате проезда на транспорте общего пользования""        (с изм.от 14.07.2023).                                                                                                                                     2. Постановление Президиума Правительства Республики Хакасия от 15.06.2023 № 114-п ""Об утверждении Плана мероприятий (""Дорожной карты"") по повышению значений показателей доступности для инвалидов объектов и услуг в Республике Хакасия и признании утратишими силу некоторых постановлений Президиума Правительства Республики Хакасия"" (с изм.от 24.09.2025).                                                                                                                    3. Постановление Президиума Правительства Республики Хакасия от 12.05.2023 № 86-п ""О создании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Республики Хакасия"" (с изм.от 30.05.2025).                                                                                                                                                                               4. Постановление Правительства Республики Хакасия от 14.03.2014 № 105 
""О создании Совета при Правительстве Республики Хакасия по делам инвалидов и граждан старшего поколения"" (с изм.от 18.04.2025)
"
</t>
  </si>
  <si>
    <t xml:space="preserve">Распоряжение Департамента транспорта, дорожной деятельности и связи Томской области от 13.08.2025 №127 "Об утверждении регионального сводного плана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  
Проект распоряжения Администрации Томской области о внесении изменений в распоряжение Администрации Томской области от 30.09.2015 № 734-ра (ред. от 21.06.2022) "Об утверждении Плана мероприятий ("дорожной карты") по повышению значений показателей доступности для инвалидов объектов и услуг в Томской области на 2015 - 2030 годы"       
Постановление администрации Города Томска от 29.04.2016 № 351  "Об утверждении Стандартов качества перевозки пассажиров автомобильным и городским наземным электрическим транспортом общего пользования в муниципальном образовании "Город Томск" и Постановление администрации Города Томска от 25.01.2016 № 34  "Об утверждении реестра муниципальных маршрутов регулярных перевозок на территории муниципального образования "Город Томск"                                       Распоряжение администрации Города Томска от 30.12.2015 № 1468р "Об утверждении плана мероприятий ("дорожной карты") по повышению значений показателей доступности для инвалидов объектов и услуг на территории муниципального образования "Город Томск" на 2015 - 2030 годы" </t>
  </si>
  <si>
    <t>Распоряжение Правительства Тюменской области  от 05.07.2021 №583-рп «Об утверждении  региональной программы Тюменской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(Доступная среда)» и о признании  утратившими силу некоторых правовых актов»</t>
  </si>
  <si>
    <t>Распоряжение Правительства Челябинской области от 18.03.2026 г. № 187-рп - О внесении изменений в распоряжение Правительства Челябинской области от 05.11.2019 г. № 855-рп.</t>
  </si>
  <si>
    <t xml:space="preserve">Распоряжение администрации Владимирской области от 15 июня 2018 г. N 402-р "Об утверждении плана мероприятий ("дорожной карты") по повышению значений показателей доступности для инвалидов объектов и предоставляемых на них услуг"
</t>
  </si>
  <si>
    <t>Постановление Администрации Воронежской обл. от 30.01.2006 N 49 (ред. от 28.08.2020) " О ЛЬГОТНОМ ПРОЕЗДЕ ОТДЕЛЬНЫХ КАТЕГОРИЙ ГРАЖДАН НА АВТОМОБИЛЬНОМ ТРАНСПОРТЕ ПРИГОРОДНОГО СООБЩЕНИЯ"</t>
  </si>
  <si>
    <t>Распоряжение Правительства Ивановской области от 17.12.2015 N 286-рп  "Об утверждении плана мероприятий ("дорожной карты") по повышению значений показателей доступности для инвалидов объектов и предоставляемых в них услуг в Ивановской области" (внесение изменений от 05.02.2026 № 12-рп)</t>
  </si>
  <si>
    <t xml:space="preserve">Постановление Правительства Московской области от 20.10.2015 № 968 утвержден План мероприятий («дорожная карта») «Повышение значений показателей доступности для инвалидов объектов и услуг в Московской области»
Постановление Правительства МО от 24.05.2019 N 292/15
(ред. от 25.11.2024) "Об утверждении Положения о Координационном совете по делам инвалидов при Правительстве Московской области и о признании утратившими силу некоторых постановлений Правительства Московской области"
</t>
  </si>
  <si>
    <t>Распоряжение Правительства Орловской области от 01.04.2026 N 156-р &lt;Об утверждении Плана мероприятий ("дорожной карты") "Повышение значений показателей доступности для инвалидов объектов и услуг в Орловской области (2026 - 2030 годы)"</t>
  </si>
  <si>
    <t>Приказ Министерства здравоохранения Тульской области и Министерства труда и социальной защиты Тульской области от 24 ноября 2025 года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ПОСТАНОВЛЕНИЕ ПРАВИТЕЛЬСТВА ТУЛЬСКОЙ ОБЛАСТИ от 18.06.2025 № 355 «Об установлении дополнительной меры социальной поддержки отдельных категорий граждан в виде специального транспортного обслуживания (предоставление услуг социального такси)»</t>
  </si>
  <si>
    <t>Закон Волгоградской области от 31.12.2015 № 246-ОД "Социальный кодекс Волгоградской области", Постановление Администрации Волгоградской области от 25 сентября 2015 г. № 579-п "Об утверждении плана мероприятий ("дорожной карты") по повышению значений показателей доступности для инвалидов объектов и услуг в Волгоградской области на 2016-2030 годы"</t>
  </si>
  <si>
    <t>Постановление Правительства Севастополя от 01.11.2021 № 558-ПП "Об утверждении Плана мероприятий ("дорожной карты") по повышению значений показателей доступности для инвалидов объектов и услуг в городе Севастополе"</t>
  </si>
  <si>
    <t>План мероприятий («дорожная карта») «Повышение значений показателей доступности для инвалидов объектов и услуг в Краснодарском крае», утвержденным постановлением главы администрации (губернатора) Краснодарского края от 10.12.2015 № 1178</t>
  </si>
  <si>
    <t>Создание и развитие служб "социального такси" в Магаданской области</t>
  </si>
  <si>
    <t>Создание и развитие служб «социального такси» в Сахалинской области</t>
  </si>
  <si>
    <t>2.12. Организация транспортного обслуживания инвалидов ("социальное такси")</t>
  </si>
  <si>
    <t>Доля граждан, охваченных услугами, из числа граждан, имеющих право на данную услугу, и обратившихся за оказанием услуги - 100%</t>
  </si>
  <si>
    <t>обслужено человек службой "Социальное такси"</t>
  </si>
  <si>
    <t>Мероприятие (результат) «Работа службы "Социальное такси" в городах Удмуртской Республики»</t>
  </si>
  <si>
    <t xml:space="preserve">Удовлетворенность граждан специальным транспортным обслуживанием </t>
  </si>
  <si>
    <t>Создание и развитие служб «социального такси» на территории Мурманской области</t>
  </si>
  <si>
    <t>организовано транспортное обслуживание инвалидов («социальное такси»)</t>
  </si>
  <si>
    <t xml:space="preserve">Всем заявителям предоставлена услуга "социальное такси" (услуга предоставляется по заявкам)
</t>
  </si>
  <si>
    <t>Количество оказанных транспортных услуг инвалидам</t>
  </si>
  <si>
    <t>Создание и развитие служб «социального такси» во всех муниципальных образованиях Республики Хакасия</t>
  </si>
  <si>
    <t>Количество учреждений социального обслуживания населения, предоставляющих услуги «социальное такси»</t>
  </si>
  <si>
    <t xml:space="preserve">Правительством ВО и ОМСУ установлены правила предоставления лицам с инвалидностью услуг «социального такси», а также приняты меры по их реализации. 
</t>
  </si>
  <si>
    <t>Доля инвалидов и МГН, воспользовавшихся услугой службы «социальное такси» в общей численности людей этой категории, обратившихся за получением данной услуги в Калужской области</t>
  </si>
  <si>
    <t>Количество маломобильных инвалидов, получивших транспортные услуги, в том числе на транспортных средствах с подъемными устройствами в рамках оказания дополнительных социальных услуг</t>
  </si>
  <si>
    <t>Количество получателей социальных услуг</t>
  </si>
  <si>
    <t>Создание и развитие служб «социального такси» во всех субъектах Российской Федерации</t>
  </si>
  <si>
    <t>чел.</t>
  </si>
  <si>
    <t>ед.</t>
  </si>
  <si>
    <t>%</t>
  </si>
  <si>
    <t xml:space="preserve">Кемеровская область -Кузбасс включает в себя 31 округ (12 городских и 19 муниципальных). В настоящий момент Краснобродский городской округ включен в состав Прокопьевского муниципального округа, Полысаевский городской округ, Ленинск-Кузнецкий городской округ и Ленинск-Кузнецкий муниципальный округ объединены в Ленинск-Кузнецкий муниципальный округ, Междуреченский городской округ переведен в Междуреченский муниципальный округ, Таштагольский муниципальный район в Таштагольский муниципальный округ. Во всех муниципалитетах работает служба "Социальное такси" (48 специализированных автомобилей с подъемным устройством), которая обслуживает инвалидов-колясочников и другие МГН. </t>
  </si>
  <si>
    <t>Постановлением Правительства Амурской области от 08.08.2019 № 443</t>
  </si>
  <si>
    <t>Постановление Правительства Магаданской области от 18.06.2014 N 509-пп
"Об утверждении Положения о предоставлении транспортной услуги "социальное такси" отдельным категориям граждан, проживающим в Магаданской области"</t>
  </si>
  <si>
    <t>от 14 декабря 2021 года № 698 «Об утверждении Порядка предоставления срочной социальной услуги  «Предоставление транспортной услуги «Социальное  такси» получателям социальных услуг поставщиками  социальных услуг в Приморском крае»</t>
  </si>
  <si>
    <t>Приказ Министерства социальной защиты Сахалинской области от 09.09.2021 N 272-н  "Об утверждении Порядка предоставления социальных услуг поставщиками социальных услуг в Сахалинской области"</t>
  </si>
  <si>
    <t>Приказ Департамента социальной политики Чукотского автономного округа от 27 ноября 2025 г. N 1882 "Об утверждении Порядка оказания дополнительной меры социальной поддержки по транспортному обслуживанию маломобильных граждан с использованием специальных автотранспортных средств"</t>
  </si>
  <si>
    <t>Услуга регулируется Порядком предоставления отдельным категориям граждан специализированной транспортной услуги службой «Социальное такси», утвержденным внутренними приказами учреждений социального обслуживания.</t>
  </si>
  <si>
    <t xml:space="preserve">"Постановление Правительства Пензенской обл. от 30.10.2013 № 805-п ""Об утверждении государственной программы Пензенской области ""Социальная поддержка граждан в Пензенской области""; 
постановление администрации г. Пензы от 30.12.2021 № 2015 ""Об утверждении Порядка предоставления дополнительных мер социальной поддержки гражданам, имеющим заболевания опорно-двигательного аппарата, в виде оказания транспортных услуг к объектам социальной инфраструктуры и к объектам регионального значения, расположенным на территории г. Пензы""; 
постановление Администрации г.Заречного от 06.07.2020 № 1027 «Об утверждении Порядка предоставления трансполртных услуг гражданам, имеющим заболевания опорно-двигательного аппарата, к объектам социальной инфраструктуры»; 
постановление Администрации г. Кузнецка от 28.02.2023 № 296 (ред. от 04.03.2024) ""Об утверждении Порядка об условиях предоставления и порядке учета использования социального такси в городе Кузнецке"" (вместе с ""Порядком организации мероприятий по созданию условий для предоставления транспортных услуг гражданам, имеющим заболевания опорно-двигательного аппарата, к объектам социальной инфраструктуры"")"
</t>
  </si>
  <si>
    <t xml:space="preserve">ПРИКАЗ Министерства социального развития Пермского края от 26 мая 2021 г. N 33-01-03-338 
«Об утверждении положения о предоставлении транспортных услуг отдельным категориям инвалидов для обеспечения доступа к объектам социальной инфраструктуры»
</t>
  </si>
  <si>
    <t xml:space="preserve">"1. Постановление Правительства Республики Башкортостан от 22.11.2024 №488 «Об утверждении Порядка организации предоставления услуги по перевозке детей-инвалидов, инвалидов I группы, проживающих на территории Республики Башкортостан»;                               
 2. Постановление Республики Башкортостан от 31.12.2014 № 664 ""Об утверждении порядка предоставления срочных социальных услуг поставщиками социальных услуг"";                                                                           3.  Закон Республики Башкортостан от 22.11.2020 №,359-з ""О внесении изменений в закон Республики Башкортостан ""О Социальном обслуживании граждан в Республике Башкортостан"""
</t>
  </si>
  <si>
    <t>приказ Министерства социального развития Республики Марий Эл от 18 сентября 2018 г. № 347 "Об утверждении Типового положения о порядке предоставления дополнительной (платной) социальной услуги "Социальное такси"</t>
  </si>
  <si>
    <t>.</t>
  </si>
  <si>
    <t>Постановление Правительства Удмуртской Республики от 20.07.2015 № 353 "Об утверждении Положения о порядке предоставления и оплаты услуг социального такси"</t>
  </si>
  <si>
    <t>1.Решение Ульяновской Городской Думы от 26.02.2014 № 19 "Об установлении меры социальной поддержки инвалидов и других маломобильных групп населения в муниципальном образовании "Город Ульяновск".
Постановление Администрации города Ульяновска от 04.09.2014 № 4380 "Об утверждении Порядка предоставления меры социальной поддержки инвалидов и других маломобильных групп населения в муниципальном образовании "город Ульяновск".
2. Решение Городской Думы города Димитровграда Ульяновской области от 14.12.2016 №55671 "Об утверждении Комплекса мер по социальной поддержке отдельных категорий  граждан города Димитровграда Ульяновской области".</t>
  </si>
  <si>
    <t>Постановление Правительства Архангельской области от 12 октября 2012 г. № 464-пп "О государственной программе Архангельской области "Социальная поддержка граждан в Архангельской области"</t>
  </si>
  <si>
    <t>Приказ Департамента социальной защиты населения Вологодской области от 26.12.2014 N 594 "Об утверждении стандартов социальных услуг";  
Закон Вологодской области от 01.12.2014 N 3492-ОЗ "О перечне социальных услуг по видам социальных услуг, предоставляемых поставщиками социальных услуг в Вологодской области"**</t>
  </si>
  <si>
    <t>Глава 19 Закона Санкт-Петербурга от 09.11.2011 № 728-132 «Социальный кодекс Санкт-Петербурга» (ред. от 20.05.2026);  
 - постановление Правительства Санкт-Петербурга от 23.06.2014 № 497 «О государственной программе Санкт-Петербурга «Социальная поддержка граждан в Санкт-Петербурге» (ред. от 27.05.2026);
- постановление Правительства Санкт-Петербурга от 15.07.2016  № 584 «О мерах по реализации главы 19 «Специальное транспортное обслуживание отдельных категорий граждан в Санкт-Петербурге» Закона Санкт-Петербурга «Социальный кодекс Санкт-Петербурга» (ред. от 22.04.2024); 
- распоряжение Комитета по социальной политике Санкт-Петербурга  от 14.09.2016 № 265-р «О реализации постановления Правительства Санкт-Петербурга от 15.07.2016 № 584» (ред. от 04.06.2026);                                                                                            
- распоряжение  Комитета по социальной политике  Санкт-Петербурга от 01.11.2016 № 340-р «Об утверждении Порядка оформления заявок на предоставление специального транспортного обслуживания отдельных категорий граждан в Санкт-Петербурге» (ред. от 04.06.2026);                                                                                                                            - распоряжение Комитета по транспорту Правительства  Санкт-Петербурга от 01.08.2016 № 87-р «Об утверждении порядка проведения квалификационного отбора на право специального транспортного обслуживания отдельных категорий граждан» (ред. от 16.07.2025).</t>
  </si>
  <si>
    <t>Приказ Министерства социальной политики Калининградской области от 23.04.2018 N 222 (ред. от 12.01.2024) "Об утверждении Порядка предоставления социального обслуживания в полустационарной форме гражданам пожилого возраста и инвалидам".</t>
  </si>
  <si>
    <t>Постановление Правительства Ленинградской области от 11.11.2021 № 711 "О дополнительной мере социальной поддержки в виде специального транспортного обслуживания отдельных категорий граждан";
Постановление Правительства Ленинградской области от 28.01.2022 №53 "Об утверждении Порядка предоставления субсидии из областного бюджета Ленинградской области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дополнительной меры социальной поддержки отдельным категориям граждан в виде специального транспортного обслуживания";
Административный регламент предоставления государственной услуги по определению права на дополнительную меру социальной поддержки в виде специального транспортного обслуживания отдельных категорий граждан
Приказ комитета по социальной защите населения Ленинградской области от 08.02.2022 № 04-8 "Об утверждении Перечня социально значимых объектов и Условий предоставления дополнительной меры социальной поддержки в виде специального транспортного обслуживания";
Приказ комитета по социальной защите населения Ленинградской области от 02.03.2022 № 04-11 "Об утверждении административного регламента предоставления государственной услуги по определению права на дополнительную меру социальной поддержки в виде специального транспортного обслуживания отдельных категорий граждан";
Приказ Комитета по тарифам и ценовой политике Ленинградской области от 18.02.2026 № 22-п «Об утверждении норматива финансирования расходов за один километр пробега в рамках специального транспортного обслуживания отдельных категорий граждан в Ленинградской области»</t>
  </si>
  <si>
    <t xml:space="preserve">постановление Правительства Мурманской области от 24.08.2015 № 370-ПП «Об утверждении Положения о предоставлении услуги «Социальное такси» в Мурманской области»
</t>
  </si>
  <si>
    <t>Приказ ГБУ СОН НАО «Комплексный центр социального обслуживания» от 29 декабря 2015 года № 604 "Об утверждении Положения о службе "социальное такси"</t>
  </si>
  <si>
    <t>приказ министерства труда и социальной защиты населения Новгородской области  от 13.12.2021 №915 "Об утверждении Порядка предоставления услуг по транспортному обслуживанию инвалидов ("социальное такси")</t>
  </si>
  <si>
    <t>Приказ ГБУСО «Центр социального обслуживания г. Пскова» от 05.07.2015 № 30                                           «Об утверждении положения о порядке оказания транспортных услуг инвалидам, гражданам пожилого возраста и другим социально незащищенным категориям населения» и Приказ ГБУСО «Центр социального обслуживания г. Великие Луки» от 03.10.2013 № 57                                  «Об утверждении положения о порядке оказания транспортных услуг инвалидам, гражданам пожилого возраста и другим социально незащищенным категориям населения»</t>
  </si>
  <si>
    <t>Положение о Службе «Социальное такси» Утверждено приказом  ГБУ СО «КЦСОН РК»  от 01.08.2019 № 98/1-П.</t>
  </si>
  <si>
    <t>Приказы комплексных центров социальной защиты населения</t>
  </si>
  <si>
    <t xml:space="preserve">Приказ Госкомтарифы КБР от 19 декабря 2016 г. № 65 "Об установлении тарифов на услуги службы "Социальное такси"; Приказ ГКУ "РКЦСОН" МТ и СЗ КБР-филиал по г.о.Нальчик от 28 октября 2024 г. №150-П., приказ ГКУ "РКЦСОН" -филиал по г.о.Прохладный от 10.01.2025г. № 12-П "Об утверждении Положения об организации предоставления услуги "Социальное такси"
</t>
  </si>
  <si>
    <t>Постановление Правительства РД от 13.05.2024г. №120 "Об утверждении Порядка предоставления субсидий АНО- Центр социального обслуживания населения "Забота</t>
  </si>
  <si>
    <t xml:space="preserve">1.Приказ Министерства труда и социального развития РСО-Алания от 19.06.2014 № 149-Да;
2.Положение о службе «Социальное такси», утверждено приказом директора ГБУ «Комплексный центр социального обслуживания населения Затеречного района г.Владикавказ»  от 17.08.2020    № 80-Д. 
3.Положение о службе «Социальное такси», утверждено приказом директора ГБУ «Комплексный центр социального обслуживания населения Северо-Западного района г.Владикавказ»                от 03.08.2015 № 13/ДД. </t>
  </si>
  <si>
    <t>Постановление администрации города Ставрополя от 16.02.2021 № 306 "Об утверждении Положения о порядке и условии предоставления отдельным категориям граждан социальных транспортных услуг и (или) услуг по сопровождению (в редакции от 05.04.2024 № 690)</t>
  </si>
  <si>
    <t>Порядок предоставления услуг социального такси, утвержденный решением Барнаульской городской Думы от 27.11.2009 № 212, Постановление Администрации города Бийска
от 30.05.2019 № 873</t>
  </si>
  <si>
    <t>Постановление администрации города Ангарска от 22.01.2026 № 35-па "О предоставлении бесплатного проезда инвалидам специализированным транспортом в Ангарском городском округе"</t>
  </si>
  <si>
    <t xml:space="preserve">1) Приказ "Об утверждении положения о порядке предоставления услуги "Социальное такси" МБУ "Анжеро-Судженского КЦСОН" №1 от 11.01.2024;
2) Положение о порядке предоставления услуг "Социальное такси" Муниципальным бюджетным учреждением "Центр социального обслуживания", утвержденное директором Муниципального бюджетного учреждения "Центр социального обслуживания" от 12.01.2021;
3) Постановление Администрации Березовского городского округа от 11.12.2012 № 789 "Об утверждении Порядка предоставления услуги социального такси Муниципальным бюджетным учреждением "Центр социального обслуживания" Березовского городского округа";
4) Распоряжение Администрации Калтанского городского округа от 16.02.2018 №181-р "Об утверждении Положения о порядке предоставления дополнительной социальной услуги "Социальное такси" муниципальным казенным учреждением "Центр социального обслуживания" Калтанского городского округа";
5) Положение "Об организации работы по предоставлению транспортной услуги "Социальное такси" в МБУ "КЦСОН Центрального района г.Кемерово" от 11.02.2021 №39 с изменениями от 04.10.2021 №168;
6) Положение "Об организации работы по предоставлению услуги "Социальное такси" в МАУ "КЦСОН Кировского района г. Кемерово" от 28.01.2025;
7) Положение "Об организации работы по предоставлению услуги "Социальное такси" в МБУ "КЦСОН Заводского района г. Кемерово" от 01.10.2021;
8) Положение "Об организации работы по порядку оказания платной социальной услуги по транспортному обслуживанию отдельных категорий населения услуги "Социальное такси" в МБУ "КЦСОН Ленинского района г.Кемерово" от 21.01.2025 №23; 
9) Положение "Об организации работы по предоставлению услуги "Социальное такси" в МБУ "КЦСОН Рудничного района г. Кемерово" от 29.03.2021;
10) Положение о порядке предоставления муниципальным казенным учреждением "Центр социального обслуживания" транспортной услуги "Социальное такси" утверждено начальником управления социальной защиты населения Киселевского городского округа 02.11.2020;
11) Постановление администрации Ленинск-Кузнецкого городского округа от 17.12.2020 № 2139 "Об утверждении Положения об осуществлении перевозок отдельных категорий граждан специальным автотранспортным средством "Социальное такси";
12) Решение Совета народных депутатов Мысковского городского округа №5-н от 26.02.2025 "Об утверждении перечня и тарифов на дополнительные социальные услуги, предоставляемые муниципальным казенным учреждением "Центр социального обслуживания населения";
13) Приказ Комитета социальной защиты администрации города Новокузнецка от 11.11.2024 № 448 "Об утверждении положения о порядке предоставления услуги "Социальное такси" отдельным категориям граждан, проживающим на территории Новокузнецкого городского округа";
14) Положение о предоставлении транспортных услуг "Социальное такси" муниципальным бюджетным учреждением "Центр социального обслуживания Граждан пожилого возраста и инвалидов Осинниковского городского округа от 2015 г.;
15) Положение о порядке предоставления муниципальным бюджетным учреждением "Центр социального обслуживания населения" дополнительной платной социальной услуги "Социальное такси" от 31.08.2015;
16) Положение № 230, от 07.14.2026г."О порядке предоставления дополнительной платной услуги "Социальное такси" Муниципальным бюджетным Учреждением "Комплексный центр социального обслуживания населения" Тайгинского городского округа;
17) Положение, утвержденное постановлением Администрации города Юрги от 17.03.2021 № 220 "О порядке предоставления дополнительной платной услуги "Социальное такси" муниципальным учреждением "Центр социального обслуживания граждан пожилого возраста и инвалидов города Юрги";
18) Приказ МКУ "Комплексный центр социального обслуживания населения Беловского муниципального округа» № 40-ОД от 01.08.2024 "О порядке предоставления транспортной услуги «Социальное такси";
19) Административный регламент по предоставлению муниципальной услуги "Социальное такси", утвержденный постановлением администрации Гурьевского муниципального округа от 05.09.2019 № 804;
20) Приказ МБУ "КЦСОН" Ижморского МО № 59 от 29.12.2020 об утверждении положения "О порядке предоставления услуги "Социальное такси"; 
21) Постановление администрации Кемеровского муниципального округа №1616 -п от 08.07.2020 "Об утверждении Положения о порядке предоставления транспортной услуги "Социальное такси" муниципальным казённым учреждением "Комплексный центр социального обслуживания населения Кемеровского м муниципального округа";
22) Решение Совета народных депутатов Крапивинского муниципального округа второго созыва от 11.09.2024 №08 "Об утверждении Положения о порядке предоставления платной услуги "Социальное такси";
23) "Положение о социальном такси", утвержденное приказом МБУ "КЦСОН" Мариинского муниципального округа от 13.09.2016 № 97А;
24) Положение "О предоставлении дополнительной платной социальной услуги "Социальное такси" в Муниципальном бюджетном учреждении "Комплексный центр социального обслуживания населения", утверждено приказом от 05.12.2023 №763;
25) Решение Совета народных депутатов Новокузнецкого муниципального округа Кемеровской области - Кузбасса от 31.08.2023 № 191-МНПА "Об утверждении Положения о порядке предоставления платной услуги "Социальное такси";
26) Приказ Управления СЗН администрации Прокопьевского муниципального округа от 26.11.2024 № 49 "Об утверждении Положения о порядке предоставления транспортной услуги "Социальное такси" муниципальным учреждением "Центр социального обслуживания" Прокопьевского муниципального округа";
27) Приказ УСЗН №53 от 30.06.2017г. Об утверждении Положения о порядке предоставления дополнительной услуги "Социальное такси" МБУ "КЦСОН" ;
28) Постановление от 30.06.2017 № 482-п " об утверждении Положения о порядке предоставления дополнительной платной услуги "Социальное такси" центрами социального обслуживания населения Таштагольского муниципального района;
29) Приказ от 05.05.2023 № 38-од, утверждение Положения О порядке предоставления дополнительной транспортной услуги "Социальное такси" Муниципальным казенным учреждением "Центр социального обслуживания Тисульского муниципального округа";
30) Положение о порядке и условиях предоставления услуги "Социальное такси" утвержденное приказом директора МБУ "Топкинский ЦСО" от 30.11.2021 № 231; 
31) Приказ управления социальной защиты населения администрации Тяжинского муниципального округа от 11.07.2018 № 27-д "Об утверждении Положения о порядке и условиях предоставления дополнительных социальных услуг на дому, в полустационарной форме социального обслуживания и дополнительных срочных услуг муниципальным бюджетным учреждением Центр социального обслуживания населения"; 
32) Положение о порядке и условиях предоставления платной услуги "Социальное такси" утвержденное приказом МКУ "КЦСОН" от 07.08.2024 № 47/1-0 Постановление Администрации Чебулинского муниципального округа от 20.09.2024 № 566-п "Об утверждении тарифов на платные услуги "Социальное такси", предоставляемые муниципальным казенным учреждением "Комплексный центр социального обслуживания населения";
33) Постановление администрации Юргинского муниципального округа от 09.02.2021 № 10 - МНА "Об утверждении Положения о порядке предоставления платной услуги "Социальное такси" муниципальным казенным учреждением "Комплексный центр социального обслуживания населения Юргинского муниципального округа";
34) Положение от 16.09.2024, Приказ № 179-п о порядке предоставления услуг "Социальное такси"
35) Решение Яшкинского районного Совета народных депутатов от 17.02.2012 г. № 428-р "Об утверждении положения и расценок на услугу "социальное такси", предоставляемую МКУ Яшкинского муниципального района "Центр социального обслуживания". В последней редакции - Решение Яшкинского районного Совета народных депутатов от 22.04.2016 № 219-р "Об утверждении положения и тарифов на услугу "социальное такси", предоставляемую МКУ Яшкинского муниципального района "Центр социального обслуживания".
</t>
  </si>
  <si>
    <t>Об утверждении Положения о порядке оказания услуги «социальное такси»  гражданам, проживающим на территории муниципального образования Боготольский  муниципальный район № 719-п от 24.11.2023;
Постановление администрации города Красноярска от 18.03.2020 № 177 "О дополнительной мере социальной поддержки в виде оказания инвалидам, имеющим ограничения способности к передвижению второй или третьей степени и использующим для перемещения кресло-коляску либо нуждающимся в перевозке специализированным автотранспортом, услуги по доставке специализированным автотранспортом к социально значимым объектам, местам проведения досуга, отдыха и обратно" (далее - постановление № 177); 
приказ Управления образования администрации города Минусинска от 27.01.2023 № 45"Об утверждении Положения о порядке предоставления услуги по перевозке на специальном транспортном средстве "Социальное такси";
Положение о порядке и условиях предоставления услуги "социальное такси" Унитарным Муниципальным автотранспортным предприятием г. Зеленогорска от 19.02.2023 г.;
"О создании службы "Социальное такси" на территории Богучанского района №171-п от 21.02.2024</t>
  </si>
  <si>
    <t xml:space="preserve">Постановление мэрии города Новосибирска от 11.02.2026 № 1322 «О дополнительной мере социальной поддержки «Социальная служба сопровождения», в соответствии с постановлением мэрии города Новосибирска от 22.11.2024 № 10129 «О муниципальной программе города Новосибирска «Социальная поддержка населения и укрепление общественного здоровья в городе Новосибирска»;
Постановление от 22.12.2025  № 20-па «Об утверждении порядка предоставления транспортной услуги «Социальном такси» отдельным категориям граждан, проживающим на территории Убинского муниципального округа Новосибирской области»;
Постановление администрации Мошковского района Новосибирской области «Об утверждении порядка предоставления транспортной услуги «Социальное такси» отдельным категориям граждан, постоянно проживающим на территории Мошковского района Новосибирской области»; постановление администрации Мошковского района Новосибирской области «Об утверждении муниципальной программы «Социальная поддержка населения Мошковского района Новосибирской области на 2026–2030 годы»;Приказ муниципального бюджетного учреждения Тогучинского района «Комплексный центр социального обслуживания населения» от 18.09.2025 № 239.
</t>
  </si>
  <si>
    <t>приказ Министерства труда и социального развития Омской области от 28 октября 2013 года № 147-п "О транспортном обслуживании инвалидов в Омской области"</t>
  </si>
  <si>
    <t xml:space="preserve">"Постановление Правительства Республики Хакасия от 12.11.2024 N 671
""Об утверждении Порядка предоставления грантов в форме субсидий из республиканского бюджета Республики Хакасия на финансовое обеспечение затрат по реализации целевых социальных программ, направленных на повышение качества жизнедеятельности инвалидов, и о признании утратившими силу отдельных постановлений Правительства Республики Хакасия"""
</t>
  </si>
  <si>
    <t>закон Томской области от 10.09.2003 №109-ОЗ "О социальной поддержке инвалидов в Томской области"
постановление Администрации Томской области от 02.11.2022 №483а "Об определении Порядка и условий обслуживания инвалидов легковым транспортом (социальное такси)". 
С 2023 года в связи с отсутствием перевозчиков осуществляется переход на выплату компенсации расходов за пользование легковым такси.</t>
  </si>
  <si>
    <t>постановление Правительства Свердловской области от 18.12.2014 № 1149-ПП «Об утверждении Порядка предоставления социальных услуг поставщиками социальных услуг в Свердловской области и признании утратившими силу отдельных постановлений Правительства Свердловской области», приказ Министерства социальной политики Свердловской области от 11.08.2015 № 482 «Об утверждении стандартов социальных услуг»</t>
  </si>
  <si>
    <t>Порядок и условия предоставления транспортных услуг Службами определены постановлением Правительства Тюменской области от 27.09.2011 №319-п «Об утверждении положения об организации деятельности служб транспортного обслуживания отдельных категорий граждан в Тюменской области»</t>
  </si>
  <si>
    <t xml:space="preserve">Услуга «Социального такси» предоставляется на территории 14 муниципальных образований Челябинской области на основании положений о деятельности службы «Социальные такси», утвержденных муниципальными актами. </t>
  </si>
  <si>
    <t>постановление Правительства Ямало-Ненецкого автономного округа от 25 декабря 2014 года N 1087-П</t>
  </si>
  <si>
    <t>Приказ министерства социальной защиты населения и труда Белгородской области от 23 декабря 2024 года №432 "Об утверждении методических рекомендаций по предоставлению дополнительной социальной услуги "Социальное такси" организациями социального обслуживания системы социальной защиты населения Белгородской области"</t>
  </si>
  <si>
    <t>Постановление Брянской городской администрации №3184-п от 12.12.2013 "О специальном транспортном обслуживании отдельных категорий граждан в городе Брянске"</t>
  </si>
  <si>
    <t xml:space="preserve">Постановление Правительства Владимирской области от 21.11.2023      № 833 «Об утверждении порядка использования автотранспорта для доставки лиц в возрасте 65 лет и старше и инвалидов, проживающих в сельской местности, в медицинские организации и в организации социального обслуживания»  Правительством ВО установлены правила предоставления лицам с инвалидностью услуг «социального такси», а также приняты меры по их реализации. 
</t>
  </si>
  <si>
    <t>Положение о службе «Социальное такси», утвержденное директором КУВО «Управление социальной защиты населения», в котором создана данная служба
Приказ КУ ВО «ВЦРИ» от 11.02.2022 №15\ОД, Положение о социальном такси КУ ВО «ВЦРИ» от 11.02.2022 г.</t>
  </si>
  <si>
    <t>Приказ ГУП "Мосгортранс" № 1264 от 28.11.2024 "Об утверждении Регламента оказания услуги "социальное такси" по перевозке маломобильной категории граждан (инвалидов) и многодетных семей, проживающих в малоэтажном жилищном фонде города Москвы, по индивидуальным и коллективным заявкам</t>
  </si>
  <si>
    <t>Условия и порядок предоставления транспортных услуг утверждены Положением о службе (отделении) «Социальное такси» организации социального обслуживания</t>
  </si>
  <si>
    <t>Приказ департамента по труду и социальной защиты населения Костромской области от 28.09.2025 № 2045</t>
  </si>
  <si>
    <t>Данная услуга регламентирована локальными нормативными актами центров социального обслуживания населения Курской области.</t>
  </si>
  <si>
    <t>Приказ Управления социальной политики Липецкой области "Об утверждении примерного перечня дополнительных социальных услуг, оказываемых ОБУ "ЦСЗН" от 26.03.2021 г. № 348-П, Приказ ОБУ «ЦСЗН Липецкой области» №230-од 28.01.2025г.»Об утверждении тарифов на дополнительные социальные услуги на 2025 год», Приказ ОБУ «ЦСЗН Липецкой области» №1887-од от 15.07.2025 «О внесении изменений в приказ от 28.01.2025 №230-од «Об утверждении тарифов на дополнительные социальные услуги на 2025 год</t>
  </si>
  <si>
    <t>Закон Московской области от 04.12.2014 № 162/2014-ОЗ «О некоторых вопросах организации социального обслуживания в Московской области»</t>
  </si>
  <si>
    <t>Приказ министерства труда и социальной защиты
населения Рязанской области от 30.08.2023 № 553
"О службе "Социальное такси".</t>
  </si>
  <si>
    <t>Приказ министерства социальной защиты и семейной политики Тамбовской области от 02.07.2025 № 1132-ф «Об утверждении порядка предоставления услуги «Социальное такси»</t>
  </si>
  <si>
    <t>Приказ министерства здравоохранения Тульской области, министерства труда и социальной защиты Тульской области от 24.11.2025 №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(предоставление услуг социального такси) Приказ Министерства здравоохранения Тульской области и Министерства труда и социальной защиты Тульской области от 24 ноября 2025 года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ПОСТАНОВЛЕНИЕ ПРАВИТЕЛЬСТВА ТУЛЬСКОЙ ОБЛАСТИ от 18.06.2025 № 355 «Об установлении дополнительной меры социальной поддержки
отдельных категорий граждан в виде специального транспортного
обслуживания (предоставление услуг социального такси)»</t>
  </si>
  <si>
    <t xml:space="preserve">"Приказ департамента труда и социальной поддержки населения Ярославской области от 17.02.2014
№ 8-14  «Об утверждении базовых требований к качеству предоставления иных срочных социальных услуг в рамках государственной услуги «Предоставление социального обслуживания в полустационарной форме» 
"
</t>
  </si>
  <si>
    <t>постановление Правительства Астраханской области
от 10.05.2007 № 170-П «О дополнительном перечне реабилитационных мероприятий, технических средств реабилитации и услуг, предоставляемых инвалидам бесплатно за счет средств бюджета Астраханской области»;
постановление министерства социального развития и труда Астраханской области от 09.07.2012 № 41 «Об утверждении Порядка предоставления инвалидам услуги «Социальное такси»</t>
  </si>
  <si>
    <t>Приказ комитета социальной защиты населения Волгоградской области от 27 июня 2017 г. № 1027 "Об утверждении Порядка предоставления транспортной услуги службой "Социальное такси" в государственных организациях социального обслуживания Волгоградской области"</t>
  </si>
  <si>
    <t>Постановление Правительства Севастополя от 24.07.2017 № 548-ПП Об утверждении Порядка предоставления специальной меры социальной поддержки отдельных категорий граждан "Социальное такси"</t>
  </si>
  <si>
    <t xml:space="preserve">Приказ Министерства труда и социальной защиты Республики Крым от 22.09.2017 № 536 «Об утверждении Положения о предоставлении дополнительной социальной услуги «Социальное такси» инвалидам и другим маломобильным жителям Республики Крым».
</t>
  </si>
  <si>
    <t>Информационный справочник для семей, воспитывающих детей с особыми потребностями, Министерство труда и социального развития Ростовской области</t>
  </si>
  <si>
    <t>соблюдение требований доступности для инвалидов при строительстве пассажирского причала для речных судов с пешеходным переходом на р. Волга в районе г. Козьмодемьянска</t>
  </si>
  <si>
    <t xml:space="preserve">Практика оснащения транспортных средств Ленинградской области системой радиоинформирования и звукового ориентирования «Говорящий город», соответствующей ГОСТ Р 59431 </t>
  </si>
  <si>
    <t>Информация по обеспечению доступности для инвалидов объектов транспортной инфраструктуры, транспортных средств и предоставляемых на них транспортных услуг</t>
  </si>
  <si>
    <t>https://bezbarierov.permkrai.ru/priority-objects?field_accessibility_object_type_tid=749&amp;term_node_tid_depth=239</t>
  </si>
  <si>
    <t>https://mari-el.gov.ru/ministries/mintrans/news/informatsiya-dlya-lyudey-s-invalidnostyu-i-drugikh-malomobilnykh-grupp-naseleniya-vopros-dostupnosti/</t>
  </si>
  <si>
    <t>https://www.gov.spb.ru/gov/otrasl/c_transport/informaciya-dlya-malomobilnyh-grupp-naseleniya/</t>
  </si>
  <si>
    <t>https://road.gov.karelia.ru/about/3931/256606/</t>
  </si>
  <si>
    <t>https://mintransdag.ru/documents/category/category-228</t>
  </si>
  <si>
    <t>https://dsreda.stavregion.ru/?c</t>
  </si>
  <si>
    <t>https://ntagil.org/upload/iblock/062/qvqa62ghyjryxstebx1w1ermicxwyiuw/REESTR-.docx</t>
  </si>
  <si>
    <t>https://dtidh.yanao.ru/activity/1892/</t>
  </si>
  <si>
    <t>https://szn.krasnodar.ru/activity/targeted_programs/gosudarstvennaya-programma-krasnodarskogo-kraya-dostupnaya-sreda/informatsionnye-materialy2</t>
  </si>
  <si>
    <t xml:space="preserve">Ввод новых маршрутов или адаптация имеющихся маршрутов </t>
  </si>
  <si>
    <t>Определение основных маршрутов между терминалами внешнего транспорта и организациями отдыха и оздоровления, не имеющими собственных транспортных средств, для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 - региональным сводным планом предусмотрен показатель к 2026 году - не менее 30%)</t>
  </si>
  <si>
    <t xml:space="preserve">Адаптация маршрутов между терминалами внешнего транспорта и организациями отдыха и оздоровления, не имеющими собственных транспортных средств для перевозки пассажиров, 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t>
  </si>
  <si>
    <t>Количество адаптированных маршрутов с учетом концепции шаговой доступности</t>
  </si>
  <si>
    <t>Уровень доступности для инвалидов</t>
  </si>
  <si>
    <t xml:space="preserve">Адаптация маршрутов между терминалами внешнего транспорта  и организациями отдыха и оздоровления, не имеющими собственных транспортных средств для перевозки пассажиров,в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t>
  </si>
  <si>
    <t>отсутствуют организации отдыха и оздоровления, не имеющие собственных транспортных средств для перевозки пассажиров</t>
  </si>
  <si>
    <t>С автовокзала города Ульяновска организовано транспортное обслуживание по межмуниципальным маршрутам регулярных перевозок до всех районных центров муниципальных образований области, обеспечивается транспортная доступность до организаций отдыха и оздоровления.</t>
  </si>
  <si>
    <t>В регионе не выявлено организаций отдыха и оздоровления, не имеющих собственных транспортных средств для перевозки пассажиров</t>
  </si>
  <si>
    <t>В связи с отсутствием запросов заинтересованных в осуществлении поездок к перечисленным пунктам назначения лиц.</t>
  </si>
  <si>
    <t>Необходимость не выявлена.</t>
  </si>
  <si>
    <t xml:space="preserve">соответствующая необходимость не выявлена </t>
  </si>
  <si>
    <t>Необходимость не выявлена. Соответствующих обращений от организаций отдыха и оздоровлений не поступало</t>
  </si>
  <si>
    <t>Реализованы мероприятия по развитию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 Целевые показатели:
2025 – 15%
2026 – 20%</t>
  </si>
  <si>
    <t>Ввод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t>
  </si>
  <si>
    <t>Регулярность движения общественного транспорта до медицинских организаци</t>
  </si>
  <si>
    <t>Нормативное расстояние пешеходной доступности остановочных пунктов от поликлиник и больниц региональной и федеральной системы здравоохранения, учреждений (отделений) социального обслуживания граждан (п. 1.1.3 Регионального стандарта транспортного обслуживания населения (Постановление Губернатора Санкт-Петербурга № 968 от 01.11.2024))</t>
  </si>
  <si>
    <t xml:space="preserve">Развитие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
</t>
  </si>
  <si>
    <t>Развитие транспортных маршрутов, обеспечивающих доступность социально-значимых объектов.</t>
  </si>
  <si>
    <t>Расширение имеющейся троллейбусной контактной проводной сети/троллейбусы с автономным ходом</t>
  </si>
  <si>
    <t>Количество модернизированных маршрутов, обеспечивающих доступность социально-значимых объектов</t>
  </si>
  <si>
    <t xml:space="preserve">Доля транспортных маршрутов, обеспечивающих доступность социально значимых объектов (поликлиники, больницы, школы, МФЦ и т.д.), разработанных совместно с общественными организациями инвалидов (%)
</t>
  </si>
  <si>
    <t xml:space="preserve">Транспортная доступность к социально-значимым объектам к 2030 коду не менее 90% </t>
  </si>
  <si>
    <t xml:space="preserve"> Развитие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t>
  </si>
  <si>
    <t xml:space="preserve">Существующая маршрутная сеть на территории области (428 муниципальных и межмуниципальных маршрутов регулярных перевозок) обеспечивает доступность для жителей социально-значимых объектов (больниц, школ, МФЦ и др.).
</t>
  </si>
  <si>
    <t>Маршрутная сеть Омской области охватывает все социально-значимые объекты</t>
  </si>
  <si>
    <t>Действующие транспортные маршруты обеспечивают доступность социально-значимых объектов (поликлиники, больницы, школы, МФЦ и т.д.)</t>
  </si>
  <si>
    <t>Доступность социально - значимых объектов для инвалидов, в т.ч. ФАП обеспечивается в рабочем порядке (прорабатывается вопрос транспортной доступности к вновь построенным ФАП); также действует услуга «социального такси»</t>
  </si>
  <si>
    <t xml:space="preserve">необходимость не выявлена, маршрутная сеть в городах и районах позволяет пассажирам добраться до нужных социально - значимых объетов. Кроме того, в случае необходимости граждане направляют в адрес муниципальных образований республики предложения по внесению изменений в маршрут регулярных перевозок.
</t>
  </si>
  <si>
    <t xml:space="preserve"> Оборудовано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t>
  </si>
  <si>
    <t xml:space="preserve">Доля оборудованных на автостоянках парковочных мест для автотранспортных средств инвалидов с установкой дорожных знаков и нанесением дорожной разметки для обозначения мест парковки для инвалидов в общем количестве парковочных мест на автостоянках </t>
  </si>
  <si>
    <t>Доля автомобильных стоянок (парковок) на автомобильных дорогах общего пользования федерального, регионального и местного значения, соответствующих требованиям доступности для инвалидов к 2026 году составит не менее 30%</t>
  </si>
  <si>
    <t>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t>
  </si>
  <si>
    <t>Оборудование на автостоянках парковок для автотранспортных средств инвалидов, в том числе с установкой дорожных знаков и нанесением дорожной разметки для обозначения мест парковки для инвалидов</t>
  </si>
  <si>
    <t>Доля автомобильных стоянок (парковок) на автомобильных дорогах общего пользования регионального значения, полностью соответствующих требованиям доступности для инвалидов</t>
  </si>
  <si>
    <t>Доля автомобильных стоянок с выделенными бесплатными парковочными местами для инвалидов на 1 января текущего года (от общего числа автомобильных стоянок)</t>
  </si>
  <si>
    <t>Доля автомобильных стоянок (парковок) на автодорогах общего пользования регионального, межмуниципального и местного значения, соответствующих требованиям для инвалидов</t>
  </si>
  <si>
    <t>Доля автомобильных стоянок (парковок) на автомобильных дорогах общего пользования федерального, регионального
и местного значения соответствующих требованиям доступности для инвалидов</t>
  </si>
  <si>
    <t xml:space="preserve">Оборудование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t>
  </si>
  <si>
    <t xml:space="preserve">Доля автомобильных стоянок (парковок) на автомобильных дорогах общего пользования, соответствующих требованиям доступности для инвалидов </t>
  </si>
  <si>
    <t>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t>
  </si>
  <si>
    <t xml:space="preserve">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 </t>
  </si>
  <si>
    <t>(Дорожная карта) доля проведения мероприятий по оборудованию автостоянок для инвалидов, включая установку дорожных знаков и нанесение разметки обозначения мест парковки для инвалидов  - в количестве 100 автостоянок.</t>
  </si>
  <si>
    <t>Повышение доли автомобильных стоянок (парковок), соответствующих требованиям доступности для инвалидов, на автомобильных стоянках общего пользования регионального и местного значения, к 2026 году – не менее 6,0%.</t>
  </si>
  <si>
    <t>Оборудование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t>
  </si>
  <si>
    <t>Доля автомобильных стоянок с выделенными бесплатными местами для инвалидов на 1 января текущего года (в общем числе автомобильных стоянок)</t>
  </si>
  <si>
    <t>На стоянках у всех социально-значимых объектов выделить места для остановки и стоянки транспортных средств инвалидов, обозначенные знаком «Стоянка для инвалидов»</t>
  </si>
  <si>
    <t xml:space="preserve">Доля автомобильных стоянок (парковок) на автомобильных дорогах общего пользования, соответствующих требованиям доступности для инвалидов
</t>
  </si>
  <si>
    <t xml:space="preserve">Доля автомобильных стоянок, расположенных на автомобильных дорогах регионального значения, с выделенными бесплатными парковочными местами для инвалидов, от общего числа автомобильных стоянок </t>
  </si>
  <si>
    <t>Доля автомобильных стоянок (парковок) на автомобильных дорогах общего пользования регионального и местного  значения, полностью соответствующих требованиям доступности для инвалидов</t>
  </si>
  <si>
    <t xml:space="preserve">Доля автомобильных стоянок (парковок) на автомобильных дорогах общего пользования регионального и местного  значения, полностью соответствующих требованиям доступности для инвалидов, к 2026 году составит не менее 40 %. 
</t>
  </si>
  <si>
    <t xml:space="preserve">Доля оборудованных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t>
  </si>
  <si>
    <t>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инвалидов</t>
  </si>
  <si>
    <t>Доля автомобильных стоянок (парковок), соответствующих требованиям доступности для инвалидов, на автомобильных дорогах общего пользования регионального и местного значения</t>
  </si>
  <si>
    <t>Оборудование объектов социальной инфраструктуры, транспортной инфраструктуры парковками для инвалидов</t>
  </si>
  <si>
    <t>В качестве планового значения на отчетный год указано ближайшее контрольное значение первого этапа реализации регионального Сводного плана — 6%,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6% отражено в обеих подстроках формы. Практические мероприятия в 2025 году не проводились; количественные показатели приняты без изменений по отношению к 2024 году.</t>
  </si>
  <si>
    <t>Обустроено тротуаров и пешеходных путей передвижения для инвалидов в соответствии с требованиями по обеспечению их доступности для инвалидов.</t>
  </si>
  <si>
    <t>Доля тротуаров, подходов к пешеходным переходам обустроенных в соответствии с требованиями по обеспечению их доступности для инвалидов (в том числе понижение бордюрного камня, оборудование тактильными схемами пешеходных путей, оборудование пандусами) в общем количестве тротуаров, подходов к пешеходным переходам</t>
  </si>
  <si>
    <t>Доля тротуаров и пешеходных путей передвижения на автомобильных дорогах общего пользования федерального, регионального и местного значения, соответствующих требованиям доступности для инвалидов к 2026 году составит не менее 30%  (* - региональным сводным планом предусмотрен показатель к 2026 году - не менее 30%)</t>
  </si>
  <si>
    <t xml:space="preserve">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t>
  </si>
  <si>
    <t>Доля тротуаров и пешеходных путей передвижения на автомобильных дорогах общего пользования регионального значения, полностью соответствую-щих требованиям доступности для инвалидов</t>
  </si>
  <si>
    <t>Доля вновь построенных (отремонтированных) тротуаров, подходов к пешеходным переходам в соответствии с требованиями по обеспечению их доступности для инвалидов и других маломобильных групп населения</t>
  </si>
  <si>
    <t>Доля тротуаров и пешеходных путей передвижения на автодорогах общего пользования регионального, межмуниципального и местного значения, соответствующих требованиям доступности для инвалидов</t>
  </si>
  <si>
    <t>Количество пешеходных переходов, адаптированных для инвалидов</t>
  </si>
  <si>
    <t>Доля тротуаров и пешеходных путей передвижения на автомобильных дорогах общего пользования федерального, регионального и местного значения, соответствующих требованиям доступности для инвалидов</t>
  </si>
  <si>
    <t>Обустройство тротуаров и пешеходных путей передвижения для инвалидов в соответствии с требованиями по обеспечению их доступности для инвалидов</t>
  </si>
  <si>
    <t xml:space="preserve">Обустройство тротуаров 
и пешеходных путей передвижения для инвалидов в соответствии с требованиями по обеспечению их доступности для инвалидов 
</t>
  </si>
  <si>
    <t xml:space="preserve">Доля тротуаров и пешеходных путей движения на автомобильных дорогах, соответствующих требованиям доступности для инвалидов </t>
  </si>
  <si>
    <t>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t>
  </si>
  <si>
    <t xml:space="preserve">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t>
  </si>
  <si>
    <t>Повышение доли тротуаров и пешеходных путей передвижения для инвалидов, соответствующих требованиям доступности для инвалидов, на автомобильных дорогах общего пользования регионального и местного значения; к 2026 году – не менее 30%.</t>
  </si>
  <si>
    <t>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t>
  </si>
  <si>
    <t>Доля тротуаров и пешеходных путей передвижения на автомобильных дорогах общего пользования регионального значения, полностью соответствующих требованиям доступности для инвалидов, к 2026 году - не менее 5%</t>
  </si>
  <si>
    <t>При обустройстве пешеходных путей выдерживать спуск с тротуара на проезжую часть при переходе проезжей части дороги</t>
  </si>
  <si>
    <t xml:space="preserve">Доля тротуаров и пешеходных путей передвижения на автомобильных дорогах общего пользования, соответствующих требованиям доступности для инвалидов
</t>
  </si>
  <si>
    <t>Доля тротуаров и пешеходных путей передвижения на автомобильных дорогах общего пользования регионального и местного значения, полностью соответствующих требованиям доступности инвалидов</t>
  </si>
  <si>
    <t xml:space="preserve">Доля тротуаров и пешеходных путей передвижения на автомобильных дорогах общего пользования регионального и местного значения, полностью соответствующих требованиям доступности для инвалидов, к 2026 году - не менее 30%
</t>
  </si>
  <si>
    <t xml:space="preserve">Доля обустроенных тротуаров и пешеходных путей передвижения для инвалидов в соответствии с требованиями по обеспечению их доступности для инвалидов 
</t>
  </si>
  <si>
    <t>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к 2026 году – не менее 15%</t>
  </si>
  <si>
    <t>Тротуары и пешеходные дорожки</t>
  </si>
  <si>
    <t>Доля тротуаров и пешеходных путей передвижения, соответствующих требованиям доступности для инвалидов на автомобильных дорогах общего пользования</t>
  </si>
  <si>
    <t>Удельный вес вводимых с 1 июля 2016 г. в эксплуатацию объектов дорожной инфраструктуры регионального и межмуниципального значения, проходящих в границах населенных пунктов, оборудованных пандусами, тактильной плиткой на тротуарах и остановочных площадках</t>
  </si>
  <si>
    <t>В качестве планового значения на отчетный год указано ближайшее контрольное значение первого этапа реализации регионального Сводного плана — 30%,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30% отражено в обеих подстроках формы. Количественные показатели по состоянию на 2025 год приняты без изменений по отношению к 2024 году.</t>
  </si>
  <si>
    <t>Установлено и модернизировано светофорных объектов с учетом их оснащения устройствами звукового сопровождения пешеходов.</t>
  </si>
  <si>
    <t>Удельный вес объектов, на которых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 на контрастном фоне</t>
  </si>
  <si>
    <t>Доля светофорных объектов, соответствующих требованиям доступности для инвалидов,на автомобильных дорогах регионального и местного значения к 2026 году</t>
  </si>
  <si>
    <t>Доля светофорных объектов, соответствующих требованиям доступности для инвалидов, на автомобильных дорогах регионального и местного значения составит к 2026 году - не менее 30% (* - региональным сводным планом предусмотрен показатель к 2026 году - не менее 30%)</t>
  </si>
  <si>
    <t xml:space="preserve">Доля светофорных объектов, соответствующих требованиям доступности для инвалидов, на автомобильных дорогах общего пользования регионального и местного значения.
</t>
  </si>
  <si>
    <t>Строительство новых светофорных объектов, модернизации существующих светофорных объектов, оборудованных для слепых 
и слабовидящих граждан, устройствами звукового сигнала. ГОСТ Р ИСО 9999-2019  Национальный стандарт Российской Федерации. Технические средства организации дорожного движения. Правила применения дорожных знаков, разметки, светофоров, дорожных ограждений и направляющих устройств</t>
  </si>
  <si>
    <t>Доля светофорных объектов, полностью соответствующих требованиям доступности для инвалидов, на автомобильных дорогах регионального значения</t>
  </si>
  <si>
    <t>Доля новых светофорных объектов и модернизированных существующих светофорных объектов, оборудованных для слепых и слабовидящих граждан устройствами звукового сигнала</t>
  </si>
  <si>
    <t>Доля светофорных объектов, соответствующих требованиям доступности для инвалидов, на автомобильных дорогах регионального, межмуниципального и местного значения</t>
  </si>
  <si>
    <t>Доля светофорных объектов, соответствующих
требованиям доступности</t>
  </si>
  <si>
    <t>Установка и модернизация светофорных объектов с учётом их оснащения устройствами звукового сопровождения пешеходов</t>
  </si>
  <si>
    <t xml:space="preserve">Установка и модернизация светофорных объектов с учетом их оснащения устройствами звукового сопровождения пешеходов
</t>
  </si>
  <si>
    <t>Доля светофорных объектов, соответствующих требованиям доступности для инвалидов</t>
  </si>
  <si>
    <t>повышение доли светофорных объектов, соответствующих требованиям доступности для инвалидов, на автомобильных дорогах общего пользования регионального и местного значения;</t>
  </si>
  <si>
    <t>Установка и модернизация светофорных объектов с учетом их оснащения устройствами звукового сопровождения пешеходов</t>
  </si>
  <si>
    <t xml:space="preserve">"Обеспечение безопасности
дорожного движения"
</t>
  </si>
  <si>
    <t>Доля светофорных объектов, соответствующих требованиям доступности для инвалидов, на автомобильных дорогах общего пользования</t>
  </si>
  <si>
    <t>Доля светофорных объектов, полностью соответствующих требованиям доступности для инвалидов, на автомобильных дорогах местного значения</t>
  </si>
  <si>
    <t xml:space="preserve">Доля светофорных объектов, полностью соответствующих требованиям доступности для инвалидов, на автомобильных дорогах регионального и местного значения до 2026 года- 20%
</t>
  </si>
  <si>
    <t xml:space="preserve">Доля установленных и модернизированных светофорных объектов с учетом их оснащения устройствами звукового сопровождения пешеходов
</t>
  </si>
  <si>
    <t xml:space="preserve">Доля светофорных объектов, соответствующих требованиям доступности для инвалидов, на автомобильных дорогах регионального и местного назначения </t>
  </si>
  <si>
    <t>Доля светофорных объектов, соответствующих требованиям доступности для инвалидов, на автомобильных дорогах регионального и местного значения</t>
  </si>
  <si>
    <t xml:space="preserve">Количество оборудованных светофорных объектов в год, наиболее значимых для слепых и слабовидящих граждан, устройствами звукового сигнала
</t>
  </si>
  <si>
    <t xml:space="preserve">Доля светофорных объектов, полностью соответствующих требованиям доступности для инвалидов, на автомобильных дорогах регионального значения (отсутствуют условия введения светофорного регулирования согласно ГОСТ Р 52289-2019. Национальный стандарт РФ)
Доля светофорных объектов, полностью соответствующих требованиям доступности для инвалидов, на автомобильных дорогах местного значения  </t>
  </si>
  <si>
    <t xml:space="preserve"> </t>
  </si>
  <si>
    <t>Удельный вес вновь устраиваемых светофорных объектов, оборудованных дополнительными звуковыми сигналами</t>
  </si>
  <si>
    <t>Работа по установке и модернизации светофорных объектов проводилась; количественные показатели приняты без изменений по отношению к 2024 году.</t>
  </si>
  <si>
    <t>Обустроены остановочные пункты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t>
  </si>
  <si>
    <t>Доля остановочных пунктов пассажирского транспорта на автомобильных дорогах общего пользования регионального или межмуниципального и местного значения, соответствующих базовым требованиям доступности транспортного комплекса для инвалидов с учетом современных технических решений к 2026 году</t>
  </si>
  <si>
    <t>Доля остановочных пунктов пассажирского транспорта на автомобильных дорогах общего пользования федерального, регионального и местного значения, соответствующих базовым требованиям доступности транспортного комплекса для инвалидов к 2026 году – не менее 30 % (* - региональным сводным планом предусмотрен показатель к 2026 году - не менее 30%)</t>
  </si>
  <si>
    <t xml:space="preserve">Доля остановочных пунктов пассажирского транспорта (автобус, трамвай) на автомобильных дорогах общего пользования, соответствующих базовым требованиям доступности транспортного комплекса для инвалидов
</t>
  </si>
  <si>
    <t>Доля остановочных пунктов пассажирского транс-порта на автомобильных дорогах общего пользования регионального значения, соответствующих ба-зовым требованиям до-ступности транспортного комплекса для инвалидов</t>
  </si>
  <si>
    <t>Доля вновь построенных автобусных остановок, адаптированных с учетом доступности для инвалидов и других маломобильных групп населения</t>
  </si>
  <si>
    <t>Доля остановочных пунктов пассажирского транспорта на автомобильных дорогах регионального, межмуниципального и местного значения, соответствующих базовым требованиям доступности транспортного комплекса для инвалидов</t>
  </si>
  <si>
    <t>Доля остановочных пунктов пассажирского транспорта на автомобильных дорогах общего пользования федерального, регионального и местного значения и трамвайных остановок, соответствующих базовым требованиям доступности транспортного комплекса для инвалидов</t>
  </si>
  <si>
    <t xml:space="preserve">Обустройство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t>
  </si>
  <si>
    <t>Доля остановочных пунктов пассажирского транспорта, соответствующих базовым требованиям доступности транспортного комплекса для инвалидов</t>
  </si>
  <si>
    <t>Доля остановочных пунктов пассажирского транспорта на автомобильных дорогах общего пользования регионального и местного значения и трамвайных остановок, соответствующих базовым требованиям доступности транспортного комплекса для инвалидов</t>
  </si>
  <si>
    <t xml:space="preserve">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t>
  </si>
  <si>
    <t xml:space="preserve">Удельный вес адаптации автобусных остановок с целью доступности для инвалидов 
</t>
  </si>
  <si>
    <t>Повышение доли остановочных пунктов пассажирского транспорта на автомобильных дорогах общего пользования регионального и местного значения, соответствующих требованиям доступности для инвалидов; к 2026 году – не менее 20%.</t>
  </si>
  <si>
    <t>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t>
  </si>
  <si>
    <t>Обустройство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t>
  </si>
  <si>
    <t xml:space="preserve">"Оборудованы остановочные комплексы на
маршрутах общественного транспорта бесп
репятственным доступом для инвалидов и
других маломобильных групп населения"
</t>
  </si>
  <si>
    <t>Обустройство остановочных пунктов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t>
  </si>
  <si>
    <t>Доля остановочных пунктов пассажирского транспорта на автомобильных дорогах общего пользования и трамвайных остановок, соответствующих базовым требованиям доступности транспортного комплекса для инвалидов</t>
  </si>
  <si>
    <t>Доля остановочных пунктов пассажирского транспорта на автомобильных дорогах общего пользования местного значения, соответствующих базовым требованиям доступности комплекса для инвалидов</t>
  </si>
  <si>
    <t xml:space="preserve">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к 2026 г. – не менее 30 % 
</t>
  </si>
  <si>
    <t xml:space="preserve">Доля обустроенных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t>
  </si>
  <si>
    <t>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к 2026 году – не менее 15%</t>
  </si>
  <si>
    <t>Обустройство остановочных пунктов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t>
  </si>
  <si>
    <t>Остановочный пункт с пандусом для инвалидов</t>
  </si>
  <si>
    <t xml:space="preserve">Доля остановочных пунктов пассажирского транспорта, соответствующих базовым требованиям доступности транспортного комплекса для инвалидов,  на автомобильных дорогах общего пользования регионального и местного значения </t>
  </si>
  <si>
    <t>Дорожные объекты транспортной инфраструктуры, доступные для инвалидов, в общем количестве дорожных объектов транспортной инфраструктуры, расположенных в границах населенных пунктов, в которых соблюдены требования доступности (пешеходные переходы, остановочные комплексы)</t>
  </si>
  <si>
    <t>В качестве планового значения на отчетный год указано ближайшее контрольное значение первого этапа реализации регионального Сводного плана — 10%,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10% отражено в обеих подстроках формы. Практические мероприятия в 2025 году не проводились; количественные показатели приняты без изменений по отношению к 2024 году.</t>
  </si>
  <si>
    <t>Включены в конкурсную документацию на осуществление перевозок пассажиров автомобильным и городским наземным электрическим транспортом условия по обеспечению доступности транспортного средства для инвалидов</t>
  </si>
  <si>
    <t>Доля парка подвижного состава автомобильного и городского наземного транспорта общего пользования, оборудованного для перевозки маломобильных групп населения, в парке этого подвижного состава</t>
  </si>
  <si>
    <t>В конкурсную документацию включены критерии оценки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t>
  </si>
  <si>
    <t xml:space="preserve">1.16. При формировании задания для заключения государственного или муниципального контракта на перевозку по межмуниципальным или муниципальным маршрутам включение условия оборудования транспортного средства для перевозки инвалидов и других маломобильных групп населения. Шкала для оценки критериев, предусмотренных Федеральным законом от 13 июля 2015 г.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в целях осуществления оценки и сопоставления заявок на участие в открытом конкурсе на право осуществления перевозок по муниципальному маршруту регулярных перевозок пассажиров и багажа автомобильным и городским наземным электрическим транспортом по нерегулируемым тарифам на территории городского округа город Нижний Новгород, городского округа город Бор, городского округа город Дзержинск, городского округа город Арзамас, Балахнинского муниципального округа, Городецкого муниципального района, Кстовского муниципального района и Богородского муниципального округа Нижегородской области",утверждена приложением к Постановлению Правительства Нижегородской области от 14 января 2021 г. № 23 </t>
  </si>
  <si>
    <t xml:space="preserve">В конкурсную документацию включены критерии оценки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 
С 2025 года вся конкурсная документация содержат необходимые критерии оценки заявок </t>
  </si>
  <si>
    <t>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 (количество конкурсных процедур).</t>
  </si>
  <si>
    <t>Доля заключенных государственных или муниципальных контрактов на перевозку межмуниципальным или муниципальным маршрутам при условии оборудования транспортного средства для перевозки инвалидов и других маломобильных групп населения</t>
  </si>
  <si>
    <t>Конкурсная документация содержит необходимые критерии оценки заявок или требования</t>
  </si>
  <si>
    <t>Наличие  с 2024 года в соответствующей конкурсной документации критериев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 или обязательное требованием к транспортному средству, которое будет использоваться при осуществлении перевозки</t>
  </si>
  <si>
    <t>(Дорожная карта) доля включения в конкурсную документацию критериев оценки заявок, в соответствии с которыми оценивается оборудование для перевозки маломобильных групп населения.</t>
  </si>
  <si>
    <t>Удельный вес маршрутов межмуниципального сообщения в крае, соответствующих требованиям по обеспечению их доступности для инвалидов, от общего количества маршрутов межмуниципального сообщения в крае, на которых осуществляется перевозки пассажиров и багажа.</t>
  </si>
  <si>
    <t>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t>
  </si>
  <si>
    <t>Количество конкурсных процедур на осуществление перевозок пассажиров автомобильным и городским наземным электрическим транспортом, запланированных к проведению в соответствующем году, в конкурсную документацию которых включены условия по обеспечению доступности транспортного средства для инвалидов</t>
  </si>
  <si>
    <t xml:space="preserve">В конкурсную документацию  открытого конкурса на право получения свидетельства об осуществлении перевозок включены критерии оценки заявок по оснащению автобусов оборудованием для перевозки инвалидов. При проведении торгов или осуществлении закупки у единого поставщика (подрядчика, исполнителя) наличие оборудования для перевозки инвалидов и условия по обеспечению доступности транспортного средства для инвалидов указываются в обязательных требованиях к транспортому средству, включаемых в описание объекта закупки. С 2024 года вся конкурсная документация содержит необходимые критерии оценки заявок или требования.
</t>
  </si>
  <si>
    <t>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t>
  </si>
  <si>
    <t>конкурсная документация содержит необходимые критерии оценки заявок или требования</t>
  </si>
  <si>
    <t>В конкурсную документацию включены критерии оценки заявок, в соответствии с которыми оценивается оборудование для перевозки инвалидов</t>
  </si>
  <si>
    <t xml:space="preserve">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 
</t>
  </si>
  <si>
    <t>Количество контрактов на перевозку пассажиров по регулярным автобусным маршрутам, предусматривающих использование транспортных средств, оборудованных для перевозки инвалидов и других маломобильных групп населения</t>
  </si>
  <si>
    <t xml:space="preserve">Наличие транспортных средств, оснащенных оборудованием для маломобильных групп населения
</t>
  </si>
  <si>
    <t xml:space="preserve">В конкурсную документацию на осуществление перевозок пассажиров автомобильным и городским наземным  транспортом в зависимости от конкурентного способа определения поставщика (подрядчика, исполнителя) включаются критерии оценки </t>
  </si>
  <si>
    <t>Проведение конкурсных процедур на заключение государственного контракта на выполнение работ, связанных с осуществлением регулярных перевозок пассажиров и багажа автобусами по регулируемым тарифам осуществляется  в рамках Фед. закона от 05.04.2013 №44-ФЗ "О Контрактной системе в сфере закупок товаров, работ, услуг для обеспечения государственных и муниципальных нужд", в которых не подразумевается установка данного критерия отбора.</t>
  </si>
  <si>
    <t>В отчетном году проведено 4 конкурсные процедуры; во всех 4 случаях в документацию включены условия по обеспечению доступности транспортного средства для инвалидов</t>
  </si>
  <si>
    <t>В рамках текущей деятельности, с учетом действуещего законодательства: 
Федеральный закон от 24.11.1995 № 181-ФЗ (ред. от 29.10.2024) "О социальной защите инвалидов в Российской Федерации"; 
Постановление Правительства Кемеровской области - Кузбасса от 05.10.2023  № 657 "Об утверждении государственной программы Кемеровской области - Кузбасса "Развитие транспорта Кузбасса".</t>
  </si>
  <si>
    <t>В критерии оценки включено наличие в парке перевозчика низкопольных автобусов, оборудование для перевозок пассажиров с ограниченными возможностями передвижения, наличие кнопок для остановки, автоинформаторов, электронной информационной системы.                                                                                                                                                                                                                                         1. Постановление Администрации г. Улан-Удэ от 06.02.2019 № 22 "Об утверждении Порядка проведения открытого конкурса на право осуществления перевозок по муниципальным маршрутам регулярных перевозок на территории города Улан-Удэ по нерегулируемым тарифам"
2. Постановление Администрации г. Улан-Удэ от 06.02.2019 № 24 (ред. от 20.05.2021) "Об установлении Шкалы для оценки критериев, учитываемых при рассмотрении заявок на участие в открытом конкурсе на право осуществления перевозок по муниципальным маршрутам регулярных перевозок на территории города Улан-Удэ по нерегулируемым тарифам"</t>
  </si>
  <si>
    <t>Доля автобусов, оборудованных для перевозки инвалидов в соответствии с базовыми требованиями доступности</t>
  </si>
  <si>
    <t>Приобретены транспортные средства автомобильного и городского наземного электрического транспорта, оборудованного для перевозки инвалидов</t>
  </si>
  <si>
    <t>Доля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маломобильных групп населения</t>
  </si>
  <si>
    <t xml:space="preserve">Доля транспортных средств (автобусов, троллейбусов), оборудованных для перевозки инвалидов в соответствии с базовыми требованиями доступности транспортного комплекса для инвалидов </t>
  </si>
  <si>
    <t xml:space="preserve">1.8. Приобретение транспорта общего пользования, доступного для маломобильных
</t>
  </si>
  <si>
    <t>Постановление Правительства Пензенской обл. от 26.09.2013 N 724-пП (ред. от 10.10.2024) "Об утверждении государственной программы Пензенской области "Развитие территорий, социальной и инженерной инфраструктуры, обеспечение транспортных услуг в Пензенской области"</t>
  </si>
  <si>
    <t xml:space="preserve">Доля автобусов, осуществляющих перевозки по муниципальным и межмуниципальным маршрутам, оборудованных для перевозки инвалидов, в соответствии с базовыми требованиями доступности транспортного комплекса для инвалидов.  Доля городского наземного электрического транспорта, осуществляющего перевозки по муниципальным маршрутам, оборудованного для перевозки инвалидов, в соответствии с базовыми требованиями доступности транспортного комплекса для инвалидов.
</t>
  </si>
  <si>
    <t>Приобретение транспортных средств</t>
  </si>
  <si>
    <t>Доля автобусов, троллейбусов, оборудованных для перевозки инвалидов, в соответствии с базовыми требованиями доступности транспортно-го комплекса для инвалидов</t>
  </si>
  <si>
    <t>Доля единиц транспорта, приспособленных для использования инвалидами (от общего числа соответствующих транспортных средств)</t>
  </si>
  <si>
    <t>1. Доля автобусов, приспособленных для использования инвалидами.
2. Доля городского наземного электрического транспорта, приспособленных для использования инвалидами.</t>
  </si>
  <si>
    <t>Доля автобусов, оборудованных для перевозки инвалидов соответствии с базовыми требованиями доступности транспортного комплекса для инвалидов</t>
  </si>
  <si>
    <t>Доля автобусов, трамваев и троллейбусов , оборудованных для перевозки инвалидов в соответствии с базовыми требованиями доступности транспортного комплекса для инвалидов, разработка которых предусмотрена пунктом 4 раздела I Сводного плана</t>
  </si>
  <si>
    <t xml:space="preserve">Приобретение транспортных средств автомобильного,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(доля автобусов, осуществляющих перевозки по муниципальным, межрегиональным 
и смежным межрегиональным маршрутам, оборудованных для перевозки инвалидов
в соответствии с базовыми требованиями доступности транспортного комплекса для инвалидов)
</t>
  </si>
  <si>
    <t xml:space="preserve">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t>
  </si>
  <si>
    <t>Доля автомобильного и городского электрического транспорта общего пользования, оборудованного для перевозки инвалидов в зависимости от стойких расстройств функций организма (зрения, слуха, опорно-двигательного аппарата), от общего числа автомобильного и городского электрического транспорта</t>
  </si>
  <si>
    <t>Доля автобусов, троллейбусов, соответствующих базовым требованиям доступности транспортного комплекса для инвалидов</t>
  </si>
  <si>
    <t xml:space="preserve">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t>
  </si>
  <si>
    <t xml:space="preserve">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t>
  </si>
  <si>
    <t xml:space="preserve">(Дорожная карта) удельный вес приобретения низкопольных автобусов общего пользования, адаптированных для перевозки инвалидов и других маломобильных групп населения.
</t>
  </si>
  <si>
    <t>Доля автобусов,
оборудованных для
перевозки инвалидов
в соответствии с базовыми
требованиями доступности
транспортного комплекса
для инвалидов, разработка
которых предусмотрена  пунктом 4 раздела I
настоящего Сводного плана:
2025 год – не менее 20 %,
2026 год – не менее 25 %.
Доля трамваев,
оборудованных для
перевозки инвалидов:
2025 год – не менее 20 %,
2026 год – не менее 25 %.</t>
  </si>
  <si>
    <t>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t>
  </si>
  <si>
    <t>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t>
  </si>
  <si>
    <t>Доля единиц транспорта, приспособленных
для использования инвалидами (в общем
числе соответствующих транспортных
средств)</t>
  </si>
  <si>
    <t>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t>
  </si>
  <si>
    <t>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- 30%
Удельный вес автомобильных транспортных средств, используемых для предоставления услуг населению по маршрутам регулярных перевозок межмуниципального сообщения, соответствующих требованиям по обеспечению их доступности для инвалидов (от общего количества транспортных средств, на которых осуществляются перевозки на межмуниципальных маршрутах) - 10%                                                                                 
Удельный вес транспортных средств по маршрутам регулярных перевозок межмуниципального сообщения, на которых обеспечено дублирование необходимой для инвалидов звуковой и зрительной информации (от общей численности транспортных средств по маршрутам регулярных перевозок межмуниципального сообщения) - 5%</t>
  </si>
  <si>
    <t>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t>
  </si>
  <si>
    <t>Доля единиц общественного транспорта, приспособленных для использования инвалидами, от общего числа соответствующих транспортных средств</t>
  </si>
  <si>
    <t>Доля автобусов, оборудованных для перевозки инвалидов, в соответствии с базовыми требованиями доступности транспортного комплекса для инвалидов/ Доля трамваев, оборудованных для инвалидов</t>
  </si>
  <si>
    <t xml:space="preserve">"Доля автобусов, оборудованных для перевозки инвалидов, в соответствии с базовыми требованиями доступности транспортного комплекса для инвалидов:
2025год - 20 %,
2026 год -  25 %.                                           Доля троллейбусов, оборудованных для перевозки инвалидов:
2025год -  20 %,
2026год -  25 %,"
</t>
  </si>
  <si>
    <t xml:space="preserve">Доля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t>
  </si>
  <si>
    <t>Доля автобусов, оборудованных для перевозки инвалидов в соответствии с базовыми требованиями доступности комплекса для инвалидов.</t>
  </si>
  <si>
    <t xml:space="preserve">Приобретение транспортных средств автомобильного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t>
  </si>
  <si>
    <t>Доля автобусов, оборудованных для перевозки инвалидов в соответствии с базовыми требованиями доступности транспортного комплекса для инвалидов</t>
  </si>
  <si>
    <t>Доля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МГН, в парке этого подвижного состава (автобусного, трамвайного) в Липецкой области</t>
  </si>
  <si>
    <t>Обновление подвижного состава</t>
  </si>
  <si>
    <t xml:space="preserve">Доля единиц транспорта, приспособленного для использования инвалидами
</t>
  </si>
  <si>
    <t>Удельный вес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маломобильных групп населения, в парке подвижного состава</t>
  </si>
  <si>
    <t xml:space="preserve">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t>
  </si>
  <si>
    <t>Удельный вес транспортных средств, используемых для перевозки населения, соответствующих требованиям доступности для инвалидов, в общем количестве используемых для перевозки населения транспортных средств</t>
  </si>
  <si>
    <t xml:space="preserve">Общее количество по муниципальному образованию, используемых транспортных средств, полностью соответствующих требованиям доступности для инвалидов объектов и услуг, для обслуживания муниципальных городских, пригородных, муниципальных междугородных маршрутов регулярного сообщения (включая ГЭТ) </t>
  </si>
  <si>
    <t xml:space="preserve">Доля единиц транспорта, приспособленных для использования инвалидами (от общего количества таких объектов)
</t>
  </si>
  <si>
    <t>В соответствии с Региональной программой развития (модернизации) общественного транспорта Чеченской Республики, первоначально утвержденной распоряжением Правительства Чеченской Республики от 11 сентября 2025 года № 310-р и изложенной в новой редакции распоряжением Правительства Чеченской Республики от 31 марта 2026 года № 103-р «О внесении изменений в распоряжение Правительства Чеченской Республики от 11 сентября 2025 года № 310-р», парк транспортных средств, задействованных на регулярных перевозках, составляет 922 автобуса. Количество автобусов, соответствующих требованиям доступности для инвалидов, сохранено на уровне 226 единиц по ранее представленным данным САД. Указанные в Региональной программе 306 низкопольных транспортных средств не приравнивались к полностью соответствующим требованиям доступности, поскольку низкопольность является отдельной характеристикой. Фактическая доля рассчитана как 226 / 922 = 24,51%. Отдельно Региональной программой предусмотрено приобретение 75 автобусов среднего класса; плановый индикатор не использован как подтверждение фактической поставки.</t>
  </si>
  <si>
    <t>Доля объектов транспортной инфраструктуры, соответствующих базовым требованиям доступности транспортного комплекса для инвалидов</t>
  </si>
  <si>
    <t>Оборудованы объекты транспортной инфраструктуры специализированными средствами, необходимыми для обслуживания всех категорий инвалидов.</t>
  </si>
  <si>
    <t>Доля объектов транспортной инфраструктуры, доступных для инвалидов и маломобильных групп населения</t>
  </si>
  <si>
    <t xml:space="preserve">Доля объектов транспортной инфраструктуры, соответствующих базовым требованиям доступности транспортного комплекса для инвалидов </t>
  </si>
  <si>
    <t>Доля приоритетных объектов в приоритетных сферах
жизнедеятельности инвалидов и других маломобильных групп населения (далее -
приоритетные объекты), полностью доступных для всех категорий инвалидов, в общем количестве
приоритетных объектов</t>
  </si>
  <si>
    <t xml:space="preserve">Доля объектов транспортной инфраструктуры, соответствующих базовым требованиям доступности транспортного комплекса для инвалидов: 
2025 год – не менее 25 % (* - региональным сводным планом предусмотрен показатель к 2026 году - не менее 30%)
2026 год – не менее 30 % </t>
  </si>
  <si>
    <t xml:space="preserve">Доля объектов транспортной инфраструктуры, находящихся в ведении Пермского края, соответствующих базовым требованиям доступности транспортного комплекса для инвалидов (аэропорт, автостанции, автовокзалы, ж/д вокзалы, причалы, порты)
</t>
  </si>
  <si>
    <t>Доля объектов транспорт-ной инфраструктуры, соответствующих базовым требованиям доступности транспортного комплекса для инвалидов: остановочные пункты на автомобильных дорогах; автостанции; автовокзалы; ж/д вокзалы</t>
  </si>
  <si>
    <t>Количество объектов транспортной инфраструктуры,оборудованных специализированными средствами,необходимыми для обслуживания на объектах транспортной инфраструктуры всех категорий инвалидов</t>
  </si>
  <si>
    <t>Доля объектов транспортной инфраструктуры, соответствующих базовым требованиям доступности транспортного комплекса для инвалидов.</t>
  </si>
  <si>
    <t>Доля объектов транспортной инфраструктуры, соответствующих базовым требованиям доступности транспортного комплекса для инвалидов, разработка которых предусмотрена пунктом 4 раздела I Сводного плана</t>
  </si>
  <si>
    <t xml:space="preserve">Оборудование объектов транспортной инфраструктуры специализированными средствами, необходимыми для обслуживания всех категорий инвалидов
</t>
  </si>
  <si>
    <t xml:space="preserve">Доля доступных для инвалидов объектов транспортной инфраструктуры междугородного и внутригородского пассажирского транспорта (автовокзалы и автостанции) в зависимости от стойких расстройств функций организма (зрения, слуха, опорно-двигательного аппарата) от общего количества объектов транспортной инфраструктуры междугородного и внутригородского пассажирского транспорта </t>
  </si>
  <si>
    <t xml:space="preserve">Доля объектов транспортной инфраструктуры , соответствующих базовым требованиям доступности транспортного комплекса для инвалидов
</t>
  </si>
  <si>
    <t xml:space="preserve">Доля объектов транспортной инфраструктуры, соответствующих базовым требованиям доступности транспортного комплекса для инвалидов
</t>
  </si>
  <si>
    <t xml:space="preserve">Доля объектов транспортной инфраструктуры, соответствующих базовым требованиям доступности транспортного комплекса для инвалидов   </t>
  </si>
  <si>
    <t xml:space="preserve">Доля приоритетных объектов транспортной инфраструктуры, доступных для инвалидов и других маломобильных групп населения, в общем количестве приоритетных объектов транспортной инфраструткуры. 
</t>
  </si>
  <si>
    <t xml:space="preserve">Оборудование объектов 
транспортной 
инфраструктуры 
специализированными 
средствами, 
необходимыми 
для обслуживания всех 
категорий инвалидов </t>
  </si>
  <si>
    <t>Доля объектов транспортной инфраструктуры, соответствующих базовым требованиям доступности транспортного комплекса; 2025год - не менее 20%, 2026 год - не менее 25%</t>
  </si>
  <si>
    <t>34) Удельный вес объектов (от общей численности объектов, на которых инвалидам предоставляются услуги), на которых при предоставлении услуг в должностные инструкции сотрудников включено сопровождение инвалидов и оказание им помощи
35) Удельный вес объектов (от общей численности объектов, на которых инвалидам предоставляются услуги), имеющих утвержденные паспорта доступности объектов и предоставляемых на них услуг
36) Удельный вес объектов (от общей численности объектов, на которых инвалидам предоставляются услуги), на которых обеспечиваются условия индивидуальной мобильности для инвалидов (с поражением опорно-двигательного аппарата, по слуху, по зрению) и возможность самостоятельного их передвижения по зданию (при необходимости – по территории объекта), в том числе:
 установлены поручни
 установлены пандусы
 имеются доступные входные группы
 имеются доступные санитарно-гигиенические помещения
 достаточная ширина дверных проемов в стенах, лестничных маршей, площадок
 имеются кнопки вызова помощника на входе в здание
37) Удельный вес объектов (от общей численности объектов, на которых инвалидам предоставляются услуги), на которых обеспечено дублирование необходимой для инвалидов информации, а также надписей, знаков и иной текстовой и графической информации знаками, выполненными рельефно-точечным шрифтом Брайля</t>
  </si>
  <si>
    <t>Оборудование объектов транспортной инфраструктуры специализированными средствами, необходимыми для обслуживания всех категорий инвалидов</t>
  </si>
  <si>
    <t xml:space="preserve">Доля объектов транспортной инфраструктуры, соответствующих базовым требованиям доступности транспортного комплекса для инвалидов - 25%
Удельный вес объектов автотранспортной инфраструктуры по маршрутам регулярных перевозок межмуниципального сообщения, на которых обеспечено дублирование необходимой для инвалидов звуковой и зрительной информации (от общей численности объектов автотранспортной инфраструктуры по маршрутам регулярных перевозок межмуниципального сообщения) - 25%
</t>
  </si>
  <si>
    <t xml:space="preserve">Доля объектов транспортной  
инфраструктуры, соответствующих  
базовым требованиям доступности  
транспортного комплекса для  
инвалидов </t>
  </si>
  <si>
    <t>Доля объектов транспортной инфраструктуры, оборудованных специализированными средствами, необходимыми для обслуживания всех категорий инвалидов</t>
  </si>
  <si>
    <t>Доля объектов, доступных для инвалидов и маломобильных групп населения</t>
  </si>
  <si>
    <t>Доля объектов транспортной инфраструктуры, соответствующих базовым требованиям доступности транспортного комплекса для инвалидов: автостанции; автовокзалы; ж/д вокзалы</t>
  </si>
  <si>
    <t xml:space="preserve">"Доля объектов транспортной инфраструктуры, соответствующих базовым требованиям доступности транспортного комплекса для инвалидов: остановочные пункты на автомобильных дорогах; автостанции; автовокзалы; ж/д вокзалы.                                                   2025 год -  20%,
2026 год -  25 %.                 "
</t>
  </si>
  <si>
    <t xml:space="preserve">Доля оборудованных объектов транспортной инфраструктуры специализированными средствами, необходимыми для обслуживания всех категорий инвалидов, в том числе:автобусные вокзалы, автобусные станции, железнодорожные вокзалы (станции), аэропорт "Иваново" (Южный)
</t>
  </si>
  <si>
    <t>Увеличение количества объектов инфрастуркуты (вокзалов, пассажирских зданий), полностью соответсвующих требованиям доступноси для инвалидов</t>
  </si>
  <si>
    <t>Доля объектов транспортной инфраструктуры, соответствующих базовым требованиям доступности для инвалидов</t>
  </si>
  <si>
    <t xml:space="preserve">Доля объектов, доступных для инвалидов и маломобильных групп населения в сфере транспортной инфраструктуры (от общего количества таких объектов)
</t>
  </si>
  <si>
    <t>Удельный вес объектов транспортной инфраструктуры, доступных для инвалидов (в общей численности объектов транспортной инфраструктуры: остановки, автовокзалы (автостанции), пешеходные переходы, железнодорожные вокзалы)</t>
  </si>
  <si>
    <t>Удельный вес объектов инфраструктуры, в которых предоставляются услуги населению и обеспечена доступность объекта (полная, частичная, условная) и услуги, в общем количестве объектов, на которых предоставляются услуги населению</t>
  </si>
  <si>
    <t xml:space="preserve">Удельный вес объектов сферы транспорта, определенных в соответствии с постановлением Совета министров Республики Крым от 31 марта 2015 N 147 и утвержденных приказом Министерства транспорта Республики Крым от 15 февраля 2016 года N 30, на которых обеспечиваются условия индивидуальной мобильности инвалидов и возможность для самостоятельного их передвижения по объекту, от общей численности приоритетных объектов, на которых инвалидам предоставляются услуги
</t>
  </si>
  <si>
    <t>В качестве планового значения на отчетный год указано ближайшее контрольное значение первого этапа реализации регионального Сводного плана — 25%, установленное на 2026 год распоряжением Правительства Чеченской Республики от 10.02.2025 № 20-р. Отдельное плановое значение на 2025 год не установлено. Региональная программа подтверждает функционирование 2 автовокзалов и 5 автостанций (всего 7 объектов), а также отдельной автокассы в с. Наур, которая не включена в категорию автовокзалов и автостанций. Сведения о соответствии этих объектов требованиям доступности в региональной программе не приведены; количество доступных объектов сохранено по ранее представленным данным САД.</t>
  </si>
  <si>
    <t>Все объекты соответствуют требованиям доступности для инвалидов</t>
  </si>
  <si>
    <t>Доля административных зданий исполнительных органов Магаданской области и органов местного самоуправления в сфере
транспорта, доступных для инвалидов</t>
  </si>
  <si>
    <t xml:space="preserve">Обеспечен доступ для инвалидов административных зданий Министерства транспорта  дорожного хозяйства РС(Я) </t>
  </si>
  <si>
    <t>Обеспечена доступность для инвалидов административных зданий и органов местного самоуправления в сфере транспорта</t>
  </si>
  <si>
    <t xml:space="preserve">Доля административных зданий органов государственной власти и местного самоуправления Пермского края в сфере транспорта, обеспеченных доступностью для инвалидов. </t>
  </si>
  <si>
    <t>Доля административных зданий органов исполнительной власти  в сфере транспорта, доступных для инвалидов.</t>
  </si>
  <si>
    <t>Доля доступных для инвалидов административных зданий в сфере транспорта </t>
  </si>
  <si>
    <t>Удельный вес объектов организаций подведомственных министерству дорожного хозяйства и транспорта Ставропольского края (далее - миндор края), на которых обеспечиваются условия индивидуальной мобильности инвалидов и возможность самостоятельного их передвижения по объекту, от общего количества объектов организаций,  подведомственных миндору края.</t>
  </si>
  <si>
    <t>Обеспечение доступности для инвалидов и других маломобильных граждан в административные здания исполнительных  органов Республики Хакасия и органов местного самоуправления в сфере транспорта</t>
  </si>
  <si>
    <t xml:space="preserve">С учетом концепции шаговой доступности реализованы мероприятия по обеспечению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 Доля административных зданий доступных для инвалидов  до 2026 года- 80%
</t>
  </si>
  <si>
    <t xml:space="preserve">Обеспечение доступности для инвалидов административных зданий исполнительных органов Ивановской области и органов местного самоуправления в сфере транспорта
</t>
  </si>
  <si>
    <t>Доля административных зданий исполнительных органов Калужской области и органов местного самоуправления, в которых реализованы мероприятия по обеспечению доступности для инвалидов с учетом концепции шаговой доступности.</t>
  </si>
  <si>
    <t xml:space="preserve">Обеспечение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 
</t>
  </si>
  <si>
    <t>Административные здания имеют шаговую доступность до остановок общественного транспорта.  предложений, жалоб от общественных организаций инвалидов не поступало.</t>
  </si>
  <si>
    <t>доступность обеспечена</t>
  </si>
  <si>
    <t>ВСе здания исполнительных органов Московской области  и органов местного самоуправления в сфере транспорта соответствуют условиям  доступности для инвалидов</t>
  </si>
  <si>
    <t>Доступность для инвалидов административных зданий исполнительных органов субъектов Российской Федерации и органов местного самоуправления в сфере транспорта обеспечена</t>
  </si>
  <si>
    <t xml:space="preserve"> В рамках государственного контракта на оказание услуг для обеспечения государственных нужд Ивановской области от 07.11.2025 № 2025-05/692 в Департаменте дорожного хозяйства и транспорта Ивановской области установлено ограждение из нержавеющей стали для маломобильных групп населения</t>
  </si>
  <si>
    <t>1. Паспорт доступности (ОСИ) № 01 от 13.03.2024, Автовокзал (г. Тула, пр. Ленина, д. 94), Согласовано ТРО ВОИ;                                      2. Паспорт доступности (ОСИ) № 05 от 13.03.2024, Автовокзал (Тульская область, г. Суворов, ул. Грибоедова, 1-А), Согласовано ТРО ВОИ;                                                                            3. Паспорт доступности (ОСИ) № 06 от 13.03.2024 Автовокзал (Тульская область, г. Дубна, ул. Первомайская, д. 14), Согласовано ТРО ВОИ;                                                                    4. Паспорт доступности № 07 от 13.03.2024, автовокзал (Тульская область, г. Алексин, ул. Ген. Короткова, 4), Согласовано ТРО ВОИ.</t>
  </si>
  <si>
    <t>Объекты внесены на портале "Жить вместе"</t>
  </si>
  <si>
    <t>информация размещена</t>
  </si>
  <si>
    <t>Данные актуализированы до 2024 года. Отсутствие новых объектов.</t>
  </si>
  <si>
    <t>Информация о доступности для инвалидов объектов транспортной инфраструктуры региона в разделе «Дорожно-транспортные учреждения» размещена на карте доступности социальных объектов информационно–аналитического портала государственной программы Российской Федерации «Доступная среда» (портал «Жить вместе»). Актуализация информации в 2025 году не требовалась</t>
  </si>
  <si>
    <t>На портале «Жить вместе» размещена актуальная информация.</t>
  </si>
  <si>
    <t xml:space="preserve">Актуализация не требовалась
</t>
  </si>
  <si>
    <t>https://zhit-vmeste.ru/map/?ELEMENT_ID=250771</t>
  </si>
  <si>
    <t>https://zhit-vmeste.ru/map/?vid=2&amp;sub=359&amp;type=628&amp;name=&amp;addr=&amp;check_1=&amp;check_2=&amp;check_3=&amp;check_4=&amp;check_5=</t>
  </si>
  <si>
    <t>https://zhit-vmeste.ru/map/?vid=1&amp;sub=346&amp;type=628&amp;name=&amp;addr=&amp;check_1=&amp;check_2=&amp;check_3=&amp;check_4=&amp;check_5=#map</t>
  </si>
  <si>
    <t xml:space="preserve">https://zhit-vmeste.ru/map/?vid=1&amp;sub=397&amp;type=628&amp;name=++.+-&amp;addr=&amp;check_1=&amp;check_2=&amp;check_3=&amp;check_4=&amp;check_5=#map </t>
  </si>
  <si>
    <t>Ссылка на региональный раздел портала «Жить вместе» не предоставляется, поскольку данный раздел предназначен для отображения межмуниципальных дорог. В границах территории такие дороги отсутствуют – все автомобильные дороги имеют статус муниципальных и учитываются на местном уровне.</t>
  </si>
  <si>
    <t>gis.geokirov.ru</t>
  </si>
  <si>
    <t xml:space="preserve">https://zhit-vmeste.ru/map/vid=2&amp;sub=385&amp;type=628&amp;name=&amp;addr=&amp;check_1=&amp;check_2=&amp;check_3=&amp;check_4=&amp;check_5=&amp;PAGEN_1=40;
</t>
  </si>
  <si>
    <t>-</t>
  </si>
  <si>
    <t>https://zhit-vmeste.ru/map/?vid=2&amp;sub=391&amp;type=628&amp;name=&amp;addr=&amp;check_1=&amp;check_2=&amp;check_3=&amp;check_4=&amp;check_5=#map</t>
  </si>
  <si>
    <t>https://bezbarierov.permkrai.ru/links</t>
  </si>
  <si>
    <t>https://zhit-vmeste.ru/map/?ELEMENT_ID=93222</t>
  </si>
  <si>
    <t>https://zhit-vmeste.ru/map/?vid=1&amp;sub=405#map</t>
  </si>
  <si>
    <t>https://zhit-vmeste.ru/map/?vid=2&amp;sub=363&amp;type=628&amp;name=&amp;addr=&amp;check_1=&amp;check_2=&amp;check_3=&amp;check_4=&amp;check_5=#map</t>
  </si>
  <si>
    <t>https://zhit-vmeste.ru/map/?vid=1&amp;sub=369&amp;type=&amp;name=&amp;addr=&amp;check_1=&amp;check_2=&amp;check_3=&amp;check_4=&amp;check_5=#map</t>
  </si>
  <si>
    <t>https://www.city4you.spb.ru/city4you/ds/osi/available_objects/map/search.htm</t>
  </si>
  <si>
    <t>https://fpd.lenobl.ru/app/9</t>
  </si>
  <si>
    <t>https://zhit-vmeste.ru/map/?vid=2&amp;sub=384&amp;type=628&amp;name=&amp;addr=&amp;check_1=&amp;check_2=&amp;check_3=&amp;check_4=&amp;check_5=#map</t>
  </si>
  <si>
    <t>https://zhit-vmeste.ru/dostupnaya-sreda-v-regionah-rf/?reg=nenez</t>
  </si>
  <si>
    <t>https://zhit-vmeste.ru/map/?vid=1&amp;sub=386&amp;type=628&amp;name=&amp;addr=&amp;check_1=&amp;check_2=&amp;check_3=&amp;check_4=&amp;check_5=#map</t>
  </si>
  <si>
    <t>https://zhit-vmeste.ru/map/?vid=1&amp;sub=341&amp;type=628&amp;name=&amp;addr=&amp;check_1=&amp;check_2=&amp;check_3=&amp;check_4=&amp;check_5=#map</t>
  </si>
  <si>
    <t>https://zhit-vmeste.ru/map/?vid=1&amp;sub=343&amp;type=628&amp;name=&amp;addr=&amp;check_1=&amp;check_2=&amp;check_3=&amp;check_4=&amp;check_5=#map</t>
  </si>
  <si>
    <t xml:space="preserve">https://zhit-vmeste.ru/map/?vid=1&amp;sub=338#map
</t>
  </si>
  <si>
    <t>https://zhit-vmeste.ru/map/?vid=1&amp;sub=336&amp;type=&amp;name=&amp;addr=&amp;check_1=&amp;check_2=&amp;check_3=&amp;check_4=&amp;check_5=#map</t>
  </si>
  <si>
    <t>https://zhit-vmeste.ru/region/auth/</t>
  </si>
  <si>
    <t>Планируется размещение информации на данном сайте</t>
  </si>
  <si>
    <t>https://zhit-vmeste.ru/map/?vid=2&amp;sub=352</t>
  </si>
  <si>
    <t>https://zhit-vmeste.ru/map/?vid=1&amp;sub=342&amp;type=628&amp;name=&amp;addr=&amp;check_1=&amp;check_2=&amp;check_3=&amp;check_4=&amp;check_5=#map</t>
  </si>
  <si>
    <t>https://zhit-vmeste.ru/map/?vid=2&amp;sub=372&amp;type=628&amp;name=&amp;addr=&amp;check_1=&amp;check_2=&amp;check_3=&amp;check_4=&amp;check_5=#map</t>
  </si>
  <si>
    <t>https://zhit-vmeste.ru/map/?vid=2&amp;sub=387&amp;type=628&amp;name=&amp;addr=&amp;check_1=&amp;check_2=&amp;check_3=&amp;check_4=&amp;check_5=#map</t>
  </si>
  <si>
    <t>www.zhit-vmeste.ru</t>
  </si>
  <si>
    <t xml:space="preserve">https://zhit-vmeste.ru/map/?vid=1&amp;sub=351&amp;type=628&amp;name=&amp;addr=&amp;check_1=&amp;check_2=&amp;check_3=&amp;check_4=&amp;check_5=#map
</t>
  </si>
  <si>
    <t>https://zhit-vmeste.ru/map/?ELEMENT_ID=147146;   
https://zhit-vmeste.ru/map/?ELEMENT_ID=35639;</t>
  </si>
  <si>
    <t>https://zhit-vmeste.ru/map/?vid=1&amp;sub=378&amp;type=628&amp;name=&amp;addr=&amp;check_1=&amp;check_2=&amp;check_3=&amp;check_4=&amp;check_5=#map</t>
  </si>
  <si>
    <t>нет</t>
  </si>
  <si>
    <t>https://gis.72to.ru/map/osi/#/</t>
  </si>
  <si>
    <t>https://zhit-vmeste.ru/map/</t>
  </si>
  <si>
    <t>https://ds.yanao.ru/AccessibleEnv/accessmap</t>
  </si>
  <si>
    <t>https://zhit-vmeste.ru/map/?vid=1&amp;sub=365&amp;type=628&amp;name=&amp;addr=&amp;check_1=1&amp;check_2=1&amp;check_3=1&amp;check_4=1&amp;check_5=1#map</t>
  </si>
  <si>
    <t>Размещены на карте доступности
портала «Жить вместе» Брянский
автовокзал, ж/д вокзал Брянск-1 и
Бежицкая автостанция</t>
  </si>
  <si>
    <t xml:space="preserve">https://zhit-vmeste.ru/
</t>
  </si>
  <si>
    <t>https://ds.e-reg36.ru/</t>
  </si>
  <si>
    <t xml:space="preserve">https://zhit-vmeste.ru/map/?vid=1&amp;sub=371&amp;type=628&amp;name=&amp;addr=&amp;check_1=&amp;check_2=&amp;check_3=&amp;check_4=&amp;check_5=#map
</t>
  </si>
  <si>
    <t>https://zhit-vmeste.ru/map/?vid=1&amp;sub=374&amp;type=&amp;name=&amp;addr=&amp;check_1=&amp;check_2=&amp;check_3=&amp;check_4=&amp;check_5=#map</t>
  </si>
  <si>
    <t>zhit-vmeste.ru</t>
  </si>
  <si>
    <t>https://zhit-vmeste.ru/map/?vid=1&amp;sub=379&amp;type=628&amp;name=&amp;addr=&amp;check_1=&amp;check_2=&amp;check_3=&amp;check_4=&amp;check_5=#map</t>
  </si>
  <si>
    <t>https://zhit-vmeste.ru/map/?ELEMENT_ID=258821</t>
  </si>
  <si>
    <t>https://zhit-vmeste.ru/map/?vid=1&amp;sub=383&amp;type=628&amp;name=&amp;addr=&amp;check_1=&amp;check_2=&amp;check_3=1&amp;check_4=&amp;check_5=#map</t>
  </si>
  <si>
    <t>https://zhit-vmeste.ru/map/?vid=1&amp;sub=394&amp;type=628&amp;name=&amp;addr=&amp;check_1=&amp;check_2=&amp;check_3=&amp;check_4=&amp;check_5=#map</t>
  </si>
  <si>
    <t xml:space="preserve">https://zhit-vmeste.ru/map/?vid=1&amp;sub=400&amp;type=&amp;name=&amp;addr=&amp;check_1=&amp;check_2=&amp;check_3=&amp;check_4=&amp;check_5=#map
</t>
  </si>
  <si>
    <t>https://zhit-vmeste.ru/news/.</t>
  </si>
  <si>
    <t xml:space="preserve">https://zhit-vmeste.ru/search/?tags=&amp;how=r&amp;q=+ </t>
  </si>
  <si>
    <t xml:space="preserve">"Центральный автовокзал г. Волгограда: https://zhit-vmeste.ru/map/?ELEMENT_ID=119678;
Южная автостанция г. Волгограда: https://zhit-vmeste.ru/map/?ELEMENT_ID=170504;
Михайловский автовокзал: https://zhit-vmeste.ru/map/?ELEMENT_ID=119680;
Камышинская автостанция: https://zhit-vmeste.ru/map/?ELEMENT_ID=119681;
Даниловская автостанция: https://zhit-vmeste.ru/map/?ELEMENT_ID=119684;
Чернышковская автостанция: https://zhit-vmeste.ru/map/?ELEMENT_ID=119686;
Ольховская автостанция: https://zhit-vmeste.ru/map/?ELEMENT_ID=119688;
Нехаевская автостанция: https://zhit-vmeste.ru/map/?ELEMENT_ID=170329;
Киквидзенская автостанция: https://zhit-vmeste.ru/map/?ELEMENT_ID=119687;
Кумылженская автокасса: https://zhit-vmeste.ru/map/?ELEMENT_ID=119689;
Быковская автокасса: https://zhit-vmeste.ru/map/?ELEMENT_ID=119690."
</t>
  </si>
  <si>
    <t>https://zhit-vmeste.ru/map/ vid=1&amp;sub=55957&amp;type=&amp;name=&amp;addr=&amp;check_1=&amp;check_2=&amp;check_3=&amp;check_4=&amp;check_5=#map</t>
  </si>
  <si>
    <t>https://zhit-vmeste.ru/map/?vid=2&amp;sub=356&amp;type=628&amp;name=&amp;addr=&amp;check_1=&amp;check_2=&amp;check_3=&amp;check_4=&amp;check_5=#map</t>
  </si>
  <si>
    <t>https://zhit-vmeste.ru/map/?vid=1&amp;sub=393&amp;type=628&amp;name=&amp;addr=&amp;check_1=&amp;check_2=&amp;check_3=&amp;check_4=&amp;check_5=#map</t>
  </si>
  <si>
    <t xml:space="preserve">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Пермского края размещена на портале региона https://bezbarierov.permkrai.ru/ </t>
  </si>
  <si>
    <t>На сайте Департамента дорожного хозяйства и транспорта Ивановской области размещена информация о доступности для инвалидов объектов транспортной инфраструктуры размещена на информационно-аналитическом портале государственной программы Российской Федерации «Доступная среда» https://ddht.ivanovoobl.ru/?type=news&amp;id=105736</t>
  </si>
  <si>
    <t>На сайте Министерства транспорта и автомобильных дорог Курской области, а также в мобильном приложении "Курский транспорт" размещена актуальная информация.</t>
  </si>
  <si>
    <t>По итогам 2024 года на официальных сайтах исполнительных органов Магаданской области проведено уточнение информации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t>
  </si>
  <si>
    <t>Реестр объектов социальной инфраструктуры и услуг в приоритетных сферах жизнедеятельности инвалидов и других маломобильных групп населения на территории Приморского края, содержащий информацию о состоянии доступности объектов транспортной инфраструктуры размещен на сайте министерства труда и социальной политики Приморского края</t>
  </si>
  <si>
    <t xml:space="preserve">Сссылка на портал "Жить вместе"
</t>
  </si>
  <si>
    <t>1. Реестр приоритетных объектов транспортной инфраструктуры на 01.01.2024 год; 2. Реестр приоритетных для инвалидов транспортных маршрутов Сахалинской области; 3. Информация о работе диспетчерского центра связи для инвалидов по слуху в Сахалинской области.</t>
  </si>
  <si>
    <t>1) Информация о доступности ж/д вокзалов (с картой РЖД), порядке помощи на ж/д транспорте (с контактами ЦСМ); о доступности аэропорта Пензы, бесплатных услугах и контактах; о бесплатных услугах в такси и контактах для жалоб; перечень 13 автовокзалов/станций с режимом работы и ссылкой на паспорта доступности; о количестве адаптированных ТС в г. Пензе; о реализации дорожной карты доступности до 2030 года и мониторинге.
2) Сведения о закупке адаптированного подвижного состава – в рамках федеральных и региональных программ в 2025 году перевозчики приобрели 60 автобусов большого класса. Всего на маршрутах области работают 79 автобусов большого, среднего и малого классов, приобретенных в рамках нацпроектов 
3) Информация о работе сервиса "Социальное такси" — бесплатных перевозках для граждан с нарушениями опорно-двигательного аппарата до объектов социальной инфраструктуры</t>
  </si>
  <si>
    <t xml:space="preserve">Необходимая информация о мерах поддержки инвалидов размещена на официальном сайте Министерства социальной политики и труда Удмуртской Республики. Информация по доступности маломобильных групп населения объектов транспортной инфраструктуры и маршрутов регулярных перевозок, доступных для инвалидов,  размещена на официальном сайте Министерства транспорта и дорожного хозяйства Удмуртской Республики </t>
  </si>
  <si>
    <t>На официальном сайте Министерства транспорта Ульяновской области размещена информация: расписание движения автобусов по пригородным маршрутам (от остановочных пунктов Ульяновской области), сводное расписание движения автобусов по сезонным межмуниципальным маршрутам регулярных перевозок в пригородном сообщении, маршруты по г.Ульяновску, обслуживаемые с предоставлением льгот на проезд, информация о предоставляемых государственных услугах.</t>
  </si>
  <si>
    <t xml:space="preserve">Согласно мониторингу за 2024 год на официальных сайтах органов исполнительной власти по теме «Информационное обеспечение инвалидов о доступности для них объектов транспортной инфраструктуры, транспортных средств и предоставляемых услуг» размещено 23 информационных сообщения. В том числе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 – 9 материалов; о возможности получения информации о движении доступного для инвалидов транспорта в дистанционном режиме – 2;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 12 информационных сообщений.
</t>
  </si>
  <si>
    <t>Информация Комитета по транспорту по исполнению Дорожной карты по повышению значений показателей доступности для инвалидов объектов и услуг в Санкт‑Петербурге (отчет за 2025 год)</t>
  </si>
  <si>
    <t>1.Разъяснения Минтруда  России проблемных вопросов, возникающих у граждан при реализации права на  бесплатную  парковку  транспортного  средства,  управляемого  инвалидом  или перевозящего  инвалида  (ребенка-инвалида)
2.Методические рекомендации по оценке показателей доступности для инвалидов транспортного комплекса.
3.Рекомендации по организации работы негосударственными транспортными компаниями в целях обеспечения доступности для инвалидов объектов транспортной инфраструктуры, транспортных средств и оказываемых на них услуг.
4.Методические рекомендации по развитию транспортной инфраструктуры, обеспечивающей доступность медицинской инфраструктуры для  населения</t>
  </si>
  <si>
    <t xml:space="preserve">Публичный доклад о ходе реализации положений Конвенции о правах инвалидов в 2025 году
</t>
  </si>
  <si>
    <t xml:space="preserve">Информация  о доступности для инвалидов объектов транспортной инфраструктуры,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размещена на официальном сайте министерства транспорта и дорожного хозяйства Новгородской области.
На официальном сайте министерства труда и социальной защиты населения Новгородской области размещена информация о работе службы «социальное такси» и перечне социально значимых объектов, до которых можно доехать.
</t>
  </si>
  <si>
    <t>Систематически размещается актуальная информация о доступности для инвалидов объектов транспортной инфраструктуры , транспортных средств и предоставляемых транспортных услуг на сайтах транспортных предприятий.</t>
  </si>
  <si>
    <t>Опубликована информация о состоявшихся заседаниях рабочей группы, выездных осмотрах объектов транспортной инфраструктуры.</t>
  </si>
  <si>
    <t>Ежегодно в перечень социально значимых тем, подлежащих освещению в средствах массовой информации, учрежденных органами государственной власти Республики Коми (далее – СМИ) включается тема «Создание доступной среды для людей с ограниченными возможностями. Поддержка мероприятий по трудоустройству инвалидов. Освещение работы по участию инвалидов в спортивных мероприятиях. Информирование о положительных примерах семей с детьми-инвалидами. Информирование об оказании ранней помощи детям и их семьям». Публикации на эту тему охватывают широкий спектр вопросов, связанных с социальной интеграцией, поддержкой и развитием людей с инвалидностью, в том числе информируют инвалидов о доступности объектов транспортной инфраструктуры, транспортных средств и предоставляемых на них транспортных услуг с учетом особенностей. В 2023 г. по данной теме опубликовано в СМИ более 300 материалов, в 2024 г. – более 350, в 2025 г. – более 250, за 5 месяцев 2026 г. – более 150 публикаций.                         Информация размещалась в печатных СМИ, в эфире телеканалов «Юрган», «Известия Сыктывкар», «Известия Ухта», на лентах информационных агентств «Комиинформ» и «БНК».</t>
  </si>
  <si>
    <t xml:space="preserve">1. На сайте Минтранса КБР размещена информация о доступности транспортных средств для инвалидов. 2. На сайте Минтруда КБР размещена информация о работе "социального такси".
</t>
  </si>
  <si>
    <t xml:space="preserve">Актуализация реестров доступных транспортных маршрутов и объектов инфраструктуры </t>
  </si>
  <si>
    <t>Информация о доступной среде в транспортном комплексе.</t>
  </si>
  <si>
    <t>Реестр доступных для инвалидов объектов, транспортных средств и маршрутов; реестры муниципальных и межмуниципальных маршрутов; информация об остановочных пунктах; сведения о местонахождении здания Министерства и остановочных пунктов межмуниципальных маршрутов.</t>
  </si>
  <si>
    <t>карта доступности вокзалов для пассажиров из числа инвалидов</t>
  </si>
  <si>
    <t>Реестр межмуниципальных маршрутов регулярных перевозок пассажиров и багажа автомобильным транспортом и городским наземным электрическим транспортом в Иркутской области</t>
  </si>
  <si>
    <t xml:space="preserve">Реестры доступности значимых (приоритетных) для инвалидов инфраструктурных объектов, транспортных средств общественного транспорта и транспортных маршрутов </t>
  </si>
  <si>
    <t>Размещение и актуализация информации на официальных сайтах исполнительных органов субъектов Российской Федерации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t>
  </si>
  <si>
    <t>На официальном сайте Министерства труда и социального развития Омской области размещена информация о мерах социальной поддержки разных категорий граждан, в том числе инвалидов</t>
  </si>
  <si>
    <t xml:space="preserve">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размещается и актуализируется на региональных и ведомственных интернет-ресурсах (с указанием порядка предоставления дополнительных бесплатных услуг)
</t>
  </si>
  <si>
    <t>Информация о доступности объекта, порядок предоставления услуг</t>
  </si>
  <si>
    <t xml:space="preserve">В мобильном приложении "Свердловский транспорт" введена функция отображения транспорта, доступного для маломобильных пассажиров (иконка "коляска"). При активации этой функции мобильное приложение показывает движение автобусов, доступных для инвалидов. Размещена информация о мобильном приложении "Свердловский транспорт" с функцией отслеживания автобуса, подходящего для маломобильных пассажиров, в дистанционном режиме.                
В 2025 году запланирован запуск "Транспорт онлайн" на интернет-ресурсе (сайт) https://svrtransport.ruо местонахождении транспортного средства автомобильного транспорта и городского наземного электрического транспорта с указанием о его доступности для инвалидов.«В соответствии с Законом Свердловской области от 19 декабря 2016 года № 148-ОЗ «О социальной защите инвалидов в Свердловской области» и приказом Министерства транспорта и дорожного хозяйства Свердловской области от 25.12.2020 № 494 «Об утверждении Порядка осуществления мониторинга доступности для инвалидов межмуниципальных и муниципальных маршрутов регулярных перевозок пассажиров и багажа автомобильным транспортом и городским наземным электрическим транспортом и транспортных средств, используемых для осуществления таких перевозок, а также подготовки и размещения в информационно-телекоммуникационной сети «Интернет» реестров доступных для инвалидов маршрутов и транспортных средств, подготовленных по результатам осуществления этого мониторинга на территории Свердловской области» мониторинг транспортных средств и маршрутов осуществляется на постоянной основе ежегодно начиная с 1 января 2021 года. Результаты мониторинга размещаются на официальном сайте Министерства транспорта и дорожного хозяйства Свердловской области по следующим ссылкам: https://mtrans.midural.ru/uploads/document/2655/reestr-mezhmunitsipalnyh-marshrutov-dostupnyh-dlya-malomobilnyh-grupp-naseleniya.odt, https://mtrans.midural.ru/uploads/document/2656/reestr-munitsipalnyh-marshrutov.odt), а также на официальных сайтах муниципальных образований и управленческих округов Свердловской области (https://mtrans.midural.ru/article/show/id/1246)». Информация о доступности для инвалидов объекта транспортной инфраструктуры, транспортных средств и предоставляемых транспортных услуг на территории, а также о возможности получения информации о движении доступного для инвалидов транспорта размещена на сайтах всех транспортных предприятий, осуществляющих перевозку пассажиров, автомобильным, железнодорожным и воздушным видами транспорта. Информация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размещена на сайтах исполнительных органов государственной власти Свердловской области. В 2024 году запущено Мобильное приложение "Свердловский транспорт", доступно в Google Play и App Store </t>
  </si>
  <si>
    <t xml:space="preserve">транспортной инфраструктуры  доступных для инвалидов 
и других маломобильных групп населения Тюменской  
области
Портал общественного транспорта Тюменской  области 
раздел «Социальное такси»
Порядок получения льготного проезда </t>
  </si>
  <si>
    <t xml:space="preserve">Информация о доступности для инвалидов и объектов транспортной инфраструктуры на карте доступности «Жить вместе» размещена на официальном сайте Министерства дорожного хозяйства и транспорта Челябинской области. Обеспечен доступ граждан к информации о расписании движения транспортных средств, оборудованных  для перевозки маломобильных групп населения, а также о движении транспортных средств в режиме реального времени в городе Челябинске. Функционируют платформы «Яндекс» и «2ГИС» в части отображения местонахождения транспортных средств. </t>
  </si>
  <si>
    <t>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 размещена на официальном сайте департамента транспорта и дорожного хозяйства автономного округа, актуализация информации  по результатам проводимой работы проводится ежегодно</t>
  </si>
  <si>
    <t xml:space="preserve">На официальном сайте Брянской
городской администрации bga32.ru
размещена информация о
муниципальных маршрутах, на которых
работают транспортные средства,
доступные для инвалидов и других МГН,
о порядке работы службы «социальное
такси», о проводимых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t>
  </si>
  <si>
    <t xml:space="preserve">По итогам 2024 года на официальных сайтах МТДХ ВО и МСЗН ВО размещена 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области (с указанием порядка предоставления дополнительных бесплатных услуг).  
</t>
  </si>
  <si>
    <t>На сайте МБУ "Единый оператор городских пассажирских перевозок" в режиме реального времени отображается работа городского транспорта, в том числе доступного для маломобильных групп населения (отмечены специальным знаком)</t>
  </si>
  <si>
    <t>1. Сводный реестр лучших проектных решений, соответствующих требованиям доступности для инвалидов при строительстве объектов транспортной инфраструктуры и их оснащении необходимым оборудованием.
2. План мероприятий («дорожная карта») по повышению значений показателей доступности для инвалидов объектов и услуг на территории городского округа города Калуги.
3. Реестр приоритетных объектов социальной инфраструктуры и услуг в приоритетных сферах жизнедеятельности инвалидов и других маломобильных групп населения.
4. Реестр доступных парковок с указанием адресов, по которым обустроены места для парковки инвалидов.</t>
  </si>
  <si>
    <t xml:space="preserve">В целях информирования населения на официальном сайте департамента транспорта и дорожного хозяйства Костромской области создан специальный раздел «Ратификация Конвенции о правах инвалидов», в котором размещена информация о проводимых мероприятиях по повышению доступности объектов транспортной инфраструктуры для инвалидов и других маломобильных групп населения. Данный раздел периодически обновляется по мере поступления соответствующей информации.
</t>
  </si>
  <si>
    <t>Требования федерального законодательства по обеспечению доступности
План мероприятий по повышению показателей доступности ("дорожная карта") Липецкой области
Нормативы обеспечения доступности
Рекомендации организациям негосударственной формы собственности
Реестр приоритетных объектов транспортной инфраструктуры
Паспортизация объектов транспортной инфраструктуры и транспортных средств
Обучение работников, непосредственно связанных с обслуживанием пассажиров
Разработка планов мероприятий ("дорожных карт") по повышению значений показателей доступности
Опыт реализации проектов доступной среды
Информация для пассажиров из числа инвалидов
Прочая информация
Рабочая группа</t>
  </si>
  <si>
    <t xml:space="preserve">Услуга «Социальное такси» предоставляется бесплатно для одного и того же гражданина не более 4-х раз в квартал, за исключение детей-инвалидов, инвалидов ВОВ, инвалидов участники СВО (данным категориям граждан услуга предоставляется на бесплатной основе постоянно).
</t>
  </si>
  <si>
    <t>Информация о мерах поддержки, реквизиты нормативного акта, ссыллки для подачи заявлений, номера телефонов для консультирования; Перечень телефонов горячих линий, в том числе по оказанию помощи маломобильным гражданам</t>
  </si>
  <si>
    <t>Реестр доступных для инвалидов значимых (приоритетных) объектов социальной и транспортной инфраструктуры, находящихся в собственности Волгоградской области, транспортных средств, осуществляющих перевозку пассажиров и багажа по регулируемым тарифам на перевозки по межмуниципальным маршрутам регулярных перевозок на территории Волгоградской области</t>
  </si>
  <si>
    <t xml:space="preserve">о механизме осуществления льготниками проезда в транспорте в связи с объединением банков ВТБ и РНКБ
</t>
  </si>
  <si>
    <t>https://mintrans.49gov.ru/activities/transport/</t>
  </si>
  <si>
    <t>https://soctrud.primorsky.ru/page/reestr_osi_i_uslug_v_prioritetnykh_sferakh_zhiznedeiatelnosti_invalidov_i_drugikh_mgn_na_territorii_primorskogo_kraia</t>
  </si>
  <si>
    <t xml:space="preserve">https://mintrans.sakha.gov.ru/dostupnaya.sreda
</t>
  </si>
  <si>
    <t>https://mintrans.sakhalin.gov.ru/content/dostupnaya-sreda?cid=38</t>
  </si>
  <si>
    <t>1) https://ui.pnzreg.ru/all/malomobilnym-grazhdanam/
2) https://xn--80aapampemcchfmo7a3c9ehj.xn--p1ai/news/v-penzenskuyu-oblast-postupila-novaya-partiya-avtobusov/
3) https://socpnz.ru/news/1076/</t>
  </si>
  <si>
    <t>https://mari-el.gov.ru/ministries/mintrans/news/informatsiya-dlya-lyudey-s-invalidnostyu-i-drugikh-malomobilnykh-grupp-naseleniya-vopros-dostupnosti</t>
  </si>
  <si>
    <t>https://minsoc18.ru                              
https://mindortrans.su/otrasli/otrtransport/informatsiya-dlya-invalidov</t>
  </si>
  <si>
    <t xml:space="preserve">https://transport73.gosuslugi.ru     </t>
  </si>
  <si>
    <t xml:space="preserve">https://vologda-oblast.ru/
https://mintrans.gov35.ru/
https://mip.gov35.ru/
https://vologdaregion.ru/
</t>
  </si>
  <si>
    <t>https://www.gov.spb.ru/gov/otrasl/c_transport/informaciya-dlya-malomobilnyh-grupp-naseleniya</t>
  </si>
  <si>
    <t>https://transport.lenobl.ru/ru/about/metodpomosh/</t>
  </si>
  <si>
    <t>https://mintrans.gov-murman.ru/activities/presentation/</t>
  </si>
  <si>
    <t>https://mintrans.novreg.ru/activity/automobile     https://mintrud.novreg.ru/services/sotsialnoe-obsluzhivanie/reabilitatsiya-invalidov/sotsialnoe-taksi-dlya-invalidov/index.php</t>
  </si>
  <si>
    <t>https://www.pskovbus.ru/dostupnaya-sreda.html</t>
  </si>
  <si>
    <t>https://gov10.ru/news/25-06-2025-v-stolitse-karelii-obsledovali-prichalnuyu-infrastrukturu-dlya-malomobilnykh-grupp-naseleniya/</t>
  </si>
  <si>
    <t xml:space="preserve">https://komiinform.ru/news/288017
https://komiinform.ru/news/286973
https://komiinform.ru/news/283911
https://www.юрган.рф/video/9274645/
https://www.юрган.рф/video/9275204/
https://www.юрган.рф/video/8600557/
</t>
  </si>
  <si>
    <t xml:space="preserve">1)https://mintrans.kbr.ru/news/v-torzhestvennoy-obstanovke-peredali-44-novykh-passazhirskikh-avtobusa-rabotnikam-transportnoy-otrasli-respubliki.html 2) https://mintrud.kbr.ru/news/informatsiya-o-sluzhbe-sotsialnoy-taksi.html
</t>
  </si>
  <si>
    <t>https://mtseing.ru/dostupnaja-sreda</t>
  </si>
  <si>
    <t>https://mtischr.ru/images/stories/novosti2019/reestr11092019.pdf</t>
  </si>
  <si>
    <t>https://mintrans.alregn.ru/activity/transport/zheleznodorozhnyy-transport/</t>
  </si>
  <si>
    <t>https://irkobl.ru/sites/transport/</t>
  </si>
  <si>
    <t>- Все виды транспорта
Министерство транспорта Кузбасса (авто, авиа и ж/д транспорт)
https://mtk42.ru/ru/activity/dostupnaya-sreda/ 
 - Автомобильный транспорт
Государственное предприятие Кузбасса «Пассажиравтотранс»
https://kpat.ru/reference-Information/reestr-dostupnosti-znachimykh-prioritetnykh-dlya-invalidov-infrastrukturnykh-obektov-transportnykh-s/
- Авиатранспорт
Международный аэропорт Кемерово им. А.А. Леонова
https://airkem.ru/passengers/information/disabled/
Международный аэропорт Новокузнецк имени Б.В. Волынова
http://www.aerokuz.ru/passazhiram/informatsiya-dlya-passazhirov-iz-chisla-invalidov-i-drugikh-lits-s-ogranicheniyami-zhiznedeyatelnosti
- Железнодорожный транспорт
РЖД  https://www.rzd.ru/ru/9523</t>
  </si>
  <si>
    <t>Пассажирский транспорт с аппарелями на муниципальных маршрутах в режиме онлайн отражается на сайте МКУ «Центр управления городским автоэлектротранспортом» (https://nskgortrans.ru/) в разделе «Транспорт на карте» Информация о доступности транспортной инфраструктуры размещена на сайтах собственников указанной инфраструктуры</t>
  </si>
  <si>
    <t>https://mtsr.omskportal.ru/oiv/mtsr/otrasl/SOCPODDERZHKA</t>
  </si>
  <si>
    <t>https://r-19.ru/authorities/ministry-of-transport-and-roads-of-the-republic-of-khakassia/common/10735/</t>
  </si>
  <si>
    <t>https://zhit-vmeste.ru/map/?ELEMENT_ID=90123; 
https://tomsk.gov.ru/; 
https://dts.tomsk.gov.ru/; 
https://zhit-vmeste.ru/map/?ELEMENT_ID=147146; 
https://zhit-vmeste.ru/map/?ELEMENT_ID=35639;</t>
  </si>
  <si>
    <t xml:space="preserve">https://midural.ru/news/list/document212021/ дата 17.01.2023     https://gubernator96.ru/news/show/id/10670 - дата  31.01.2023                                                                     https://све.рф/news/20644 - дата 15.05.2023                       https://www.све.рф/news/29473 от 19.03.2025  https://маршрут.екатеринбург.рф/index.html https://mtrans.midural.ru/uploads/document/2655/reestr-mezhmunitsipalnyh-marshrutov-dostupnyh-dlya-malomobilnyh-grupp-naseleniya.odt, https://mtrans.midural.ru/uploads/document/2656/reestr-munitsipalnyh-marshrutov.odt                                                                        </t>
  </si>
  <si>
    <t>https://gis.72to.ru/
https://ot.72to.ru/portal#/
https://oao-tts.ru/ttsget/?ysclid=m42jrye6ye626590701</t>
  </si>
  <si>
    <t>https://mindortrans.gov74.ru/ 
https://gortrans74.ru/#chelyabinsk</t>
  </si>
  <si>
    <t>https://dtidh.yanao.ru/activity/1892/
https://dtidh.yanao.ru/documents/active/328507/</t>
  </si>
  <si>
    <t xml:space="preserve">https://mintrans.avo.ru/
</t>
  </si>
  <si>
    <t>https://eogpp-vrn.ru/</t>
  </si>
  <si>
    <t>https://www.kaluga-gov.ru/infrastruktura/dostupnaya-sreda/</t>
  </si>
  <si>
    <t xml:space="preserve">https://dtdh.kostroma.gov.ru/transportnoe-obsluzhivanie/ratifikatsiya-konventsii-o-pravakh-invalidov/
</t>
  </si>
  <si>
    <t>https://transport-admlr.ru/dostupnaya-sreda-dlya-invalidov</t>
  </si>
  <si>
    <t>https://mintrans.ryazan.gov.ru/documents/dostupnaya_sreda/</t>
  </si>
  <si>
    <t xml:space="preserve"> https://zabota.tmbreg.ru/?page_id=987
</t>
  </si>
  <si>
    <t>https://герой71.рф/mery-podderzhki/ ; https://семья71.рф/mery-podderzhki/sotsialnoe-taksi/; https://minsoc.tularegion.ru/services/goryachaya-liniya/</t>
  </si>
  <si>
    <t>интернет сервис «Транспорт online» на сайте: www.yargortrans.ru.</t>
  </si>
  <si>
    <t>https://www.volgograd.ru/upload/bottomslides/bannr_inv.jpg                                  https://docs.yandex.ru/docs/view?url=ya-browser4DT1uXEPRrJRXlUFoewruJXruK7TVFDvnpLdFPc85jm1Qebys4TOBBIBY812CHGsuyPaVR7k6gJSt22lFCwwHSvEeVqjpnmJg8Fkmoi4c9hG_eoXB5u_rNCibpUd1plMoWOesiU-zL-VX1Fc9ptafQsignlPYYInUe7f7pZsXegOZ5lNaXTtuI0yoBYYhtbfhkBfA&amp;name=РеестрСВОДНЫЙ.xlsx&amp;nosw=1</t>
  </si>
  <si>
    <t xml:space="preserve">https://mtrud.rk.gov.ru/articles/41e3ad3a-c809-4356-816d-da81fa07897b
</t>
  </si>
  <si>
    <t xml:space="preserve">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
</t>
  </si>
  <si>
    <t>Изменение порядка обеспечения социальными талонами на проезд автомобильным транспортом общего пользования:
1) разработка нормативного правого акта;
2) проработка технических решений реализации проекта.</t>
  </si>
  <si>
    <t>Выдача разрешений на деятельность по перевозке пассажиров и багажа легковым такси на территории субъекта Российской Федерации (Такси)</t>
  </si>
  <si>
    <t xml:space="preserve">Применение с 2026 года типовых решений цифровой платформы для мониторинга осуществления пассажирских перевозок по маршрутам регулярных перевозок в городском, пригородном и междугородном сообщении, установленным в границах Пермского края, с использованием инфраструктуры цифровой платформы Российской Федерации «ГосТех»
</t>
  </si>
  <si>
    <t>Внедрение совместно с оператором системы платежей «Ситикард» в эксплуатацию транспортных карт</t>
  </si>
  <si>
    <t>Применение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t>
  </si>
  <si>
    <t>Оборудование транспортных пассажирских средств современными средствами безналичной оплаты проезда</t>
  </si>
  <si>
    <t xml:space="preserve">Льготный и бесплатный проезд на общественном транспорте </t>
  </si>
  <si>
    <t>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t>
  </si>
  <si>
    <t xml:space="preserve">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 </t>
  </si>
  <si>
    <t>Разработка цифровых решений, направленных на снижение использования льготными категориями граждан бумажных документов</t>
  </si>
  <si>
    <t>право на льготный проезд в общественном транспорте, путем предъявления
цифрового ID посредством национального мессенджера, разработанного
ООО «Коммуникационная платформа»</t>
  </si>
  <si>
    <t xml:space="preserve">2025 - 2026 год.
Проработка вопроса по обеспечению возможности льготного проезда на общественном транспорте с предъявлением цифрового ID для подтверждения статуса.
</t>
  </si>
  <si>
    <t>2026</t>
  </si>
  <si>
    <t>2025-2030</t>
  </si>
  <si>
    <t>с 2025 года</t>
  </si>
  <si>
    <t>С 2026 года.</t>
  </si>
  <si>
    <t>2024-2026 годы</t>
  </si>
  <si>
    <t>2026-2030 годы</t>
  </si>
  <si>
    <t>2030</t>
  </si>
  <si>
    <t>1</t>
  </si>
  <si>
    <t>С 2026 года</t>
  </si>
  <si>
    <t>20.01.2023</t>
  </si>
  <si>
    <t>2024-2030</t>
  </si>
  <si>
    <t>не установлен</t>
  </si>
  <si>
    <t>2021-2026</t>
  </si>
  <si>
    <t xml:space="preserve">Министерством социального развития Ульяновской области внесены изменения в постановление Правительства Ульяновской области от 12.05.2015  № 190-П "Об организации перевозок отдельных категорий граждан на общественном транспорте на территории Ульяновской области", предусматривающее введение новой электронной формы единого месячного социального билета с использованием карты национальной платёжной системы "Мир" (банковской карты). </t>
  </si>
  <si>
    <t>Отсутствие потребности к присоединению в связи с тем, что в настоящее время функционал предлагаемой к внедрению платформы в настоящее время реализован посредством иных
региональных технических решений.</t>
  </si>
  <si>
    <t xml:space="preserve">Предоставление бесплатного проезда инвалидам осуществляется в проактивном режиме при предоставлении соответствующих документов в кассах автовокзалов и автостанций и водителям
Также с 2025 года проводится работа по внедрению на пассажирских автопредприятиях и автостанциях (автовокзалах) использования национального мессенджер МАКС. </t>
  </si>
  <si>
    <t>Необходимость отсутствует, реализованы цифровые решения, направленные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t>
  </si>
  <si>
    <t>По результатам проведенной работы, в 2026 году перевозчиками обеспечена возможность подтверждения права льготного проезда с использованием многофункционального сервиса МАХ.</t>
  </si>
  <si>
    <t>1) разработка нормативного правого акта. 
Внесены изменения в Закон Сахалинской области от 28.12.2010 № 127-ЗО «О социальной поддержке отдельных категорий граждан в Сахалинской области» (ред. от 29.12.2025) в части уточнения наименований мер поддержки по бесплатному проезду граждан, достигших возраста 70 лет и старше (уточнены формулировки о маршрутах регулярных перевозок, исключены бумажные социальные талоны).
Приняты новые Порядки предоставления отдельным категориям граждан бесплатного проезда автомобильным транспортом общего пользования (кроме такси) по маршрутам регулярных перевозок в городском, пригородном и междугородном сообщении (приказ министерства социальной защиты Сахалинской области  от 30.12.2025 № 1-3.11-947/25)
2) техническая реализация принятых региональных нормативных правовых актов проводится с 2026 года</t>
  </si>
  <si>
    <t>Уполномоченным органом Управлением транспорта и дорожного хозяйства Департамента промышленной политики Чукотского автономного округа производится прием документов для рассмотрения и реализации услуги в эл. виде по выдаче разрешений на деятельность по перевозке пассажиров и багажа легковым такси на территории субъекта Российской Федерации (Такси)</t>
  </si>
  <si>
    <t>Электронный сервис, обеспечивающий информационное взаимодействие банковских информационных систем или информационных систем организаций, выполняющих функции оператора автоматизированной системы учета и оплаты проезда, с государственными информационными системами в целях получения информации о размере снижения стоимости проезда при использовании банковской карты для оплаты льготного проезда или реализации права на бесплатный проезд без передачи персональных данных гражданина.
Обеспечен льготный или бесплатный проезд инвалидов по банковской карте без предъявления удостоверения, подтверждающего льготный статус</t>
  </si>
  <si>
    <t xml:space="preserve">Интеграция с «Картой жителя» «Ситикард». На «Карту жителя» можно записать льготный проездной (на количество поездок или безлимитный абонемент на месяц), а для студентов доступен специальный тариф «Льготный электронный кошелёк студента» (оплата 50% от стоимости поездки). </t>
  </si>
  <si>
    <t>Разработка приложения "Транспорт Башкортостана". В настоящее время приложение разработано и позволяет осуществлять мониторинг движения транспортных средств</t>
  </si>
  <si>
    <t>Внедрены  в эксплуатацию транспортные карты</t>
  </si>
  <si>
    <t>Проработка вопроса возможности подтверждения права на бесплатный или льготный проезд на общественном транспорте в Санкт-Петербурге с использованием Цифрового ID.</t>
  </si>
  <si>
    <t xml:space="preserve">Доля автобусов, оборудованных системами безналичной оплаты проезда составляет – 99,0 %. </t>
  </si>
  <si>
    <t xml:space="preserve">В соответствии с Постановлением Администрации Ненецкого автономного округа от 12.10.2016      № 327-п "О государственной информационной системе Ненецкого автономного округа "Региональный центр социального процессинга" осуществляются услуги регистрации (оплаты) льготного проезда на общественном автомобильном транспорте по межмуниципальным маршрутам регулярных перевозок , услуги регистрации бесплатного проезда на общественном автомобильном транспорте на микропроцессорную бесконтактную EMV-карту национальной платежной системы "МИР"
</t>
  </si>
  <si>
    <t xml:space="preserve">В 2026 году проведена следующая работа:
1.	Принято постановление Правительства РК от 19.02.2026 № 46 «О внесении изменений в некоторые постановления Правительства РК», которым предусмотрено обеспечение использования сервиса «Цифровой ID» в качестве альтернативного способа подтверждения льготного статуса   гражданина при проезде в общественном транспорте (автомобильном, железнодорожном, внутреннем водном).
2.	Проведено успешное проверочное сканирование цифрового ID с использованием функционала «Госкан» АО «Комиавтотранс»  ОГРН: 1091101001452.
3.	В рамках масштабирования технологии использования цифрового ID направлены письма в администрации муниципальных образований о проведении сканирования частными перевозчиками.
4.	Готовится дорожная карта по масштабированию внедрения технологии использования цифрового ID с включением мероприятий, обеспечивающих информирование администраций МОГО и перевозчиков  о необходимости применения цифровой идентификации льготного статуса пассажира, с учетом принятых нормативных правовых актов.
5.	Министерством заключено допсоглашение с АО «Северная пригородная пассажирская компания», в котором дополнено пунктами договора на организацию транспортного обслуживания населения железнодорожным транспортом в пригородом сообщении на территории Республики Коми на 2026-2028 годы» о необходимости  учитывать затраты, понесенные на реализацию необходимых технических и организационных  мероприятий, связанных с возможностью подтверждения права на льготный проезд, сформированные с использованием многофункционального сервиса обмена информацией, созданного в соответствии с Федеральным законом от 24.06.2025 № 156-ФЗ «О создании многофункционального сервиса и обмена информацией и о внесении изменений в отдельные законодательные Российской Федерации».
</t>
  </si>
  <si>
    <t xml:space="preserve">Правительством Кемеровской области – Кузбасса и Акционерным обществом "Национальная система платёжных карт"  реализован проект "Карта жителя Кузбасса" (постановление Правительства Кемеровской области - Кузбасса от 11.10.2024 № 666 "Об утверждении порядков предоставления мер социальной
поддержки по оплате проезда отдельными видами транспорта 
в соответствии с законом Кемеровской области 
от 28.12.2016 № 97-ОЗ "О мерах социальной поддержки 
по оплате проезда отдельными видами транспорта" и о внесении 
изменений в постановление Коллегии администрации Кемеровской 
области от 19.07.2010 №317 "Об утверждении порядка, условий 
предоставления некоторым категориям граждан мер социальной 
поддержки в натуральной форме и возмещения расходов, 
связанных с их предоставлением"). Этот проект предусматривает персонифицированный учет льготных категорий граждан при предоставлении им мер социальной поддержки по оплате проезда отдельными видами транспорта в городском, пригородном и междугородном сообщениях на территории Кузбасса, включая поезд пригородного сообщения, по карте «Мир», зарегистрированной на региональном портале госуслуг.
Весь пассажирский транспорт перевозчиков, участвующих в реализации данного проекта, оснащен оборудованием безналичной оплаты проезда: кондукторскими терминалами или терминалами самообслуживания – валидаторами. 
В Кемеровской области - Кузбасса внедрен сервис «Цифровой ID» мессенджера MAX для подтверждения льготного статуса студентов при проезде в общественном транспорте. Данное решение реализовано в рамках Федерального закона № 156-ФЗ от 24.06.2025, который позволяет использовать электронные сведения из документов, удостоверяющих личность, для получения льгот, и стало частью цифровой трансформации транспортной инфраструктуры региона. Постановления Правительства Кемеровской области - Кузбасса: от 24.10.2025 № 631 "О внесении изменений в постановление Правительства Кемеровской области - Кузбасса от 30.12.2022 № 930 "О порядке предоставления льготного проезда автомобильным транспортом общего пользования пригородного и междугородного сообщения (кроме такси),  железнодорожным транспортом общего пользования в электропоездах пригородного сообщения отдельным категориям  обучающихся" и № 162 "О внесении изменений в постановление правительства Кемеровской области – Кузбасса от 30.08.2022 № 582 "Об утверждении порядка проверки подтверждения оплаты проезда, перевозки багажа, провоза ручной клади при проезде по маршрутам регулярных перевозок в городском, пригородном,  междугородном сообщении, установленным в границах Кемеровской области - Кузбасса, и порядка подтверждения пассажиром оплаты проезда, перевозки детей, следующих вместе с ним, в случаях, если его проезд или перевозка детей подлежит оплате, в том числе с предоставлением преимуществ по провозной плате, указанных в частях 1 и 2 статьи 21 Федерального закона "Устав автомобильного транспорта и городского наземного электрического транспорта", перевозки багажа, провоза ручной клади, а также подтверждения пассажиром права на бесплатный или льготный проезд при проезде по маршрутам регулярных перевозок в городском, пригородном и междугородном сообщении, установленным в границах Кемеровской области - Кузбасса", закрепляющие возможность использования "Цифрового ID" как альтернативного способа подтверждения статуса студента при покупке билетов на пригородные и междугородные автобусы, а также на электрички. Сервис используется исключительно на добровольной основе и при наличии согласия пассажира – бумажный студенческий билет остаётся действительным. По отзывам студентов, главные плюсы – удобство, скорость и отсутствие риска потерять документ. Планируется запустить оформление цифровых удостоверений для пенсионеров, инвалидов и многодетных семей через тот же мессенджер MAX – QR-код полностью заменяет бумажный документ, а при сканировании передаётся только факт наличия льготы, без раскрытия личных данных. В ближайших планах – привязка сервиса к кассам автовокзалов, чтобы любой льготник мог предъявить QR-код при покупке билета, а кассир через «Госкан» мгновенно подтверждал статус и применял льготный тариф. Планируется интегрировать сервис с системами бесконтактной оплаты проезда. Бумажные удостоверения при этом сохраняются как альтернатива для тех, кто не пользуется смартфонами. </t>
  </si>
  <si>
    <t>В новосибирской области реализован механизм подтверждения статуса, представляющего право на льготный проезд в общественном транспорте, путем предъявления Цифрового ID посредством национального мессенджера МАХ.</t>
  </si>
  <si>
    <t xml:space="preserve">1. В части автомобильного транспорта. 
До перевозчиков доведена информация об обязательности предоставления пассажирам данной возможности пользования льготным проездом с использованием цифрового ID в национальном мессенджере MAX. Перевозчиками внедрена техническая возможность предъявления пассажирами цифрового ID для подтверждения льготного статуса в Едином многофункциональном сервисе (MAX) при осуществлении поездок на общественном транспорте. По состоянию на 23 июня 2026 г. фактов предоставления пассажирами цифрового ID через Единый многофункциональный сервис (MAX) для подтверждения статуса льготного проезда на автомобильном общественном транспорте не зафиксировано. 
2. В части пригородного железнодорожного транспорта.
В целях реализации возможности подтверждения статуса, дающего право отдельным категориям граждан на меры социальной поддержки
по проезду в пригородном железнодорожном транспорте, путем предъявления цифрового ID, сформированного с использованием национального мессенджера MAX 19 февраля 2026 г. внесены изменения  в постановления Правительства Омской области от 25 ноября 2009 г.  № 224-п "О мерах социальной поддержки по проезду отдельных категорий граждан в Омской области", от 21 февраля 2023 г. № 87-п "О предоставлении учащимся и воспитанникам общеобразовательных организаций старше 7 лет, студентам (курсантам), обучающимся по очной форме обучения, меры социальной поддержки
по оплате проезда железнодорожным транспортом общего пользования
в поездах пригородного сообщения в пределах территории Омской области
в виде 50-процентной скидки от действующего тарифа".
В настоящее время проводится работа по внедрению технической возможности подтверждения статуса студента с использованием сервиса Цифровой ID в национальном мессенджере MAX при совершении гражданами льготного проезда  в пригородном сообщении железнодорожным транспортом на территории Омской области.
</t>
  </si>
  <si>
    <t xml:space="preserve">"Внедрен проект «Карта жителя», где предусмотрено оснащение автобусов терминалами безналичной оплаты проезда. В обязательные условия контрактов (государственные и муниципальные) по выполнению работ, связанных с осуществлением регулярных перевозок пассажиров и багажа автомобильным транспортом по регулируемым тарифам уполномоченными органами включено требование о приеме безналичной оплаты проезда и Карты жителя Республики Хакасия. Без наличия указанного соглашения заключение данного контракта не представляется возможным.
Снижено использование льготными категориями граждан бумажных документов для подтверждения имеющихся у них льгот в сфере транспортного обслуживания.                                                          Перевозчикам на льготных маршрутах предоставляются субсидии (Постановление Правительства Республики Хакасия от 12.11.2024 № 677 ""Об утверждении Порядка предоставления субсидий юридическим лицам (за исключением государственных (муниципальных) учреждений), индивидуальным предпринимателям, осуществляющим регулярные перевозки пассажиров по регулируемым и нерегулируемым тарифам на территории Республики Хакасия, и о признании утратившими силу отдельных постановлений Правительства Республики Хакасия"").                                                                                                     Между перевозчиками и государственным автономным учреждением Республики Хакасия «Центр информатизации и новых технологий Республики Хакасия» заключались соглашения о присоединении перевозчика к правилам транспортной системы «Транспортно-карточный процессинг СберТройка» "
</t>
  </si>
  <si>
    <t xml:space="preserve">Информация о необходимости использования Единого многофунционального сервиса сервиса обмена информацией «МАХ» в качестве альтернативного способа подтверждения льготного статуса гражданина при приобретении билетов на проезд общественным транспортом по муниципальным и межмуниципальным маршрутам направлена перевозчикам Томской области.
Администрацией Томской области принят нормативный правовой акт, обеспечивающий возможность льготного проезда на общественном транспорте c предъявлением цифрового ID для подтверждения статуса в многофункциональном сервисе обмена информацией MAX.
Льготный проезд в общественном транспорте законодательством Томской области на сегодняшний день не предусмотрен.
</t>
  </si>
  <si>
    <t>Федеральным льготникам предоставлена возможность проезда на городском транспорте и автомобильном транспорте пригородного сообщения на основании единого социального проездного билета (персонифицированной социальной электронной карты), приобретаемого по льготной стоимости. Проезд по указанной карте осуществляется в городах Челябинске, Златоусте и Миассе.</t>
  </si>
  <si>
    <t>В настоящее время совместно с ответственными лицами ФГБУ «СИЦ
Минтранса России» рассматривается возможность внедрения механизма подтверждения льготы посредством национального мессенджера МАХ, обсуждаются технические вопросы
комплексной реализации данного проекта,  в Брянской области.</t>
  </si>
  <si>
    <t xml:space="preserve">подготовлен проект постановления Правительства Владимирской области «О внедрении автоматизированной системы оплаты проезда в автобусах межмуниципальных маршрутов регулярных перевозок Владимирской области»
</t>
  </si>
  <si>
    <t>Пенсионеры и люди с инвалидностью могут подтверждать право на выплаты и льготы электронным удостоверением через мобильное приложение MAX. Цифровой документ используется вместо бумажного удостоверения для подтверждения права на льготный проезд и получение социальных услуг.
Цифровое подтверждение личности будет доступно на всех маршрутах регулярных перевозок с регулируемыми тарифами на территории г. Севастополя:
- автомобильный транспорт;
- городской электрический транспорт;
- морской транспорт;
- пригородный железнодорожный транспорт.</t>
  </si>
  <si>
    <t xml:space="preserve">проведена работа по внесению изменений в НПА, согласно которым сведения о документе, подтверждающем о праве на меры поддержки можно подтвердить посредстмо национального месенджера MAX
</t>
  </si>
  <si>
    <t xml:space="preserve">Министерство транспорта, совместно с министерством труда и социального развития, через оператора взимания платы за проезд ООО АРПС, на постоянной основе реализует все возможные безбумажные способы подтверждения имеющихся льгот при оплате проезда. </t>
  </si>
  <si>
    <t>Включены в контракты, в том числе заключаемые по итогам закупочных процедур, предметом которых выступают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условий по обеспечению доступности таких ресурсов и приложений для инвалидов по зрению</t>
  </si>
  <si>
    <t>Удельный вес органов и организаций, предоставляющих услуги, официальный сайт которых адаптирован для лиц с нарушением зрения (слабовидящих) (от общего количества органов и организаций, предоставляющих услуги)</t>
  </si>
  <si>
    <t>В конкурсную документацию на выполнение работ (оказание услуг) по разработке и модернизации интерфейсов Интернет- ресурсов и мобильных приложений, используемых для организации транспортного обслуживания граждан, включены условия по обеспечению доступности таких ресурсов и приложений для инвалидов по зрению.</t>
  </si>
  <si>
    <t xml:space="preserve">Включение в контракты, в том числе заключаемые по итогам закупочных процедур, предметом которых выступают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условий по обеспечению доступности таких ресурсов и приложений для инвалидов по зрению
</t>
  </si>
  <si>
    <t xml:space="preserve">В конкурсную документацию на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включены условия по обеспечению доступности таких ресурсов и приложений для инвалидов по зрению. До 2026 года вся конкурсная документация содержит необходимые условия
</t>
  </si>
  <si>
    <t>В транспортных компаниях такая ннеобходимость отсутствовала</t>
  </si>
  <si>
    <t xml:space="preserve">Поддерживались в актуальном состоянии интерфейсы интернет-ресурсов и мобильные приложения с учетом доступности для инвалидов по зрению </t>
  </si>
  <si>
    <t xml:space="preserve">Типовые условия контрактов на выполнение работ, связанных с осуществлением регулярных перевозок пассажиров и багажа автомобильным транспортом и городским наземным электрическим транспортом по регулируемым тарифам, подлежащих применению заказчиками при осуществлении закупок указанных работ для обеспечения государственных или муниципальных нужд, утверждены Постановлением Правительства РФ от 19.08.2022 № 1445.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не входят в конкурсную документацию.
</t>
  </si>
  <si>
    <t>доступность реализована</t>
  </si>
  <si>
    <t>Закупки, предметом которых выступают выполнение работ (оказание услуг) по разработке и модернизации интерфейсов Интернет-ресурсов и мобильных приложений, не проводились.</t>
  </si>
  <si>
    <t xml:space="preserve">Интерфейс официальных сайтов исполнительных органов государственной власти и муниципальных образований, мобильных приложений подведомственных предприятий и учреждений, используемых для организации транспортного обслуживания граждан, обеспечивает доступность таких ресурсов и приложений для инвалидов по зрению. </t>
  </si>
  <si>
    <t xml:space="preserve">на официальном портале правительства Республики Хакасия имеется возможность пользования для слабовидящих
</t>
  </si>
  <si>
    <t>на всех сайтах органов местного самоуправления установлены мобильные приложения, а также на сейте Департамента дорожного хозяйства и транспорта Ивановской области (https://ddht.ivanovoobl.ru/)</t>
  </si>
  <si>
    <t xml:space="preserve">портал Правительства Республики Крым и сайты исполнительных органов на нем адаптированы для слабовидящих
</t>
  </si>
  <si>
    <t xml:space="preserve">Проведение семинара в августе 2025 года организовано Министерством социальной защиты Сахалинской области по теме «Практические аспекты обеспечения доступности объектов и услуг для инвалидов и других маломобильных групп населения»
</t>
  </si>
  <si>
    <t>7</t>
  </si>
  <si>
    <t>Мероприятия по обеспечению доступности вокзальной инфраструктуры для маломобильных 
пассажиров на 2024 год, утвержденные от 16.04.2024 г. №ДЖВ-585/пд, обучено 4 человека</t>
  </si>
  <si>
    <t>Министерством труда и социальной защиты Республики Марий Эл на регулярной основе для органов исполнительной власти, органов местного самоуправления и подведомственных им учреждений проведен обучающий семинар в режиме видеоконференц-связи. В ходе семинара рассмотрены такие вопросы, как: принципы «недискриминации» при общении, оказании помощи, обслуживании инвалидов и других маломобильных групп населения; этика и особенности общения с людьми, имеющими нарушение зрения, слуха, опорно-двигательного аппарата.
Повышение квалификации в АНО "Бизнес-инкубатор Республики Марий Эл"</t>
  </si>
  <si>
    <t>Направление на курсы повышения квалификации</t>
  </si>
  <si>
    <t>Направление информационных писем в муниципальные образования с рекомендациями  проведения мероприятий, в части  повышения квалификации муниципальных служащих</t>
  </si>
  <si>
    <t>прохождение онлайн семинаров по вопросам организации доступной среды для инвалидов и других маломобильных групп населения</t>
  </si>
  <si>
    <t xml:space="preserve">Проведен инструктаж с должностными лицами чьи обязанности могут привести к взаимодействию с инвалидами </t>
  </si>
  <si>
    <t>Курсы повышения квалификации для государственных служащих контрольно-надзорных органов по программе: «Государственный контроль (надзор) в современных реалиях»</t>
  </si>
  <si>
    <t>Количество специалистов,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 прошедших обучение,  всего 3 в том числе :  -транспортных организаций - 3</t>
  </si>
  <si>
    <t>Информация отсутствует.</t>
  </si>
  <si>
    <t>Организовано повышение квалификации.</t>
  </si>
  <si>
    <t>Организовано повышение квалификации государственных служащих Ямало-Ненецкого автономного округа,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t>
  </si>
  <si>
    <t>Планируется инструктирование специалистов с целью обеспечения безопасности при
перевозке в транспортном средстве инвалидов с нарушениями функций опорно-двигательного аппарата, а также инвалидов с расстройствами функций
зрения и слуха Проведение инструктажа
(первичный, повторный, целевой)</t>
  </si>
  <si>
    <t xml:space="preserve">Доля государственных /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повысивших квалификацию:                                                                2024  год -    30 %,                             2025  год –  45 %,                                      2026 год –  60 %.
</t>
  </si>
  <si>
    <t xml:space="preserve">Организовано обучение  по программам дополнительного профессионального образования по вопросам осуществления контрольных (надзорных) полномочий в соответствии с Федеральным законом «О государственном контроле (надзоре) и муниципальном контроле в Российской Федерации» от 31.07.2020 № 248-ФЗ </t>
  </si>
  <si>
    <t>Повышение квалификации муниципальных служащих, осуществляющих муниципальный контроль на автомобильном транспорте, городском наземном электрическом транспорте и в дорожном хозяйстве на территории муниципального образования «Поныровский муниципальный район» Курской области</t>
  </si>
  <si>
    <t>Осуществлено повышение квалификации государственных и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t>
  </si>
  <si>
    <t>участие в просветительских семинарах (онлайн) по вопросам организации доступной среды для инвалидов и других маломобильных групп населения</t>
  </si>
  <si>
    <t>Проводилась разъяснительная работа</t>
  </si>
  <si>
    <t>Доля сотрудников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Магаданской области, прошедших обучение или инструктирование</t>
  </si>
  <si>
    <t>Проведение инструктирования или обучения сотрудников организаций транспортного комплекса</t>
  </si>
  <si>
    <t>Доля специалистов, прошедших инструктирование (обучение) особенностям организации работы с инвалидами или повышение квалификации по вопросам интеграции инвалидов, от общего числа специалистов занятых в сфере</t>
  </si>
  <si>
    <t>Доля сотрудников организаций в сфере транспорта,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региональным законодательством, прошедших обучение или инструктирование</t>
  </si>
  <si>
    <t>Проведение инструктирования или обучения специалистов, работающих с инвалидами, по вопросам, связанным с обеспечением доступности для них объектов и услуг</t>
  </si>
  <si>
    <t xml:space="preserve">Доля сотрудников организаций транспортного комплекса Пермского края,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</si>
  <si>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Республики Марий Эл, прошедших обучение или инструктирование</t>
  </si>
  <si>
    <t>Организация обучения (инструктирования) сотрудников по вопросам обеспечения доступности для инвалидов услуг и объектов, на которых они предоставляются, и оказания при этом необходимой помощи</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</si>
  <si>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РФ и законодательством Ульяновской области, прошедших обучение или инструктирование</t>
  </si>
  <si>
    <t>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t>
  </si>
  <si>
    <t xml:space="preserve">"Проведение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
</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</si>
  <si>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t>
  </si>
  <si>
    <t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
</t>
  </si>
  <si>
    <t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 </t>
  </si>
  <si>
    <t xml:space="preserve">(Дорожная карта) доля сотрудников в сфере транспорта, прошедших инструктирование и/или обучение по вопросам, связанными с обеспечением доступности для инвалидов объектов и услуг в сфере транспорта, в общей численности сотрудников, предоставляющих услуги в сфере транспорта.
</t>
  </si>
  <si>
    <t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</si>
  <si>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</si>
  <si>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РФ и законодательством субъектов РФ, прошедших обучение или инструктирование: 2024 год - не менее 70%, 2025 год - не менее 75%, 2026 год - не менее 80%</t>
  </si>
  <si>
    <t xml:space="preserve">Доля работников, предоставляющих услуги населению и прошедших инструктирование
или обучение для работы с инвалидами по вопросам, связанным с обеспечением
доступности для них объектов и услуг транспортной инфраструктуры, в общем
количестве работников, предоставляющих услуги населению в данной сфере
</t>
  </si>
  <si>
    <t>Проведение инструктирования 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субъекта Российской Федерации</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</si>
  <si>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региональной транспортной инфраструктуры и услуг, прошедших обучение или инструктирование</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</si>
  <si>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обучения 
или инструктирование</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</si>
  <si>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t>
  </si>
  <si>
    <t>Доля персонала, оказывающего услуги населению и прошедшего обучение (инструктирование) по вопросам, связанным с особенностями предоставления услуг инвалидам в зависимости от стойких расстройств функций организма (зрения, слуха, опорно-двигательного аппарата), от общего числа специалистов, оказывающих услуги населению</t>
  </si>
  <si>
    <t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2024  год - 70%,                              2025  год -  75%,                                           2026 год -  80 %
</t>
  </si>
  <si>
    <t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законодательствам Калужской области, прошедших обучение или инструктирование. </t>
  </si>
  <si>
    <t>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t>
  </si>
  <si>
    <t>Доля сотрудников в сфере транспорта, прошедших инструктирование и/или обучение по вопросам, связанным с обеспечением доступности для инвалидов объектов и услуг в сфере транспорта, в общей численности сотрудников, предоставляющих услуги в сфере транспорта</t>
  </si>
  <si>
    <t xml:space="preserve">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t>
  </si>
  <si>
    <t xml:space="preserve">Доля сотрудников организаций, предоставляющих услуги населению и прошедших инструктирование или обучение для работы с инвалидами по вопросам, связанным с обеспечением доступности для них объектов и услуг в соответствии с законодательством Российской Федерации и законодательством Республики Крым (от общего количества сотрудников, предоставляющих услуги населению), из них сотрудников:
</t>
  </si>
  <si>
    <t xml:space="preserve">Руководителями пассажирских автопредприятий организовано ежегодное проведение инструктажей водительского состава по вопросам обеспечения доступности для инвалидов объектов транспортной инфраструктуры и транспортных средств. </t>
  </si>
  <si>
    <t>Прошли обучение по программам дополнительного образования, с учетом действующих сертификатов, 14 человек</t>
  </si>
  <si>
    <t>инструктирование</t>
  </si>
  <si>
    <t xml:space="preserve">Участие в семинаре в августе 2025 года по теме «Практические аспекты обеспечения доступности объектов и услуг для инвалидов и других маломобильных групп населения», проведение первичного и ежедневного инструктажа в транспортных организациях </t>
  </si>
  <si>
    <t>Направление в адрес организаций транспорта рекомендаций о проведении инструктажа с сотрудниками по обеспечению доступности для инвалидов и МГН на транспорте. Проведение регулярных инструктажей с водителями общественного транспорта и кондукторами, с сотрудниками, в должностных обязанностях которых входит взаимодействие с пассажирами</t>
  </si>
  <si>
    <t>Прошли обучение 254 сотрудника транспортных предприятий</t>
  </si>
  <si>
    <t xml:space="preserve">г. Пенза, АО "Пензенское объединение автовокзалов": Дистанционный курс семинаров от Федерального ресурсного (информационно-методического) центра по формированию доступной среды для инвалидов и других маломобильных групп населения ФГБУ ФНОЦ МСЭ и Р им. Г.А. Альбрехта Минтруда России.                                                                                  Семинар-тренинг под руководством председателя регионального отделения Общероссийской общественной организвции "Российский Союз Инвалидов"   
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2024 год – не менее 70 %, 
2025 год – не менее 75%, 2026 год – не менее 80 % </t>
  </si>
  <si>
    <t>Проведены инструктажи и обучение работников организаций транспортного комплекса Пермского края  по вопросам, связанным с обеспечением доступности для пассажиров из числа инвалидов объектов и услуг в соответствии с законодательством Российской Федерации</t>
  </si>
  <si>
    <t>с водительским и кондукторским составом регулярно проводятся инструктажи по оказанию помощи пассажирам с ограниченными возможностями. Также ежегодно проводится конкурс профессионального мастерства водителей и контроллеров-кассиров, в которой имеется и выполняется упражнение «Доступная среда».</t>
  </si>
  <si>
    <t>Обучение/инструктирование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Интструктаж на рабочем месте по охране труда и культуре обслуживания пассажиров</t>
  </si>
  <si>
    <t>Проведен инструктаж сотрудников транспортных компаний в должностные обязанности которых входит взаимодействие с инвалидами</t>
  </si>
  <si>
    <t>Министерством транспорта Ульяновской области в адрес предприятий и организаций письмом от 07.02.2025 № 73-ИОГВ-06-03.01/662исх была направлена информация о проводимых в 2025 году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имени Г.А.Альбрехта Минтруда России серии онлайн просветительских семинаров по вопросам организации доступной среды для инвалидов и других маломобильных групп населения. Обучение сотрудников транспортного комплекса проводится в соответствии со сроками и периодичностью прохождения обучения. Инструктирование сотрудников предприятий проводится на постоянной основе, по мере приёма на работу новых сотрудников.</t>
  </si>
  <si>
    <t>Проведено инструктирование или обучение сотрудников организаций транспортного комплекса</t>
  </si>
  <si>
    <t>Проводились инструктажи для сотрудников транспортной отрасли</t>
  </si>
  <si>
    <t>1. СПб ГУП "Горэлектротранс" и СПб ГУП "Пассажиравтотранс" проведены теоретические и практические занятия, в том числе с участием инвалидов. 
2. ГУП "Петербургский метрополитен" утверждены: перечень должностей работников,  связанных с обслуживанием пассажиров из числа инвалидов и маломобильных групп населения; типовой конспект инструктажа и правила по этике при обслуживании пассажиров из числа инвалидов и маломобильных групп населения. Во исполнение данных документов со всеми работниками, вошедшими в перечень, при приеме на работу и далее ежегодно проводятся инструктажи по вопросам обеспечения доступности, согласно Типовому конспекту и правилам по этике.
3. АО «Северо-Западная пригородная пассажирская компания» заключены договора с: ВОС, СПб ГБУ "Центр медико-социальной реабилитации для инвалидов по зрению", ООО "Региональный Учебно-Информационный Центр "Рубикон".С работниками, чьи служебные обязанности связаны с обслуживанием пассажиров из числа инвалидов (в том числе с вновь принятыми работниками) проводится инструктаж по обслуживанию пассажиров из числа инвалидов и маломобильных пассажиров.
4. Северо-Западной региональной дирекцией железнодорожных вокзалов обеспечено проведение инструктажа по вопросам обслуживания пассажиров из числа инвалидов и маломобильных пассажиров и обеспечения доступности объектов пассажирской инфраструктуры, пассажирских поездов и предоставляемых услуг, с учетом местных условий работы при приеме на работу работников, профессии которых связаны с обслуживанием пассажиров из числа инвалидов</t>
  </si>
  <si>
    <t xml:space="preserve">"В настоящее время на постоянной основе проводятся инструктажи по улучшению качества и доступности объектов транспортной инфраструктуры для людей с ограниченными возможностями. 
С водительским и кондукторским составом автотранспортных средств на регулярной основе проводятся дополнительные инструктажи на предмет качества обслуживания населения, внимательного отношения ко всем пассажирам, в том числе к пассажирам с инвалидностью. Особенное внимание при обучении уделяется вновь принятым работникам.
"
</t>
  </si>
  <si>
    <t>Обучение сотрудников методам обеспечения доступности для инвалидов объектов воздушного транспорта, проведение инструктажей</t>
  </si>
  <si>
    <t>сотрудники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услуги регулярно проходят инструктажи</t>
  </si>
  <si>
    <t>Транспортными организациями совместно с представителями Псковской областной организации Общероссийской общественной организации «Всероссийское общество инвалидов» организовано взаимодействие с целью проведения инструктажей персонала для обеспечения доступности инвалидов  и маломобильных граждан объектов транспортной инфраструктуры.</t>
  </si>
  <si>
    <t xml:space="preserve">В организациях транспорта периодически проводятся инструктажи по оказанию помощи инвалидам при предоставлении транспортных услуг
</t>
  </si>
  <si>
    <t xml:space="preserve">проведено инструктирование работников транспортной отрасли  </t>
  </si>
  <si>
    <t>Обучение по обслуживанию маломобильных групп населения.</t>
  </si>
  <si>
    <t xml:space="preserve"> проведение инструктирования в указанный период</t>
  </si>
  <si>
    <t>Информирование организаций.</t>
  </si>
  <si>
    <t>155 сотрудников транспортных компаний, связанных с оказанием услуг инвалидам, прошли обучение(инструктирование)</t>
  </si>
  <si>
    <t>Инструктаж сотрудников транспортных предприятий</t>
  </si>
  <si>
    <t>инструктирование и обучение сотрудников.</t>
  </si>
  <si>
    <t xml:space="preserve">Сотрудники железной дороги прошли инструктирование или обучение для работы с пассажирами из числа инвалидов, по вопросам связанным с обеспечением доступности для них объектов и услуг в соответствии с законодательством Российской Федерации    
Сотрудники аэропорта, исполнение должностных обязанностей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2025 год – не менее 75 %.
</t>
  </si>
  <si>
    <t xml:space="preserve">проводилось обучение и инструктаж                                                         
</t>
  </si>
  <si>
    <t>Согласно условиям заключенных государственных, муниципальных контрактов, одной из обязанностей перевозчика является ежегодно проводить инструктирование по вопросам обеспечения доступности для пассажиров с инвалидностью, обучение правилам пользования вспомогательными посадочными устройствами для беспрепятственного доступа маломобильных групп населения, оказания помощи при посадке и высадке пассажиров. По имеющейся информации все водители и кондукторы должны проходить соответствующее обучение и инструктаж при приёме на работу (первичный инструктаж),  в дальнейшем ежеквартально должны проводятся повторные инструктажи.</t>
  </si>
  <si>
    <t>Инструктирование. Должностная инструкция кондуктора автобуса. Собрание по предприятию.</t>
  </si>
  <si>
    <t>Организовано проведение инструктирования и обучения сотрудников организаций транспортного комплекса Челябинской области,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t>
  </si>
  <si>
    <t>Организовано ежегодное инструктирование/ обучение всех сотрудников организаций транспорта, исполнение должностных обязанностей которых связано с обеспечением доступности для инвалидов объектов транспортной инфраструктуры и услуг</t>
  </si>
  <si>
    <t>Работа проводится транспортными компаниями</t>
  </si>
  <si>
    <t>Инструктирование специалистов с целью обеспечения безопасности при перевозке в
транспортном средстве инвалидов с нарушениями функций опорно-двигательного
аппарата, а также инвалидов с расстройствами функций зрения и слуха
Проведение инструктажа (первичный, повторный, целевой</t>
  </si>
  <si>
    <t xml:space="preserve">Координация работы  и проведение проверок субъектов рынка перевозок пассажиров
</t>
  </si>
  <si>
    <t>Обучающие программы Корпоративного университета транспортного комплекса Москвы: «Ежегодные занятия для водителей, осуществляющих перевозку маломобильных граждан Службы заказных перевозок ГУП "Мосгортранс», "Сопровождение на транспорте маломобильных пассажиров. Клиентоориентирование", "Работа с маломобильными пассажирами категории с нарушением функций опорно-двигательного аппарата", "Работа с маломобильными пассажирами по категории с психическими отклонениями", "Работа с маломобильными пассажирами категории с нарушением слуха", "Культура обслуживания пассажиров и психология общения", Повышение квалификации начальников участков обслуживания, старших инспекторов и инспекторов Центра обеспечения мобильности пассажиров. Обучение водителей автобусов на базе предприятий-перевозчиков.</t>
  </si>
  <si>
    <t>Проведение инструктирования сотрудников, обучение в специализированных организациях по оказанию ситуационной помощи инвалидам и МГН</t>
  </si>
  <si>
    <t>Инструктирование сотрудников по вопросам, связанным с обеспечением доступности для инвалидов объектов транспортной инфраструктуры, транспортных средств и предоставляемых транспортных услуг</t>
  </si>
  <si>
    <t>Инструктирование работников, непосредственно связанных с обслуживанием пассажиров</t>
  </si>
  <si>
    <t xml:space="preserve">Проведение обучение сотрудников,  исполнение должностных обязанностей которых связано с обеспечением доступности для инвалидов объектов транспортной инфраструктуры и услуг. Все сотрудники организаций транспортной отрасли проходят ежедневный инструктаж по работе с инвалидами и МГН
</t>
  </si>
  <si>
    <t>Направлены письма в транспортные компании о необходимости проведения обучения/инструктирование водителей транспортной компании,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t>
  </si>
  <si>
    <t>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транспортных средств и оказываемых услуг</t>
  </si>
  <si>
    <t>Проведена раьяснительная работа</t>
  </si>
  <si>
    <t>инструктажи, повышение квалификации, обучение</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</si>
  <si>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t>
  </si>
  <si>
    <t>Проведение обучения по программам дополнительного профессионального образования</t>
  </si>
  <si>
    <t>Доля специалистов, прошедших инструктирование (обучение) особенностям организации работы с инвалидами или повышение квалификации по вопросам интеграции инвалидов, от общего числа специалистов занятых в сфере транспорта</t>
  </si>
  <si>
    <t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не менее 20 %, 
2025 год – не менее 35 %, 
2026 год – не менее 50 % </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</si>
  <si>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Республики Марий Эл, прошли обучение по программам дополнительного профессионального образования, согласованным с общественными организациями инвалидов</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</si>
  <si>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РФ и законодательством Ульяновской области, прошли обучение по программам дополнительного профессионального образования.</t>
  </si>
  <si>
    <t>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t>
  </si>
  <si>
    <t xml:space="preserve">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Мурманской области
</t>
  </si>
  <si>
    <t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не менее 5 %,
2025 год – не менее 10 %,
2026 год – не менее 10 %
</t>
  </si>
  <si>
    <t>Доля организаций транспортного комплекса, в которых инструкторы прошли обучение по программам дополнительного профессионального образования, согласованным с общественными организациями инвалидов</t>
  </si>
  <si>
    <t>Проведение обучения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субъекта Российской Федерации</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</si>
  <si>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t>
  </si>
  <si>
    <t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 </t>
  </si>
  <si>
    <t xml:space="preserve">" 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20 %,
2025 год -  35 %,
2026 год -  50 %"
</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</si>
  <si>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Калужской области, прошли обучение по программам дополнительного профессионального образования, согласованным с общественными организациями инвалидов.</t>
  </si>
  <si>
    <t xml:space="preserve">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t>
  </si>
  <si>
    <t xml:space="preserve">Еще в 2018-2019 годах все специалисты прошли обучение по программам предоставления услуг для инвалидов и оказания им ситуационной помощи. В настоящее время на постоянной основе проводятся инструктажи по улучшению качества и доступности объектов транспортной инфраструктуры для людей с ограниченными возможностями
</t>
  </si>
  <si>
    <t xml:space="preserve">Обязанности по обеспечению доступности среды являются неотъемлемой частью должностных инструкций профильных специалистов. 
</t>
  </si>
  <si>
    <t xml:space="preserve">Регулярное проведение инструктажа </t>
  </si>
  <si>
    <t>В Сахалинской области проведение обучения по программам дополнительного профессионального образования, согласованным с общественными организациями инвалидов, не проводится.  В августе 2025 года был проведен обучающий семинар по программе 
«ПРАКТИЧЕСКИЕ АСПЕКТЫ ОБЕСПЕЧЕНИЯ ДОСТУПНОСТИ УСЛУГ В СФЕРЕ ТРАНСПОРТА ДЛЯ ЛЮДЕЙ С ИНВАЛИДНОСТЬЮ И ДРУГИХ МАЛОМОБИЛЬНЫХ ГРУПП НАСЕЛЕНИЯ»для работников транспортных  организаций, задействованных в формированиидоступной среды жизнедеятельности для инвалидов и других маломобильных
групп населения</t>
  </si>
  <si>
    <t xml:space="preserve">г. Пенза, АО "Пензенское объединение автовокзалов": Дистанционный курс семинаров от Федерального ресурсного (информационно-методического) центра по формированию доступной среды для инвалидов и других маломобильных групп населения ФГБУ ФНОЦ МСЭ и Р им. Г.А. Альбрехта Минтруда России.                                                                                  Семинар-тренинг под руководством председателя регионального отделения Общероссийской общественной организвции "Российский Союз Инвалидов"   </t>
  </si>
  <si>
    <t>прохождение обучения</t>
  </si>
  <si>
    <t>Министерством транспорта Ульяновской области в адрес предприятий и организаций письмом от 07.02.2025 № 73-ИОГВ-06-03.01/662исх была направлена информация о проводимых в 2025 году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имени Г.А.Альбрехта Минтруда России серии онлайн просветительских семинаров по вопросам организации доступной среды для инвалидов и других маломобильных групп населения.</t>
  </si>
  <si>
    <t>Проведено обучение по программам дополнительного профессионального образования</t>
  </si>
  <si>
    <t>1. Обучение с целью повышение доступности для инвалидов объектов транспортной инфраструктуры, транспортных средств и предоставляемых транспортных услуг с ООО Научно-производственным объединением "Северо-Западный центр по подготовке специальных собак "СИМАРГЛ". 
2. 16 сотрудников Северо-Западной региональной дирекцией железнодорожных вокзалов прошли обучение в в профильных учебных заведениях и дистанционных программ в Корпоративном университете ОАО «РЖД».
3. Сотрудники ОА "СЗППК" Заключены договора с: ВОС, СПб ГБУ "Центр медико-социальной реабилитации для инвалидов по зрению", ООО "Региональный Учебно-Информационный Центр "Рубикон"</t>
  </si>
  <si>
    <t xml:space="preserve">Направление организациям-перевозчикам информационных писем об оказываемых консультативных услуг по вопросам доступности объектов и услуг для инвалидов и других маломобильных групп населения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 Г.А. Альбрехта Минтруда России 
</t>
  </si>
  <si>
    <t>В 8 организациях транспортного комплекса работники прошли обучение</t>
  </si>
  <si>
    <t>155 сотрудников транспортных компаний прошли профессиональное обучение: ОИГУПС г. Омск, Филиал г. Новосибирск СГУПС, Центр развития персоналом АО "ФПК" г. Барнаул</t>
  </si>
  <si>
    <t>Ежегодное проведение инструктирования сотрудников Восточно-Сибирского речного пароходства при начале навигации.
В 2025 году повышение квалификации в объёме 20 часов в очно-заочной форме прошел 91 человек аэропорт Иркутск</t>
  </si>
  <si>
    <t>проведение инструктажей работников на регулярной основе</t>
  </si>
  <si>
    <t xml:space="preserve">Сотрудники, прошли обучение для работы с пассажирами из числа инвалидов, по вопросам связанным с обеспечением доступности для них объектов и услуг в соответствии с законодательством Российской Федерации    
</t>
  </si>
  <si>
    <t>Проведено обучения по программам дополнительного профессионального образования</t>
  </si>
  <si>
    <t>Организовано ежегодное обучение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t>
  </si>
  <si>
    <t>Обучение на базе Корпоративного университета транспортного комплекса Москвы и предприятий-перевозчиков.</t>
  </si>
  <si>
    <t>Проведение обучения по программам дополнительного профессионального образования сотрудников организаций транспортного комплекса, обучение сотрудников предприятия в специализированных организациях по оказанию ситуационной помощи инвалидам и МГН</t>
  </si>
  <si>
    <t>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t>
  </si>
  <si>
    <t>Направлены письма в транспортные компании о необходимости проведения обучения/инструктирование водителей транспортной компании,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 В должностные инструкции для работников ответственных за оказание ситуационной помощи инвалидам внесены описания дополнительных обязанностей по обеспечению доступа инвалидов к услугам и объектам.</t>
  </si>
  <si>
    <t>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t>
  </si>
  <si>
    <t>распоряжение Администрации Приморского края от 09.10.2015 № 326-ра "Об утверждении плана мероприятий по повышению значений показателей доступности для инвалидов объектов и услуг в установленных сферах деятельности в Приморском крае"</t>
  </si>
  <si>
    <t xml:space="preserve">"1. Распоряжение Правительства Хабаровского края от 30 сентября 2015 г. № 668-рп ""Об утверждении Плана мероприятий (""дорожной карты"") ""Повышение значений показателей доступности для инвалидов действующих объектов социальной, инженерной, транспортной инфраструктуры и условий для беспрепятственного пользования услугами в Хабаровском крае"";
2. Распоряжение Правительства Хабаровского края от 8 ноября 2016 г. № 871-рп ""О мерах по реализации на территории Хабаровского края Конвенции о правах инвалидов, Федерального закона от 1 декабря 2014 г. № 419-ФЗ ""О внесении изменений в отдельные законодательные акты Российской Федерации по вопросам социальной защиты инвалидов в связи с ратификацией Конвенции о правах инвалидов"" (в ред. от 12 февраля 2025 г. № 82-рп)."
</t>
  </si>
  <si>
    <t>в регионе разработана и принята «дорожная карта», утвержденная Постановлением Правительства Чукотского автономного округа от 13 ноября 2015 года № 546 «Об утверждении Плана мероприятий («дорожной карты») по повышению значений показателей доступности для инвалидов объектов и услуг в Чукотском автономном округе на 2016 - 2030 годы»</t>
  </si>
  <si>
    <t>Распоряжение Правительства Нижегородской области от 30 сентября 2015 г. № 1826-р
"Об утверждении Плана мероприятий ("дорожной карты") по повышению значений
показателей доступности для инвалидов объектов и услуг Нижегородской области"</t>
  </si>
  <si>
    <t>Постановление Правительства Республики Башкортостан от 29 марта 2024 г. N 116 "Об утверждении государственной программы "Развитие транспортной системы Республики Башкортостан"</t>
  </si>
  <si>
    <t>Распоряжение Правительства Удмуртской Республики от 5 октября 2015 г. № 996-р об утверждении плана мероприятий  "Дорожной карты" по повышению значений показателей доступности для инвалидов объектов и услуг на территории Удмуртской Республики</t>
  </si>
  <si>
    <t>Постановление Правительства Вологодской области от 28.09.2015 № 803 "О реализации мероприятий, направленных на повышение значений показателей доступности для инвалидов объектов и услуг на территории Вологодской области"</t>
  </si>
  <si>
    <t>Распоряжение Правительства Ленинградской области от 28.12.2024 № 891-р "Об утверждении Плана мероприятий на период с 2024 по 2030 годы ("дорожная карта") по повышению на территории Ленинградской области доступности для инвалидов объектов транспортной инфраструктуры, транспортных средств и предоставляемых на них транспортных услуг"</t>
  </si>
  <si>
    <t>Постановлением Администрации Ненецкого автономного коруга от 21.10.2015 № 336-п  утвержден план мероприятий (дорожная карта) по повышению значений показателей доступности для инвалидов объектов и услуг на территории Ненецкого автономного округа и устанавливает мероприятия, реализуемые для достижения запланированных значений показателей доступности для инвалидов объектов и услуг на территории Ненецкого автономного округа, и этапы их реализации до 2025 года</t>
  </si>
  <si>
    <t>соответствующая работа ведется в рамках иного плана мероприятий (Государственная программа Республики Коми "Развитие транспортной системы")</t>
  </si>
  <si>
    <t xml:space="preserve">План мероприятий "дорожная карта" по повышению значений показателей доступности для инвалидов объектов и услуг в сфере транспортного комплекса. № 643-р от 13.11.2024 г.
</t>
  </si>
  <si>
    <t>Распоряжение Правительства Ставропольского края от 16 октября 2015 г. N 327-рп "Об организации работы по повышению значений показателей доступности для инвалидов объектов и услуг на территории Ставропольского края" (с изменениями и дополнениями от:  12 октября 2017 г.,  8 февраля 2018 г., 17 апреля 2019 г., 26 февраля 2020 г.,  20 июня 2022 г., 22 марта 2023 г., 22 октября 2024 г.)</t>
  </si>
  <si>
    <t xml:space="preserve">В рамках текущей деятельности, с учетом действующего законодательства: 
"Постановление Коллегии Администрации Кемеровской области от 27.05.2016 № 196 (ред. от 01.09.2025) "Об утверждении комплексной программы "Доступная среда в Кузбассе" 
Распоряжение Коллегии Администрации Кемеровской области от 27.10.2015 № 585-р (ред. от 17.03.2023) "Об утверждении плана мероприятий по повышению значений показателей доступности для инвалидов объектов и услуг ("дорожной карты") на 2016 - 2030 годы"
</t>
  </si>
  <si>
    <t>В настоящее время на территории Омской области действует Распоряжение Правительства Омской области от 5 октября 2015 г. N 158-рп "Об утверждении плана мероприятий ("дорожной карты") "Перечень мероприятий, реализуемых для достижения запланированных значений показателей доступности для инвалидов объектов и услуг Омской области (2016 - 2030 годы)"</t>
  </si>
  <si>
    <t>Разработка сводного плана нецелесообразна. С 2014 года на территории Свердловской области реализуются комплексная программа Свердловской области «Доступная среда», утвержденная постановлением Правительства Свердловской области от 22.01.2014 № 23-ПП, а также План мероприятий («дорожная карта») по повышению значений показателей доступности для инвалидов объектов и услуг в Свердловской области, утвержденный постановлением Правительства Свердловской области от 22.09.2015 № 844-ПП</t>
  </si>
  <si>
    <t xml:space="preserve">постановление Правительства автономного округа от 28.11.2019 № 1245-П "Об утверждении плана мероприятий ("дорожной карты") по повышению значений показателей доступности для инвалидов объектов и услуг в Ямало-Ненецком автономном округе"
</t>
  </si>
  <si>
    <t xml:space="preserve">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Рязанской области"
</t>
  </si>
  <si>
    <t xml:space="preserve">План мероприятий ("дорожная карта") "Повышение значений показателей доступности для инвалидов и маломобильных групп населения объектов и услуг в Тамбовской области  (2014 - 2030 годы)", утвержденный распоряжением администрации Тамбовской области от 16.08.2022 № 6616-р
</t>
  </si>
  <si>
    <t>В Тульской области работа по повышению доступности для инвалидов и маломобильных граждан объектов транспортной инфраструктуры и транспорта осуществляется в соответствии с дорожной картой по повышению показателей доступности для инвалидов объектов и услуг в Тульской области, утвержденной распоряжением правительства Тульской области от 07.10.2015 № 940-р (далее – Дорожная карта), в которую внесены мероприятия по поэтапному повышению значений показателей доступности предоставляемых инвалидам услуг, в том числе в сфере транспорта и дорожного хозяйства. Данная Дорожная карта разработана в соответствии с требованиями Постановления Правительства РФ от 17.06.2015 № 599 «О порядке и сроках разработки федеральными органами исполнительной власти, органами исполнительной власти субъектов Российской Федерации, органами местного самоуправления мероприятий по повышению значений показателей доступности для инвалидов объектов и услуг в установленных сферах деятельности» и содержит: обоснование целей обеспечения доступности для инвалидов объектов и услуг; комплекс мероприятий по их достижению в установленные сроки; таблицу повышения значений показателей доступности для инвалидов объектов и услуг; перечень мероприятий, реализуемых для достижения запланированных значений показателей доступности для инвалидов объектов и услуг.</t>
  </si>
  <si>
    <t>В связи с реализацией на территории региона Плана мероприятий ("дорожной карты") по повышению значений показателей доступности для инвалидов объектов и услуг в Волгоградской области на 2016-2030 годы, утвержденной Постановлением Администрации Волгоградской области от 25 сентября 2015 г. № 579-п, необходимость разработки и реализации регионального сводного плана отсутствует</t>
  </si>
  <si>
    <t>Приказом Департамента транспорта и развития дорожно-транспортной инфраструктуры города Севастополя от 14.02.2024 № 22-о утвержден План мероприятий ("дорожная карта")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в городе Севастополе</t>
  </si>
  <si>
    <t xml:space="preserve">Распоряжение Совета министров Республики Крым от 26.11.2015 N 1143-р (ред. от 15.11.2022) "Об утверждении плана мероприятий ("дорожной карты") Республики Крым по повышению значений показателей доступности для инвалидов объектов и предоставляемых на них услуг на 2016 - 2030 годы"
</t>
  </si>
  <si>
    <t xml:space="preserve">Работа в данном направлении организована в рамках Плана мероприятий ("дорожная карта") "Повышения значений показателей доступности для инвалидов объектов социальной, инженерной и транспортной инфраструктур и предоставляемых услуг в установленных сферах деятельности на 2021 - 2030 годы», утвержденного Постановлением правительства Ростовской области 490 от 22 июня 2021 </t>
  </si>
  <si>
    <t>Приказ Министерства транспорта и дорожного строительтва Камчатского края от 18.04.2024 № 58.01/07/75</t>
  </si>
  <si>
    <t xml:space="preserve">Региональный сводный план мероприятий (дорожная карта) от 10.04.2025 </t>
  </si>
  <si>
    <t xml:space="preserve">Сводный план утвержден 13.09.2024 Минтрансом РС(Я) №15/01/10896
</t>
  </si>
  <si>
    <t>Приказ Минтранса Сахалинской области от 10.12.2025 № 1-3.09-810/25 "Об утверждении Сводного плана мероприятий по повышению в Сахалинской области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t>
  </si>
  <si>
    <t>Распоряжение министерства транспорта Кировской области от 11.01.2024 № 2 "Об утверждении Сводного плана мероприятий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на период с 2023 по 2030 годы в Кировской области"</t>
  </si>
  <si>
    <t xml:space="preserve">Региональный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в Пензенской области на период с 2023 по 2030 годы (б/н от 17.01.2024)
</t>
  </si>
  <si>
    <t>региональный сводный план мероприятий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на период с 2024 по 2030 годы, утвержденный 18 июня 2024 г. заместителем министра транспорта и дорожного хозяйства Республики Марий Эл</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</si>
  <si>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территории Ульяновской области с 2023 по 2030 годы" (от 27.12.2023 № 13-ПЛ).</t>
  </si>
  <si>
    <t xml:space="preserve"> Распоряжение министерства транспорта Архангельской области "Об утверждении плана мероприятий Архангельской области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от 11 декабря 2024 г. №331-р</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</si>
  <si>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Санкт-Петербурга утвержден ВРИО председателя Комитета по транспорту Енокаевым В.К. 08.10.2024</t>
  </si>
  <si>
    <t xml:space="preserve">Сводный план мероприятий, утв. Министром транспорта и дорожного хозяйства Мурманской области от 15.01.2024
</t>
  </si>
  <si>
    <t>Региональный план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до 2030 года утвержден приказом Комитета транспорта и дорожного хозяйства Псковской области от 03.03.2025 № 44.</t>
  </si>
  <si>
    <t>20.08.2024 без нормативного правового акта.</t>
  </si>
  <si>
    <t xml:space="preserve">Региональный сводный план утвержден приказом Минтранса КБР от 28.11.2024 г. № 221-пр
</t>
  </si>
  <si>
    <t>Региональный сводный план утвержден Министром транспорта и дорожного хозяйства Республики Дагестан от 15.07.2024г.</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</si>
  <si>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Республики Северная Осетия - Алания(31 мая 2024 г.)</t>
  </si>
  <si>
    <t>Распоряжение Правительства Чеченской Республики от 10.02.2025 № 20-р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на территории Чеченской Республики»</t>
  </si>
  <si>
    <t>Протокол Министерства транспорта Алтайского края от 27.12.2023 № 122</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</si>
  <si>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от 10 декабря 2024 года (Утверждён заместителем председателя правительства Забайкальского края-министра строительства, дорожного хозяйства и транспорта Забайкальского края )</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</si>
  <si>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года по 2030 годы на территории Иркутской области утвержден распоряжением заместителя Председателя Правительства Иркутской области от 9 декабря 2024 года № 298-рзп</t>
  </si>
  <si>
    <t>Приказ №228-НПА от 01.10.2024 "Об утверждении регионального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Новосибирской области"</t>
  </si>
  <si>
    <t xml:space="preserve">Cводный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Республики Хакасия на период с 2024 по 2030 годы от 14.08.2024
</t>
  </si>
  <si>
    <t>Распоряжение Департамента транспорта, дорожной деятельности и связи Томской области от 13.08.2025 №127 "Об утверждении регионального сводного плана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</si>
  <si>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(Тюменская область), утвержденный Главным управлением строительства Тюменской области от 26.04.2024</t>
  </si>
  <si>
    <t>Приказ Министерства дорожного хозяйства и транспорта Челябинской области от 03.05.2024 г. № 277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в Челябинской области на период с 2024 по 2030 годы».</t>
  </si>
  <si>
    <t xml:space="preserve">Региональный план мероприятий по повышению доступности для инвалидов объектов транспортной инфрастуктуры, транспортных средств и предоставляемых на них транспортных услуг на период с 2024 по 2030 годы, утвержденный министром автомобильных дорог и транспорта Белгородской области от 13 марта 2025 года </t>
  </si>
  <si>
    <t xml:space="preserve"> Приказ  Министерства транспорта и дорожного хозяйства Владимирской области от 22.04.2024 № 83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территории Владимирской области на период с 2024 по 2030 годы" 
</t>
  </si>
  <si>
    <t>Приказ Министерства транспорта Калужской области от 30 мая 2024 г. № 151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Калужской области".</t>
  </si>
  <si>
    <t>Приказ Министерства транспорта и автомобильных дорог Курской области от 22.11.2024 № 224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Курской области"</t>
  </si>
  <si>
    <t>Региональный сводный план мероприятий по повышению доступности для инвалидов объектов транспортной инфраструктуры и предоставляемых на них транспортных услуг на территории Липецкой области на период с 2025 по 2030 годы, утвержден министерством транспорта и дорожного хозяйства Липецкой области и министерством социальной политики Липецкой области 26.05.2025</t>
  </si>
  <si>
    <t xml:space="preserve">Распоряжение Правительства Орловской области от 1 апреля 2026 г. N 156-р Об утверждении Плана мероприятий ("дорожной карты") "Повышение значений показателей доступности для инвалидов объектов и услуг в Орловской области (2026 - 2030 годы)
</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</si>
  <si>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с 2023 по 2030 годы Ярославской области Утвержденный министром транспорта Ярославской области 20 мая 2024года</t>
  </si>
  <si>
    <t>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от 25.05.2024 (утвержден министром транспорта и дорожной инфраструктуры Астраханской области)</t>
  </si>
  <si>
    <t xml:space="preserve">Подготовлен проект регионального сводного плана мероприятий по повышению доступности  для инвалидов и маломобильных групп населения объектов транспортной инфраструктуры, транспортных средств и предоставляемых на них транспортных услуг на среднесрочную перспективу 2027 - 2030 годы. Планируется к утверждению в 3 кв. 2026 г.
</t>
  </si>
  <si>
    <t>В разработке</t>
  </si>
  <si>
    <t>Доля проведенных мероприятий по вопросам соблюдения обязательных требований в части обеспечения доступности для инвалидов</t>
  </si>
  <si>
    <t>Доля лиц, в отношении которых осуществлены контрольные мероприятия в рамках регионального государственного контроля (надзора) в сфере перевозок и багажа легковым такси, в общем количестве лиц, получивших разрешение на осуществление деятельности по перевозке пассажиров и багажа легковым такси на территории Кировской области</t>
  </si>
  <si>
    <t>Проведение внеплановых контрольно-надзорных мероприятий при наличии оснований; проведение профилактических мероприятий</t>
  </si>
  <si>
    <t xml:space="preserve">Проведение плановых проверок субъектов рынка перевозок пассажиров и багажа легковым такси с учетом действующих ограничений таких проверок, установленных Правительством Российской Федерации.
</t>
  </si>
  <si>
    <t xml:space="preserve">КЛЮЧЕВОЙ ПОКАЗАТЕЛЬ
РЕГИОНАЛЬНОГО ГОСУДАРСТВЕННОГО КОНТРОЛЯ (НАДЗОРА) В СФЕРЕ
ПЕРЕВОЗОК ПАССАЖИРОВ И БАГАЖА ЛЕГКОВЫМ ТАКСИ НА ТЕРРИТОРИИ
РЕСПУБЛИКИ БАШКОРТОСТАН И ЕГО ЦЕЛЕВОЕ ЗНАЧЕНИЕ
</t>
  </si>
  <si>
    <t xml:space="preserve">Проведение в рамках регионального государственного контроля за осуществлением перевозок пассажиров и багажа легковым такси государственного контроля (надзора) за обеспечением доступности для инвалидов объектов социальной, инженерной и транспортной инфраструктур и предоставляемых услуг 
</t>
  </si>
  <si>
    <t>Мониторинг доступности для инвалидов объектов и услуг в сфере транспорта</t>
  </si>
  <si>
    <t xml:space="preserve">Отсутствие обращений (жалоб) от инвалидов, законных представителей инвалидов и детей-инвалидов, по вопросам соблюдения обязательных требований в сфере перевозки пассажиров и багажа легковым такси </t>
  </si>
  <si>
    <t xml:space="preserve">Проведение в рамках регионального государственного контроля за осуществлением перевозок пассажиров и багажа легковым такси мероприятий по вопросам соблюдения обязательных требований в части обеспечения доступности для инвалидов
</t>
  </si>
  <si>
    <t>отсутствуют основания</t>
  </si>
  <si>
    <t>график на 2026 год не утвержден</t>
  </si>
  <si>
    <t>отсутствие оснований для проведения плановых и внеплановых проверок, предусмотренных НПА</t>
  </si>
  <si>
    <t xml:space="preserve">Нет, на основании Постановления Правительства РФ от 10 марта 2023 г. № 372 «О внесении изменений в некоторые акты Правительства Российской Федерации и признании утратившим силу отдельного положения акта Правительства Российской Федерации», введён мораторий на проведение плановых проверок юридических лиц и индивидуальных предпринимателей, чьи объекты отнесены к категориям среднего и низкого (Постановление Правительства РФ от 10 марта 2022 года № 336).
Мораторий на плановые проверки бизнеса действует до конца 2030 года, плановые проверки сохранены только в отношении небольшого закрытого перечня объектов контроля.
Внеплановые проверки проводятся исключительно по следующим основаниям в рассматриваем случае:
а) при условии согласования с органами прокуратуры: 
-при непосредственной угрозе причинения вреда жизни и тяжкого вреда здоровью граждан, по фактам причинения вреда жизни и тяжкого вреда здоровью граждан;
- при выявлении индикаторов риска нарушения обязательных требований (Постановление Правительства Чукотского автономного округа от 14 декабря 2021 года № 520);
 б) без согласования с органами прокуратуры:
- по поручению Президента Российской Федерации;
- по поручению Председателя Правительства Российской Федерации.
</t>
  </si>
  <si>
    <t>В связи с отсутствием в региональном сводном плане</t>
  </si>
  <si>
    <t xml:space="preserve">Постановление Правительства РБ от 30.12.2021 N 739
(ред. от 09.07.2025)
"Об утверждении Положения о региональном государственном контроле (надзоре) в сфере перевозок пассажиров и багажа легковым такси на территории Республики Башкортостан"
</t>
  </si>
  <si>
    <t>Ежегодный план проверок не утверждался в связи с отсутствием объектов,относящихся к высокой категории риска</t>
  </si>
  <si>
    <t>Во исполнение постановления Правительства РФ от 10.03.2022 № 336 "Об особенностях организации и осуществления государственного контроля (надзора), муниципального контроля" проверки в сфере оказания перевозки пассажиров и багажа легковым такси не проводились.</t>
  </si>
  <si>
    <t>Информацию по количеству такси в отдельных муниципальных образованиях не отсортировать в программе ФГИС такси, в связи с чем по Вологде и Череповцу данные не вынесены в поля</t>
  </si>
  <si>
    <t>Проведение плановых контрольных (надзорных) мероприятий в 2024 и 2025 голах не осуществлялось связи с ограничениями, установленными постановлением Правительства РФ от 10.03.2022 № 336</t>
  </si>
  <si>
    <t>отсутствие полномочий</t>
  </si>
  <si>
    <t xml:space="preserve">Региональный государственный контроль (надзор) в сфере перевозок пассажиров и багажа легковым такси на территории Новгородской области осуществляется с применением системы оценки и управления рисками причинения вреда (ущерба) охраняемым законом ценностям. В отчетном периоде  плановые контрольные (надзорные) мероприятия министерством не проводились так как все субъекты отнесены к низкой категории риска, внеплановые контрольные (надзорные) мероприятия не проводились в связи с отсутствием оснований.
При предоставлении разрешения на осуществление перевозок пассажиров и багажа легковым такси на территории Новгородской области все подконтрольные субъекты информируются министерством о необходимости выполнения требований законодательства. Также подконтрольные субъекты информируются при проведении профвизитов министерством.
</t>
  </si>
  <si>
    <t>Проверки не проводились в связи с действием моратория на плановые проверки</t>
  </si>
  <si>
    <t>Проверки не проводятся в части обеспечения маломобильных групп населения</t>
  </si>
  <si>
    <t>Постановление Правительства РФ №372 от 10 марта 2023</t>
  </si>
  <si>
    <t>В соответствии с Постановлением Правительства Российской Федерации от 10.03.2023г. №372 продлен мораторий на проведение плановых проверок до 2030г. В этой связи плановые и внеплановые проверки в рамках регионального государственного контроля за осуществлением перевозок пассажиров и багажа легковым такси мероприятий по вопросам соблюдения обязательных требований в части обеспечения доступности для инвалидов не проводились.</t>
  </si>
  <si>
    <t xml:space="preserve">Отсутсвовала необходимость, так как в диспетчерскую службу такси заявки от маломобильных групп населения, инвалидов не поступали. Перевозка данной категории людей осуществляется родстенниками.
</t>
  </si>
  <si>
    <t>отсутствуют основания проведения контроля</t>
  </si>
  <si>
    <t>Все объекты контроля отнесены к категории низкого риска; проверки по данному направлению не проводились.</t>
  </si>
  <si>
    <t>Согласно Постановлению Правительства РФ от 10.03.2023 № 372 до 2030 г. действует мораторий на плановые проверки в отношении субъектов малого и среднего предпринимательства.
В отношении перевозчиков легковым такси на территории Алтайского края проводятся профилактические мероприятия согласно Федеральному закону от 31.07.2020 № 248-ФЗ «О государственном контроле (надзоре) и муниципальном контроле в Российской Федерации».
Сведения о нарушении контролируемыми лицами обязательных требований к обеспечению доступности для инвалидов объектов социальной, инженерной и транспортной инфраструктур и предоставляемых услуг в адрес Министерства транспорта Алтайского края в 2024 и 2025 году не поступали.</t>
  </si>
  <si>
    <t>В связи с установленным мораторием на проведение проверок, принятием федерального закона № 580-ФЗ от 29.12.2022 года и добавлением новых полномочий, но без увеличения штатной численности мероприятия не проводились</t>
  </si>
  <si>
    <t xml:space="preserve">Проведение плановых проверок не предусмотрено Положением о региональном государственном контроле (надзоре) в сфере перевозок пассажиров и багажа легковым такси, утвержденным постановлением Правительства Красноярского края от 27.08.2024 № 604-п. Внеплановые контрольные надзорные мероприятия за отчетный период и период, предшествующий отчетному, также не проводились в связи с отсутствием оснований для их проведения. </t>
  </si>
  <si>
    <t xml:space="preserve">"Министерством транспорта и дорожного хозяйства Республики Хакасия (далее – Министерство) в 2025 году не проводились плановые контрольные (надзорные) мероприятия, так как на территории Республики Хакасия отсутствуют объекты контроля, отнесенные к категории чрезвычайно высокого и высокого рисков.
В целях профилактики нарушений обязательных требований, оценка соблюдения которых является предметом регионального государственного контроля в сфере перевозок пассажиров и багажа легковым такси, регионального государственного контроля на автомобильном транспорте, городском наземном электрическом транспорте и в дорожном хозяйстве, и в соответствии со статьей 8.2 Федерального Закона № 294-ФЗ, Министерством проведено 323 профилактических визитов с целью предупреждения сокращения контролируемыми лицами нарушений обязательных требований, установленных действующим законодательством и выявления, устранения причин, факторов и условий способных привести к нарушениям обязательных требований, определение способов устранения или снижения рисков их возникновения. В соответствии с пунктом 11 Положения о региональном государственном контроле в сфере перевозок пассажиров и багажа легковым такси в Республике Хакасия, утвержденного постановлением Правительства Республики Хакасия от 30.09.2021 № 490, по результатам рассмотрения обращения гражданина, Министерством в 2025 году было объявлено 2 предостережений о недопустимости нарушения обязательных требований. Проведено 500 консультирований с организациями, индивидуальными предпринимателями и гражданами на тему соблюдения норм действующего законодательства при осуществлении деятельности по перевозке пассажиров и багажа легковым такси на территории Республики Хакасия. Проведено 53 постоянных рейдов. Составлено 26 протоколов об административном правонарушении по ч. 2 ст. 14.1 КоАП РФ.
Вынесены постановления о назначении наказания в виде административного штрафа.
"
</t>
  </si>
  <si>
    <t>Нет (плановые проверки законодательно не предусмотрены; обращения по поводу несоблюдения перевозчиками обязательных требований в части обеспечения доступности для инвалидов не поступали)</t>
  </si>
  <si>
    <t>Плановые контрольные (надзорные) мероприятия на 2025 год запланированы не были. Оснований для проведения внеплановых проверок контролируемых лиц за отчетный период не возникло.</t>
  </si>
  <si>
    <t>Мероприятия планом проверок на 2025 год не предусмотрены. Объекты контроля, отнесенные  к категории чрезвычайно высокого и высокого риска, отсутствуют (постановление Правительства РФ от 10.03.2022 № 336 "Об особенностях организации и осуществления государственного контроля (надзора), муниципального контроля")</t>
  </si>
  <si>
    <t>В соответствии с  постановлением Правительства Российской Федерации от 10 марта 2022 года №336».</t>
  </si>
  <si>
    <t>Постановление Правительства РФ от 10.03.2022 № 336  "Об особенностях организации и осуществления государственного контроля (надзора), муниципального контроля" запрещены контрольно надзорные мероприятия</t>
  </si>
  <si>
    <t>Мораторий на осуществление проверок</t>
  </si>
  <si>
    <t>мораторий на проверки</t>
  </si>
  <si>
    <t xml:space="preserve">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t>
  </si>
  <si>
    <t xml:space="preserve">План проведения плановых контрольных (надзорных) мероприятий на 2025 год не формировался, в связи отсутствием объектов контроля, отнесенных к высокой категории риска
</t>
  </si>
  <si>
    <t>Пунктом 11(3) Постановления Правительства РФ от 10.03.2022 № 336 установлено, что до 2030 года плановые проверки проводятся только в отношении объектов контроля, отнесенных к категориям чрезвычайно высокого и высокого риска.
На территории города Севастополя отсутствуют перевозчики легковым такси, которым присвоены категории высокого и чрезвычайно высокого риска, в связи с чем необходимость в формировании планов проведения контрольных (надзорных) мероприятий в 2025 году не возникала, плановые контрольные (надзорные) мероприятия в 2025 году не проводились.</t>
  </si>
  <si>
    <t>Согласно Положению о региональном государственном контроле (надзоре) в сфере перевозок пассажиров и багажа легковым такси, утвержденном постановлением главы администрации (губернатора) Краснодарсокго края 
от 28 декабря 2021 г. № 1017 плановые проверки не предусмотрены, а основания для проведения внеплановых проверок отсутствовали. Вместе с тем, в соответствии со статьей 97.1 Федерального закона от 31 июля 2020 г. № 248-ФЗ «О государственном контроле (надзоре) и муниципальном контроле в Российской Федерации» (далее – Федеральный закон № 248-ФЗ) министерством проводятся постоянные рейды в целях предупреждения, выявления и пресечения нарушений юридическими лицами, индивидуальными предпринимателями и физическими лицами (лицами, применяющими специальный налоговый режим «Налог на профессиональный доход» и не являющимися индивидуальными предпринимателями), осуществляющими деятельность по перевозке пассажиров и багажа легковым такси на территории Краснодарского края, обязательных требований, установленных Федеральным законом от 29 декабря 2022 г.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(далее – Федеральный закон     № 580-ФЗ), Законом Краснодарского края от 31 мая 2023 г. № 4906-КЗ   «Об организации перевозок пассажиров и багажа легковым такси в Краснодарском крае», а также обязательных требований к обеспечению доступности для инвалидов объектов социальной, инженерной и транспортной инфраструктур и предоставляемых услуг, предупреждения, выявления и пресечения нарушений службами заказа легкового такси обязательных требований, установленных Федеральным законом № 580-ФЗ</t>
  </si>
  <si>
    <t xml:space="preserve">Постановление Правительства Калужской области от 10 января 2024 г. № 28 «Об утверждении государственной программы Калужской области "Развитие предпринимательства и инноваций в Калужской области» (с изменениями и дополнениями). Представители предпринимательского сообщества, специализирующиеся на оказании услуг легковым такси, имеют возможность на общих основаниях пользоваться государственной поддержкой в рамках действующих региональных государственных и ведомственных целевых программ, а также обратиться в государственный фонд поддержки предпринимательства Калужской области за получением микрозаймов на льготных условиях. </t>
  </si>
  <si>
    <t xml:space="preserve">Закон Московской области от 06.07.2023 № 125/2023-ОЗ
(ред. от 02.06.2026)
"Об организации перевозок пассажиров и багажа легковым такси в Московской области и о внесении изменений в Закон Московской области "Об организации транспортного обслуживания населения на территории Московской области"
(принят постановлением Мособлдумы от 29.06.2023 N 19/59-П)
</t>
  </si>
  <si>
    <t>ч. 1 и ч.3 ст.11.14.1 КоАП РФ и ч.5 ст.12.31.1</t>
  </si>
  <si>
    <t>статья 11.14.1</t>
  </si>
  <si>
    <t>ст.11.14.1 ч.3 КоАП РФ</t>
  </si>
  <si>
    <t>В ходе проверки  ГБУСО "Центр социального обслуживания  г. Пскова" было выявлено необходимость установки тахографоф в транспортных средствах, после чего тахографы были установлены.</t>
  </si>
  <si>
    <t>часть 1 статьи 11.14.1 КоАП РФ (отсутствие в салоне легкового такси информации, предусмотренной Правилами перевозок пассажиров и багажа автомобильным транспортом и городским наземным электрическим транспортом; отсутствие дублирования необходимой информации, а также надписей, знаков и иной текстовой и графической информации знаками, выполненными рельефно-точечным шрифтом Брайля)</t>
  </si>
  <si>
    <t>ст.9.13 КоАП РФ</t>
  </si>
  <si>
    <t>Ч. 3 ст. 11.14.1, ч. 2 ст. 14.1 КоАП РФ</t>
  </si>
  <si>
    <t>осуществление перевозок пассажиров и багажа автомобильным транспортом с нарушением требований о проведении предрейсового контроля технического состояния транспортных средств и о проведении предрейсовых медицинских осмотров водителей транспортных средств</t>
  </si>
  <si>
    <t>ч.2 ст. 14.1, ч.2,3 ст. 12.31.1</t>
  </si>
  <si>
    <t>нарушение правил остановки и стоянки транспортных средств в местах, отведенных для инвалидов</t>
  </si>
  <si>
    <t xml:space="preserve"> Отсутствие цветографической схемы и опознавательного фонаря.</t>
  </si>
  <si>
    <t>отсутствие цветографической схемы и опознавательного фонаря</t>
  </si>
  <si>
    <t>ч. 2 и 3 ст. 12.31.1 КоАП РФ,
ч. 1 и 3 ст. 11.14.1 КоАП РФ.</t>
  </si>
  <si>
    <t>отсутствуют</t>
  </si>
  <si>
    <t>Нарушений не выявлено.</t>
  </si>
  <si>
    <t xml:space="preserve">ч.1 ст. 9, п.п. 1,5,12 ч. 1 ст. 11 Федерального закона от 29 декабря 2022 г.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(с изменениями и дополнениями) </t>
  </si>
  <si>
    <t>Ч. 2 ст. 14.1 КоАП РФ</t>
  </si>
  <si>
    <t xml:space="preserve">Члены Общественного совета получили ответы на вопросы, касающиеся перевозок инвалидов, обустройства автобусных остановок, правильного применения дорожных знаков, проведения дорожных работ и ремонта мостов в 2025 году.
Осуществить выезд в целях проверки наличия оборудования в общественном транспорте для перевозки маломобильных граждан. 
</t>
  </si>
  <si>
    <t xml:space="preserve">утвердить на 2026 год график выездных проверок, утвердить основные маршруты, участие в паспортизации объектов
</t>
  </si>
  <si>
    <t xml:space="preserve">О необходимости формирования рабочих групп в муниципальных округах Сахалинской области и проведении проверок в муниципальных образования Сахалинской области объектов улично-дорожной сети, транспортных объектов и транспорта с участием председателей обществ инвалидов. Размещение дополнительной  информации о номере маршрута в верхней части лобового стекла в автобусах для визуального удобства людям с ограниченными возможностями здоровья по зрению; установка в автобусах системы радиоинформирования и звукового ориентирования; своевременная расчистка автобусных остановок и объектов улично-дорожной сети в зимнее время; уделить особое внимание культуре вождения  автобусов водителями; ремонт и установка тактильно-наземных указателей, ремонт объектов улично-дорожной сети. </t>
  </si>
  <si>
    <t>0</t>
  </si>
  <si>
    <t>Департаментом промышленной политики Чукотского автономного округа 07.03.2025 (исх. № 04-4/881) направлены предложения в Министерство транспорта Российской Федерации по инициированию внесения изменений в Федеральный закон № 580-ФЗ в части установления обязательного требования по оснащению всех легковых такси детскими удерживающими системами (устройствами), и устройствами для перевозки маломобильных пассажиров, а также установления перевозчиком льготной стоимости перевозок (тарифов) для многодетных семей при предъявлении удостоверения многодетной семьи или QR-кода соответствующего документа, и лиц с ограниченными возможностями.</t>
  </si>
  <si>
    <t>Продолжить работу по обеспечению доступности для инвалидов и маломобильных групп населения объектов транспортной инфраструктуры и транспортных средств</t>
  </si>
  <si>
    <t>В регионе действует государственная программа Нижегородской области «Развитие транспортной системы Нижегородской области», утвержденная постановлением Правительства Нижегородской области от 30 апреля 2014 г. № 303, в рамках которой приобретается новый подвижной состав, конструкция которого обеспечивает доступ для перевозки маломобильных групп населения</t>
  </si>
  <si>
    <t xml:space="preserve">1. В адрес субъектов транспортной деятельности, осуществляющих перевозку пассажиров, направлены информационные письма о необходимости обучения водителей и кондукторов автобусов по работе с инвалидами;                                                                              2. В адрес Министерства транспорта Российской Федерации направлено письмо с предложением о внесении изменений в «Порядок организации и проведения предрейсового или предсменного контроля технического состояния транспортных средств, утвержденный Приказом Министерства транспорта Российской Федерации от 15 января 2021 года № 9 в части дополнения перечня следующим пунктом: «проверка исправности устройств и оборудования, предназначенных для инвалидов, в том числе рампа или подъемное устройство, поручни для комфортного перемещения, специальные места для инвалидов и инвалидных колясок, ремни безопасности, кнопки вызова, аудио- и видеоинформаторы».       </t>
  </si>
  <si>
    <t>Заседания региональной рабочей группы по мониторингу доступности для инвалидов объектов транспортной инфраструктуры, транспортных средств и предоставляемых транспортных услуг в 2025 году не проводились.</t>
  </si>
  <si>
    <t xml:space="preserve"> обеспечить условия для беспрепятственного доступа к объектам транспортной инфраструктуры и пользования транспортом в городском, пригородном, междугородном сообщении;дублирование звуковой и зрительной информации, а также надписей и знаков рельефно-точечным шрифтом Брайля; допуск сурдопереводчика и тсурдопереводчика</t>
  </si>
  <si>
    <t xml:space="preserve">обеспечение доступности и безопасности пользования общественным транспортом и транспортной инфраструктурой, включая остановочные пункты, тротуары, инвалидами и другими маломобильными группами населения </t>
  </si>
  <si>
    <t xml:space="preserve"> 1. Разработка Программы развития (модернизации) общественного транспорта Ульяновской области.                                                                        
 2. Подготовка заявки Ульяновской области для привлечения в 2026 году денежных средств в виде казначейского инфраструктурного кредита на обновление подвижного состава общественного транспорта.</t>
  </si>
  <si>
    <t xml:space="preserve">1. Провести информационную работу по огласке проведения рейдов Госавтоинспекции по выявлению нарушителей, незаконно оставляющих свои автомобили на парковочных местах для маломобильных групп населения. 2.  Совместно с Министерством транспорта и дорожного хозяйства области провести профилактическое мероприятие на повышение осведомленности и ответственности водителей по соблюдению пункта 14.5 Правил дорожного движения (во всех случаях, в том числе и вне пешеходных переходов, водитель обязан пропустить слепых пешеходов, подающих сигнал белой тростью).                                                             3. Проработать вопрос  о предоставлении льгот для маломобильных групп населения и сопровождающим их лицам при осуществлении авиаперелетов. 4. Проработать вопрос обеспечения доступности обучения управлению транспортным средством на специализированном автомобиле и последующей сдачи экзаменов для маломобильной группы населения в городах Вологодской области. 5. Рассмотреть вопрос организации регулярного движения общественного транспорта до Учреждения медико-социальной экспертизы.
</t>
  </si>
  <si>
    <t xml:space="preserve">Принятые решения закреплены протоколами заседаний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Санкт-Петербурга от 10.04.2025 № 10.1-04.1, от 27.06.2025 № 10.1-04-3, от 15.10.25 № 10.1-04-3.
Основные рассмотренные вопросы:
об обеспечении информирования граждан о доступности транспортного комплекса Санкт-Петербурга;
о результатах проведения общественными организациями инвалидов проверок доступности остановочных пунктов городского пассажирского транспорта Санкт-Петербурга для инвалидов;
о проведении мероприятий по обеспечению доступности для людей с нарушением зрения пешеходных маршрутов от остановок наземного городского пассажирского транспорта до социальных объектов в части: определение и разграничение компетенции Комитета по транспорту (СПб ГКУ «ДОДД») и Комитета по благоустройству Санкт-Петербурга мероприятий по установке тактильных наземных указателей;
о замечаниях и предложениях по вопросам организации специального транспортного обслуживания («социальное такси»); 
о повышении доступности для инвалидов и других маломобильных групп населения тротуаров, переходов, остановок в связи с проводимым и неоконченным ремонтом/новым строительством, а также несоблюдением требований к ограждениям проведения места работ;
о предложениях по развитию туристической транспортной инфраструктуры в целях повышения доступности для инвалидов  и других маломобильных групп населения  (водный транспорт, в том числе причалы; воздушное сообщение; низкопольный транспорт для перевозки туристских групп).
</t>
  </si>
  <si>
    <t xml:space="preserve">Внедрение на территории региона пилотного проекта по оборудованию общественного пассажирского транспорта (автобусы) оборудованием  системы радиоинформирования  «Говорящий город» (соответствует  ГОСТ Р 59431), </t>
  </si>
  <si>
    <t xml:space="preserve">"2. Рекомендовать общественным организациям инвалидов:
2.1. Использовать официальный сайт «Транспорт Севера» https://транспортсевера.рф для ознакомления о предоставляемых услугах автотранспортными предприятиями на территории Мурманской области.
2.2. Провести анализ наполняемости данного сайта на предмет полноты, доступности и восприятия размещенной информации.
Заключение по результатам данного анализа предоставить
в Министерство транспорта и дорожного хозяйства Мурманской области.
Срок: до 01.09.2025.
2.3. Направить в автотранспортные предприятия (АО «Мурманскавтотранс», АО «Электротранспорт») информацию, необходимую для размещения на сайтах предприятий для маломобильных групп населения.
Срок: до 01.09.2025
2.4. Информировать заинтересованные лица общественных организаций инвалидов об услугах, предоставляемых автотранспортными компаниями,
в части оказания помощи маломобильным группам населения на общественном автомобильном транспорте.
Срок: на постоянной основе.
2.5. Направить в Министерство транспорта и дорожного хозяйства Мурманской области (Полиэктова Ю.А.) замечания относительно конструктивных недостатков транспортных средств общественного транспорта с указанием марок и моделей.
Срок: до 01.09.2025.
3. Рекомендовать автотранспортным предприятиям (Коробкову С.Е., Ушакову О.В.):
3.1. Продолжить организацию прохождения обучения инструкторов
и специалистов организаций транспортного комплекса, оказывающих услуги для лиц с ограниченными возможностями здоровья и маломобильным группам населения.
Срок: на постоянной основе.
3.2. На регулярной основе проводить дополнительные инструктажи                  на предмет качества обслуживания населения, внимательного отношения                 ко всем пассажирам, в том числе к пассажирам с инвалидностью. Особенное внимание при инструктировании уделять вновь принятым работникам. 
Срок: на постоянной основе.
3.3. Провести анализ информации, размещенной на сайтах автотранспортных предприятий для лиц с ограниченными возможностями здоровья, на предмет
ее доступности, а также проанализировать работу центральной диспетчерской.
Срок: до 01.09.2025.
3.4. Провести работу с общественными организациями инвалидов в части актуализации и наполняемости своих сайтов необходимой информацией
для маломобильных групп населения.
Срок: на постоянной основе.
3.5. При организации помощи маломобильным группам населения целесообразно принимать во внимание практику АО «Электротранспорт»
в части оформления заявок на предоставление соответствующих услуг.
Срок: на постоянной основе.
4. Органам местного самоуправления: 
4.1. При планировании дорожно-ремонтных работ рассмотреть возможность обустройства деревянного настила к остановкам общественного транспорта для обеспечения комфортного доступа в транспортные средства маломобильным группам населения.
Срок: на постоянной основе.
5. Министерству транспорта и дорожного хозяйства Мурманской области (Полиэктова Ю.А.):
5.1. Направить в адрес органов местного самоуправления рекомендации по обустройству деревянного настила к остановкам общественного транспорта для обеспечения комфортного доступа в транспортные средства маломобильным группам населения.
Срок: до 01.08.2025.
"
</t>
  </si>
  <si>
    <t xml:space="preserve">В целях организации негосударственными организациями, оказывающими услуги в сфере транспорта информационного сопровождения инвалидов при предоставлении транспортных услуг на всех видах транспорта и владельцами транспортной инфраструктуры по вопросам обеспечения доступности для инвалидов и других МГН на транспортных объектах, а также владельцами транспортной инфраструктуры министерством ежегодно проводятся совещания с субъектами транспортной инфраструктуры, на которых доводится информации о необходимости выполнения обязательных требований законодательства и проведении  инструктажей с работниками, осуществляющими непосредственное взаимодействие с пассажирами из числа инвалидов (кондуктора, водители), в том числе в целях оказания помощи при посадке и высадке из транспортного средства.
В июне 2025 года министерством организованы проверки городского транспорта на доступность для инвалидов в зависимости от стойких расстройств функций организма: зрения, слуха, опорно-двигательного аппарата (фото с проверки прилагается).
Сотрудники министерства проверили подвижной состав перевозчиков по следующим критериям:
- доступность автобуса для перевозки пассажиров на кресле-коляске
- наличие в салоне специального места для кресла-коляски
- оснащение специальными надписями, в том числе с применением шрифта Брайля
- наличие звукового дублирования информации
- работоспособность кнопки открытия двери
Также проверялись знания сотрудников по оказанию ситуационной помощи и наличие ответственного за обеспечение доступности транспортных услуг.
По итогам проверки предприятиям рекомендовано провести повторный инструктаж с работниками, осуществляющими непосредственное взаимодействие с пассажирами из числа инвалидов. Проверки подвижного состава будут продолжены, в том числе во время работы транспорта на линии.
</t>
  </si>
  <si>
    <t>Ежеквартально проводятся совещания по вопросам повышения доступности для инвалидов объектов транспортной инфраструктуры и транспортных услуг на территории Псковской области. Протоколы совещания по вопросам повышения доступности для инвалидов объектов транспортной инфраструктуры и транспортных услуг на территории Псковской области (далее – Протокол) направляются всем участникам для его исполнения в части касающейся.</t>
  </si>
  <si>
    <t>В 2025 году состоялось заседание рабочей группы, на котором утвержден график проведения в текущем году выездных осмотров объектов транспортной инфраструктуры. 30 января проведено обследование инфраструктуры железнодорожного вокзала в г. Петрозаводск, 25 июня – обследование причального комплекса в г. Петрозаводск.</t>
  </si>
  <si>
    <t>Принятых решений в сфере транспорта нет.</t>
  </si>
  <si>
    <t xml:space="preserve">Решение о закупке новых автобусов, отвечающих требованиям доступности для инвалидов.
</t>
  </si>
  <si>
    <t>Министерству транспорта и дорожного хозяйства Республики Дагестан во взаимодействии с главами муниципальных районов и городских округов Республики Дагестан поручено обеспечить проведение инструктажа среди водителей, осуществляющих регулярные перевозки автомобильным транспортом, по особенностям перевозки пассажиров из числа инвалидов и лиц с ограниченными возможностями здоровья.; Министерству транспорта и дорожного хозяйства Республики Дагестан
в рамках утвержденной рабочей группы по мониторингу и вопросам повышения доступности транспортной инфраструктуры проводить проверочные мероприятия в форме «профилактических визитов» на объекты транспортной инфраструктуры по вопросам обеспечения их доступности для инвалидов и других маломобильных групп населения; 3. Министерству транспорта и дорожного хозяйства Республики Дагестан провести информационную и разъяснительную работу с транспортными организациями (перевозчиками), осуществляющими регулярные перевозки пассажиров автомобильным транспортом о необходимости оснащения транспортных средств общего пользования с учетом потребностей инвалидов и других маломобильных групп населения, предусмотрев наличие информационной таблички или электронного табло, содержащих номера маршрутов регулярных перевозок, расписание движения транспорта и другой информации.</t>
  </si>
  <si>
    <t>1. Рекомендовать собственнику объекта транспортной инфраструктуры ОАО "Автовокзал РИ" привести инфраструктуру в соответствие с требованиями законодательства, а именно исправление вышеуказанных (в протоколе) выявленных недочетов. 2. Ространснадзору совместно с Минавтодортрансом Ингушетии и начальником автовокзала провести работы по организации заездов таких маршрутов как №№ 1, 15, 16, 17,121 на автовокзал соответственно выданным картам маршрутов. 3. Разработка плана заседаний рабочей группы по вопросам повышения доступности для инвалидов и иных категорий маломобильных граждан объектов транспортной инфраструктуры, транспортных средств и предоставляемых транспортных услуг. 4. Субъектам ОТИ продолжить работу по приведению в соответствие объектов транспортной инфраструктуры, согласно федеральному закону от 24 ноября 1995 г. № 181-ФЗ "О защите инвалидов в Российской Федерации". 5. При строительстве и реконструкции объектов транспортной инфраструктуры привлекать представителей граждан из числа инвалидов и иных маломобильных групп населения.</t>
  </si>
  <si>
    <t>не принимались</t>
  </si>
  <si>
    <t xml:space="preserve">1. Разработка паспортов доступности транспортных средств.
2. Приведение официального сайта Министерства и сайтов транспортных предприятий в соответствие с требованиями доступности для лиц с ограниченными физическими возможностями.
3. Размещение на транспорте и объектах транспортной инфраструктуры табличек-указателей с использованием шрифта Брайля.
</t>
  </si>
  <si>
    <t>В  ходе заседания Координационной комиссии при Правительстве Иркутской области по вопросам обеспечения условий доступности для инвалидов объектов и услуг, состоявшееся 8 сентября 2025 года сформировано поручение в части размещения рельефных табличек для слабовидящих  людей в соответствии с установленными критериями качества и безопасности, а также об учете в работе водителей общественного транспорта соблюдение прав лиц, сопровождающих инвалидов I группы, при использовании социальных проездных билетов для нужд слепых и слабовидящих жителей Иркутской области</t>
  </si>
  <si>
    <t>Реализация системных мер, направленных на обеспечение доступности приоритетных объектов и услуг инвалидов и других маломобильных групп населения на объектах транспортной инфраструктуры в 2025 году и план мероприятий на 2026 год.</t>
  </si>
  <si>
    <t>Регулярное обсуждение вопросов функционирования транспортной отрасли на территории Омской области. А также обсуждение вопроса "О возмещении перевозчикам, работающих на маршрутах с нерегулируемым тарифом затрат, связанных с предоставлением мер социальной поддержки отдельным категориям граждан". Кроме того, на обсуждение выносится вопрос обновления подвижного состава с привлечением федеральных источников финансирования в рамках национального проекта "Инфраструктура для жизни".</t>
  </si>
  <si>
    <t xml:space="preserve">"Продолжить работу по реализации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Организовать рейды согласно графику, и провести анализ доступности для инвалидов транспортной инфраструктуры силами созданных рабочих групп совместно с местными организациями Хакасской республиканской организации Общероссийской общественной организации «Всероссийское общество инвалидов».
Органам местного самоуправления:
- предоставить в Минтранс Хакасии планы мероприятий («дорожные карты») по повышению значений показателей доступности для инвалидов объектов и услуг;                                                                                                  - закладывать в бюджет финансирование мероприятий по доступности для инвалидов при планировании бюджета на следующий год.
При планировании строительно-монтажных и ремонтных работ 
на объектах транспортной инфраструктуры учитывать мероприятия 
по обеспечению доступности для инвалидов
"
</t>
  </si>
  <si>
    <t>Отчет о результатах работы по устранению выявленных на объектах транспортной инфраструктуры нарушений условий доступности объектов и услуг при организации перевозок пассажиров на автомобильном транспорте (объекты транспортной инфраструктуры, транспортные средства)</t>
  </si>
  <si>
    <t xml:space="preserve">В Свердловской области создана Комиссия по координации деятельности в сфере формирования доступной среды жизнедеятельности для инвалидов и других маломобильных групп населения на территории Свердловской области, ее положение и состав утвержден постановлением Правительства Свердловской области от 11.02.2014 № 70-ПП «О координации деятельности в сфере формирования доступной среды жизнедеятельности для инвалидов и других маломобильных групп населения на территории Свердловской области». </t>
  </si>
  <si>
    <t xml:space="preserve">Министерством дорожного хозяйства и транспорта Челябинской области подготовлены и направлены в адрес Губернатора Челябинской области предложения по активизации использования общественного транспорта (низкопольных автобусов и трамваев) для маломобильных групп населения. </t>
  </si>
  <si>
    <t>Заседания рабочей группы по вопросам повышения доступности для инвалидов транспортной инфраструктуры, транспортных средств и предоставляемых транспортных услуг в Ямало-Ненецком автономном округе, в 2025 году не проводились</t>
  </si>
  <si>
    <t>Продолжить работу по обновлению подвижного состава доступного для инвалидов.</t>
  </si>
  <si>
    <t>заседаний не проводилось</t>
  </si>
  <si>
    <t>Отсутствуют</t>
  </si>
  <si>
    <t xml:space="preserve">Пилотный проект по тестированию бортового оборудования Системы радиоинформирования и звукового ориентирования для инвалидов по зрению и других маломобильных групп населения «Говорящий город» </t>
  </si>
  <si>
    <t>Рекомендовать представителям Системы добровольной сертификации (СДС) «Всероссийское общество инвалидов» «Мир доступный для всех» предоставить администрации муниципального образования «Городской округ город Астрахань» акты обследования бордюрных пандусов на улично-дорожной сети в г. Астрахани.
Рекомендовать администрации муниципального образования «Городской округ город Астрахань» предоставить министерству транспорта и дорожной инфраструктуры Астраханской области предложения по трем остановочным пунктам для проведения выездного обследования на предмет доступности для маломобильных групп населения и инвалидов.
Рекомендовать ГКУ АО «Организатор перевозок» проработать с перевозчиком наличие следующих элементов:
- размещение снаружи рядом со средней входной группой (с левой стороны) автобусов большого и среднего класса информационной кнопки для вызова водителя с целью оказания помощи в посадки в пассажирский салон автобуса маломобильных лиц, в т.ч. слабовидящих (с применением рельефно-точечного шрифта Брайля);
- размещение в пассажирском салоне автобусов большого и среднего класса на средней накопительной площадке, а так же в местах размещения маломобильных пассажиров и инвалидов колясочников не менее 2-х информационных кнопок вызова водителя с целью оказания помощи в высадке из пассажирского салона автобуса маломобильных лиц, в т.ч. слабовидящих (с применением рельефно-точечного шрифта Брайля);
- размещение в пассажирском салоне автобусов большого, среднего и малого класса информации о необходимости вызова водителя с дублированием для слабовидящих пассажиров (с применением рельефно-точечного шрифта Брайля);
- размещение в пассажирском салоне автобусов большого класса (на поручнях) не менее 6-и кнопок связи с водителем с дублированием для слабовидящих пассажиров (с применением рельефно-точечного шрифта Брайля).
- размещение в пассажирском салоне автобусов среднего класса (на поручнях) не менее 5-и кнопок связи с водителем с дублированием для слабовидящих пассажиров (с применением рельефно-точечного шрифта Брайля).
- размещение в пассажирском салоне автобусов малого класса (на поручнях) не менее 2-х кнопок связи с водителем с дублированием для слабовидящих пассажиров (с применением рельефно-точечного шрифта Брайля).
Рекомендовать ГКУ АО «Организатор перевозок» продолжить работу по внедрению звукового сигнала на автобусах большого, среднего и малого класса при подъезде к остановке, работающих на регулярных маршрутах в рамках государственных контрактов на всех маршрутах.
АООО Общероссийской организации инвалидов «Всероссийского ордена трудового Красного знамени общество слепых» направить мотивированный ответ ГКУ АО «Организатор перевозок» о согласовании либо отказе в согласовании табличек Брайля.</t>
  </si>
  <si>
    <t>Администрации Волгограда поручено проработать вопрос переоборудования подвижного состава городского общественного транспорта оборудованием системы радиоинформирования и звукового ориентирования для инвалидов по зрению</t>
  </si>
  <si>
    <t>В рамках проведения постоянных совещаний в Департаменте транспорта и развития дорожно-транспортной инфраструктуры города Севастополя  руководителям транспортных предприятий города Севастополя доводится информация о необходимости обеспечения доступности для инвалидов объектов транспортной инфраструктуры, транспортных средств и предоставляемых услуг</t>
  </si>
  <si>
    <t xml:space="preserve">В отчетном периоде АС "Ялта" в стадии проведения капитального ремонта
</t>
  </si>
  <si>
    <t>По результатам заседания общественного совета при министерстве дорожного хозяйства и транспорта Магаданской области осуществлен выезд и проведена проверка наличия оборудования в общественном транспорте для перевозки маломобильных граждан.  
За 2025 год проведено 3 совместных рейда и составлено 10 административных протоколов за нарушение правил остановки и стоянки транспортных средств в местах, отведенных для инвалидов в г. Магадане</t>
  </si>
  <si>
    <t xml:space="preserve">Сформированы рабочие группы во всех муниципальных округах Сахалинской области, проведены проверки в 15-ти муниципальных образованиях Сахалинской области объектов улично-дорожной сети, транспортных объектов и транспорта. Совместно с компанией "Говорящий город" в пробном варианте  на одном городском автобусе установлена система радиоинформирования и звукового ориентирования. Как показала опытная эксплуатация, данная система не доработана. В настоящее время городской округ "Южно-Сахалинск" прорабатывает с компанией "Говорящий город" вопрос по доработке данной системы. Проведены проверки по своевременной расчистке автобусных остановок и объектов улично-дорожной сети в зимнее время. В транспортных компаниях с водителями автобусов проводятся инструктажи по оказанию услуг при перевозке пассажиров из числа инвалидов и иных маломобильных групп населения. Подведомственной министерству организацией ГКУ "Сахдормониторинг" проведены проверки по ремонту и установке тактильно-наземных указателей, ремонту объектов улично-дорожной сети в муниципальных образованиях Сахалинской области. </t>
  </si>
  <si>
    <t>До настоящего времени изменения в ФЗ 580-ФЗ от 29 декабря 2022 года в части установления обязательного требования по оснащению всех легковых такси специальными устройствами для льготной категории граждан Министерством транспорта РФ не внесены.</t>
  </si>
  <si>
    <t>Информирование организаций транспорта об обеспечении доступности транспортных средств и объектов транспортной инфраструктуры</t>
  </si>
  <si>
    <t xml:space="preserve">1. В адрес субъектов транспортной деятельности, осуществляющих перевозку пассажиров, направлены информационные письма о необходимости обучения водителей и кондукторов автобусов по работе с инвалидами, а также регулярного проведения разъяснительных бесед (инструктажей) по вопросам соблюдения этики общения с инвалидами, оказания им помощи как при посадке/высадке в автобус, так и во время движения, недопустимости игнорирования просьб (нужд) инвалидов на остановке общественного транспорта и в автобусе;
2. В адрес Министерства транспорта Российской Федерации направлено письмо с предложением о внесении изменений в «Порядок организации и проведения предрейсового или предсменного контроля технического состояния транспортных средств, утвержденный Приказом Министерства транспорта Российской Федерации от 15 января 2021 года № 9 в части дополнения перечня следующим пунктом: «проверка исправности устройств и оборудования, предназначенных для инвалидов, в том числе рампа или подъемное устройство, поручни для комфортного перемещения, специальные места для инвалидов и инвалидных колясок, ремни безопасности, кнопки вызова, аудио- и видеоинформаторы».
</t>
  </si>
  <si>
    <t>Отсутствуют.</t>
  </si>
  <si>
    <t xml:space="preserve">на исполнении </t>
  </si>
  <si>
    <t>Проводится работа по повышению доступности объектов транспортной инфраструктуры, транспортных средств и услуг для лиц с особенностями по здоровью. В частности,осуществляется работа по обновлению городского транспорта, доступного для инвалидов.</t>
  </si>
  <si>
    <t xml:space="preserve">1. Распоряжением Министерства транспорта Ульяновской области от 18.09.2025 № 130-од утверждена программа развития (модернизации) общественного транспорта Ульяновской области.           
 2. Постановлением Правительства Ульяновской области от 18.12.2025 № 734-П   утверждён Региональный стандарт транспортного обслуживания населения Ульяновской области на период 2026-2030 годов.                                                                               
3. Подготовлена заявка Ульяновской области для привлечения в 2026 году денежных средств в виде казначейского инфраструктурного кредита на обновление подвижного состава общественного транспорта, что позволит приобрести 10 единиц автобусов большого класса для работы на территории города Ульяновска в комплектации "Доступная среда".     </t>
  </si>
  <si>
    <t>Пункты 1,2 проработаны.</t>
  </si>
  <si>
    <t>Протокольные мероприятия выполнены или приняты к выполнению на постоянной основе.</t>
  </si>
  <si>
    <t>Более 250 транспортных средств оборудованы системой радиоинформирования "Говорящий город"</t>
  </si>
  <si>
    <t xml:space="preserve">Информация по всем пунктам протокольных решений представлена в Минтранс Мурманской области в указанный срок
</t>
  </si>
  <si>
    <t xml:space="preserve">перевозчиками проведены инструктажи с работниками, осуществляющими непосредственное взаимодействие с пассажирами из числа инвалидов.  </t>
  </si>
  <si>
    <t xml:space="preserve">Отчет по исполнению вопросов  докладывается в устном порядке на следующем совещании или в письменном виде в адрес Министерства транспорта и дорожного хозяйства Псковской области. Систематически размещается актуальная информация о доступности для инвалидов объектов транспортной инфраструктуры, транспортных средств и предоставляемых транспортных услуг размещается на сайтах транспортных предприятий Псковской области.
Транспортными организациями совместно с представителями Псковской областной организации Общероссийской общественной организации «Всероссийское общество инвалидов» организовано взаимодействие с целью проведения инструктажей персонала для обеспечения доступности инвалидов и маломобильных граждан объектов транспортной инфраструктуры.
</t>
  </si>
  <si>
    <t>По результатам мероприятий владельцам инфраструктуры переданы рекомендации по повышению доступности объекта для инвалидов. Результаты деятельности рабочей группы регулярно размещаются на Официальном интернет-портале Республике Карелия: https://gov.karelia.ru</t>
  </si>
  <si>
    <t xml:space="preserve">Проведены профилактические визиты на объекты транспортной инфраструктуры и транспортных организаций на предмет соответствия их доступности для пассажиров из числа инвалидов. Заключено соглашение между Минтрансом РФ и Правительством КБР о предоставлении субсидии из федерального бюджета на приобретение 13 автобусов, доступных для инвалидов и маломобильных групп граждан.
</t>
  </si>
  <si>
    <t>. Исполнено, 2. В целях проведения проверочных мероприятий на объектах транспортной инфраструктуры в соответствии с приказом Минтранса РД от 19.02.2024 г. № 31 утвержден План-график проведения обследований объектов транспортной инфраструктуры на территории РД по вопросам доступности их для инвалидов и иных маломобильных граждан.
В этой связи рабочей группой в период с марта 2025 г.  проведены комиссионные осмотры в форме «профилактических визитов» на объектах транспортной инфраструктуры, подходах к пешеходным переходам, ведущих к ним, и примыкающих остановках транспорта общего пользования, в части доступности их для инвалидов и иных категорий маломобильных граждан на территории Республики Дагестан. 
Всего обследовано 16 объектов транспортной инфраструктуры (автовокзалы, автостанции, ж/д вокзалы). Собственникам объектов даны рекомендации по устранению выявленных недостатков и нарушений; 3. Во взаимодействии с главами городских округов РД Минтрансом РД проведена разъяснительная работа с перевозчиками о необходимости оснащения транспортных средств общего пользования с учетом потребностей инвалидов и других маломобильных групп населения.
До перевозчиков доведены основные требования федеральных и региональных нормативно-правовых актов, в части необходимости обеспечения условий доступности для пассажиров из числа инвалидов объектов транспортной инфраструктуры и услуг автомобильного транспорта, а также о необходимости соблюдения всех установленных требований.</t>
  </si>
  <si>
    <t>На ЖД станции "Назрань" были созданы следующие условия, для повышения доступности для инвалидов: противоскользящие полосы на ступенях для безопасности инвалидов по зрению и слабовидящих людей; тактильные таблички Брайля; тактильная плитка, для обозначения направления движения слабовидящим людям.</t>
  </si>
  <si>
    <t xml:space="preserve">1. Разработаны паспорта доступности транспортных средств.
2. Проведены мероприятия по приведению официального сайта Министерства и сайтов подведомственных транспортных предприятий в соответствие с требованиями доступности.
3. Обеспечено размещение на транспортных средствах и объектах транспортной инфраструктуры табличек-указателей, выполненных с использованием шрифта Брайля.
</t>
  </si>
  <si>
    <t xml:space="preserve">По информации муниципальных образований Иркутской области, с перевозчиками, осуществляющими регулярные перевозки пассажиров и багажа, проработан вопрос оснащения транспортных средств надписями и иной текстовой и графической информацией, выполненной крупным шрифтом, в том числе с применением рельефно-точечного шрифта Брайля. 
Также в соответствии с пунктом 2 Положения об обеспечении равной доступности услуг общественного транспорта в Иркутской области для отдельных категорий граждан, оказание мер социальной поддержки которых относится к ведению Российской Федерации и Иркутской области, утвержденного постановлением Правительства Иркутской области от 18 ноября 2013 года № 521-пп, лицо, сопровождающее инвалида 1 группы, ребенка-инвалида, имеет право бесплатного проезда по электронному проездному билету на основе использования универсальной электронной карты с записанным электронным транспортным приложением либо электронному социальному проездному билету на основе использования электронного носителя инвалида 1 группы, ребенка-инвалида при совместной поездке с указанными гражданами. При заключении соответствующего соглашения на перевозку отдельных категорий граждан перевозчик принимает на себя обязательство по перевозке как льготника, так и при необходимости сопровождающего его лица.
</t>
  </si>
  <si>
    <t>За счет собственных средств организации, подведомственной Министерству транспорта Кузбасса - государственного предприятия Кузбасса «Пассажиравтотранс» (ГПК «ПАТ»), чьими филиалами являются  все автовокзалы, автостанции и кассовые пункты выполнены  мероприятия по повышению доступности для инвалидов на автовокзалах и автостанциях Кузбасса на сумму 1 866 750 рублей.</t>
  </si>
  <si>
    <t>Ведется работа по вышеуказанным вопросам</t>
  </si>
  <si>
    <t xml:space="preserve">" Организованы рейды согласно графику, проведен анализ доступности для инвалидов транспортной инфраструктуры силами созданных рабочих групп совместно с местными организациями Хакасской республиканской организации Общероссийской общественной организации «Всероссийское общество инвалидов»                                                                     Утвержден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Республики Хакасия на период с 2024 по 2030 годы.
В  Минтранс Хакасии ОМСУ предоставлены планы мероприятий («дорожные карты») по повышению значений показателей доступности для инвалидов объектов и услуг.                                                                                                  Обустройство новых остановок, тротуаров, подходов к пешеходным переходам ведется в соответствии с требованиями по обеспечению доступности для инвалидов и других маломобильных групп населения.
                     "
</t>
  </si>
  <si>
    <t xml:space="preserve">Рекомендовать Департаменту транспорта дорожной деятельности и связи Томской области:
1.1. Продолжить контроль доступности объектов транспортной инфраструктуры для инвалидов и маломобильных групп населения.
1.2. При проведении конкурсных процедур на определение перевозчиков по  межмуниципальным маршрутам Томской области одним из основных критериев определить наличие оборудования для перевозки МГН и инвалидов.
</t>
  </si>
  <si>
    <t>нет информации</t>
  </si>
  <si>
    <t xml:space="preserve">Реализовывались мероприятия по обеспечению доступной среды для маломобильных групп населения при обустройстве транспортной инфраструктуры.
</t>
  </si>
  <si>
    <t>Приобретено 53 троллейбуса доступных для инвалидов.</t>
  </si>
  <si>
    <t>Тестирование БО в реальных условиях эксплуатации подвижного состава с целью проверки эффективности данного оборудования.проведено успешно.</t>
  </si>
  <si>
    <t>в работе</t>
  </si>
  <si>
    <t>Принято решение впредь осуществлять закупки нового подвижного состава, в котором такие системы включены в перечень базового оснащения.</t>
  </si>
  <si>
    <t>В ходе мониторинга исполнения государственных контрактов на выполнение регулярных пассажирских перевозок нарушений в области обеспечения доступности транспорта и предоставления соответствующих услуг не выявлено</t>
  </si>
  <si>
    <t xml:space="preserve">В условия договоров внесены положения о необходимости принятия работ по капитальному ремонту автостанций (в части создания доступной среды) представителями общественной организации инвалидов. •	Сотрудничество с Крымской республиканской региональной организацией общероссийской общественной организации «Всероссийское общество инвалидов», Председатель Поддубный Сергей Анатольевич </t>
  </si>
  <si>
    <t>Доля государственных /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повысивших квалификацию:</t>
  </si>
  <si>
    <t>2024 год – не менее 30 %,</t>
  </si>
  <si>
    <t>2025 год – не менее 45%,</t>
  </si>
  <si>
    <t>2026 год – не менее 60 %,</t>
  </si>
  <si>
    <t>2027 год – не менее 70 %,</t>
  </si>
  <si>
    <t>2028 год – не менее 80 %,</t>
  </si>
  <si>
    <t>2029 год – не менее 90 %,</t>
  </si>
  <si>
    <t>2030 год – 100 %.</t>
  </si>
  <si>
    <t>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t>
  </si>
  <si>
    <t>2024 год – не менее 70 %,</t>
  </si>
  <si>
    <t>2025 год – не менее 75%,</t>
  </si>
  <si>
    <t>2026 год – не менее 80 %,</t>
  </si>
  <si>
    <t>2027 год – не менее 85 %,</t>
  </si>
  <si>
    <t>2028 год – не менее 90 %,</t>
  </si>
  <si>
    <t>2029 год – не менее 95 %,</t>
  </si>
  <si>
    <t>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t>
  </si>
  <si>
    <t>2024 год – не менее 20 %,</t>
  </si>
  <si>
    <t>2025 год – не менее 35 %,</t>
  </si>
  <si>
    <t>2026 год – не менее 50 %,</t>
  </si>
  <si>
    <t>2027 год – не менее 65 %,</t>
  </si>
  <si>
    <t>Наличие в региональном сводном плане или ином документе мероприятия, предусматрнивающего направление в ФГБУ «Научный центр Минтранса России» информации для размещения в реестре</t>
  </si>
  <si>
    <t xml:space="preserve">Ожидаемый результат: Размещение в сводном реестре лучших проектных решений, соответствующих требованиям доступности для инвалидов при строительстве объектов транспортной инфраструктуры и их оснащении необходимым оборудованием (далее – реестр), в информационно-телекоммуникационной сети «Интернет» на официальном сайте ФГБУ «Научный центр Минтранса России» информации, направленной регионом, а также наличие на региональных Интернет-ресурсах соответствующей ссылки на реестр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</si>
</sst>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 _₽_-;\-* #,##0.00\ _₽_-;_-* &quot;-&quot;??\ _₽_-;_-@_-"/>
    <numFmt numFmtId="164" formatCode="_-* #,##0_-;\-* #,##0_-;_-* &quot;-&quot;??_-;_-@_-"/>
    <numFmt numFmtId="165" formatCode="_-* #,##0.00_-;\-* #,##0.00_-;_-* &quot;0&quot;??_-;_-@_-"/>
    <numFmt numFmtId="166" formatCode="_-* #,##0_-;\-* #,##0_-;_-* &quot;0&quot;??_-;_-@_-"/>
    <numFmt numFmtId="167" formatCode="_-* #,##0.00_-;\-* #,##0.00_-;_-* &quot;-&quot;??_-;_-@_-"/>
    <numFmt numFmtId="168" formatCode="0.0"/>
  </numFmts>
  <fonts count="19"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font>
    <font>
      <sz val="12"/>
      <color theme="1"/>
      <name val="Times New Roman"/>
      <family val="1"/>
      <charset val="204"/>
    </font>
    <font>
      <b/>
      <sz val="14"/>
      <color theme="1"/>
      <name val="Times New Roman"/>
      <family val="1"/>
      <charset val="204"/>
    </font>
    <font>
      <b/>
      <sz val="12"/>
      <color theme="1"/>
      <name val="Times New Roman"/>
      <family val="1"/>
      <charset val="204"/>
    </font>
    <font>
      <b/>
      <sz val="11"/>
      <color theme="1"/>
      <name val="Times New Roman"/>
      <family val="1"/>
      <charset val="204"/>
    </font>
    <font>
      <i/>
      <sz val="11"/>
      <color theme="1"/>
      <name val="Times New Roman"/>
      <family val="1"/>
      <charset val="204"/>
    </font>
    <font>
      <sz val="11"/>
      <color theme="1"/>
      <name val="Times New Roman"/>
      <family val="1"/>
      <charset val="204"/>
    </font>
    <font>
      <sz val="11"/>
      <name val="Times New Roman"/>
      <family val="1"/>
      <charset val="204"/>
    </font>
    <font>
      <b/>
      <sz val="11"/>
      <name val="Times New Roman"/>
      <family val="1"/>
      <charset val="204"/>
    </font>
    <font>
      <sz val="14"/>
      <color theme="1"/>
      <name val="Times New Roman"/>
      <family val="1"/>
      <charset val="204"/>
    </font>
    <font>
      <b/>
      <sz val="12"/>
      <color indexed="2"/>
      <name val="Calibri"/>
      <family val="2"/>
      <charset val="204"/>
      <scheme val="minor"/>
    </font>
    <font>
      <sz val="12"/>
      <color indexed="2"/>
      <name val="Calibri"/>
      <family val="2"/>
      <charset val="204"/>
      <scheme val="minor"/>
    </font>
    <font>
      <i/>
      <sz val="12"/>
      <color theme="1"/>
      <name val="Times New Roman"/>
      <family val="1"/>
      <charset val="204"/>
    </font>
    <font>
      <b/>
      <sz val="12"/>
      <name val="Times New Roman"/>
      <family val="1"/>
      <charset val="204"/>
    </font>
    <font>
      <sz val="11"/>
      <color theme="1"/>
      <name val="Calibri"/>
      <family val="2"/>
      <charset val="204"/>
      <scheme val="minor"/>
    </font>
    <font>
      <sz val="11"/>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thin">
        <color auto="1"/>
      </right>
      <top/>
      <bottom/>
      <diagonal/>
    </border>
    <border>
      <left/>
      <right style="thin">
        <color auto="1"/>
      </right>
      <top/>
      <bottom style="thin">
        <color auto="1"/>
      </bottom>
      <diagonal/>
    </border>
    <border>
      <left style="thin">
        <color theme="1"/>
      </left>
      <right/>
      <top/>
      <bottom/>
      <diagonal/>
    </border>
    <border>
      <left style="thin">
        <color theme="1"/>
      </left>
      <right style="thin">
        <color theme="1"/>
      </right>
      <top/>
      <bottom/>
      <diagonal/>
    </border>
    <border>
      <left style="thin">
        <color theme="1"/>
      </left>
      <right style="thin">
        <color theme="1"/>
      </right>
      <top/>
      <bottom style="thin">
        <color theme="1"/>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style="thin">
        <color rgb="FF000000"/>
      </left>
      <right style="thin">
        <color rgb="FF000000"/>
      </right>
      <top style="thin">
        <color rgb="FF000000"/>
      </top>
      <bottom style="thin">
        <color rgb="FF000000"/>
      </bottom>
      <diagonal/>
    </border>
  </borders>
  <cellStyleXfs count="11">
    <xf numFmtId="0" fontId="0" fillId="0" borderId="0"/>
    <xf numFmtId="0" fontId="3" fillId="0" borderId="0"/>
    <xf numFmtId="0" fontId="17" fillId="0" borderId="0"/>
    <xf numFmtId="0" fontId="3" fillId="0" borderId="0"/>
    <xf numFmtId="0" fontId="17" fillId="0" borderId="0"/>
    <xf numFmtId="0" fontId="17" fillId="0" borderId="0"/>
    <xf numFmtId="0" fontId="17" fillId="0" borderId="0"/>
    <xf numFmtId="43" fontId="17" fillId="0" borderId="0"/>
    <xf numFmtId="0" fontId="17" fillId="0" borderId="0"/>
    <xf numFmtId="0" fontId="17" fillId="0" borderId="0"/>
    <xf numFmtId="167" fontId="17" fillId="0" borderId="0"/>
  </cellStyleXfs>
  <cellXfs count="244">
    <xf numFmtId="0" fontId="0" fillId="0" borderId="0" xfId="0"/>
    <xf numFmtId="0" fontId="7" fillId="0" borderId="0" xfId="0" applyFont="1"/>
    <xf numFmtId="0" fontId="8" fillId="0" borderId="0" xfId="0" applyFont="1"/>
    <xf numFmtId="0" fontId="6" fillId="0" borderId="6" xfId="0" applyFont="1" applyBorder="1" applyAlignment="1">
      <alignment horizontal="center" vertical="center" wrapText="1"/>
    </xf>
    <xf numFmtId="0" fontId="0" fillId="0" borderId="0" xfId="0" applyAlignment="1">
      <alignment vertical="top"/>
    </xf>
    <xf numFmtId="0" fontId="7" fillId="0" borderId="0" xfId="0" applyFont="1" applyAlignment="1">
      <alignment vertical="top"/>
    </xf>
    <xf numFmtId="0" fontId="7" fillId="0" borderId="7" xfId="0" applyFont="1" applyBorder="1" applyAlignment="1">
      <alignment horizontal="center" vertical="top" wrapText="1"/>
    </xf>
    <xf numFmtId="0" fontId="7"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7" fillId="0" borderId="0" xfId="0" applyFont="1" applyAlignment="1">
      <alignment horizontal="center" vertical="top"/>
    </xf>
    <xf numFmtId="0" fontId="7" fillId="0" borderId="0" xfId="0" applyFont="1" applyAlignment="1">
      <alignment horizontal="center"/>
    </xf>
    <xf numFmtId="0" fontId="13" fillId="0" borderId="0" xfId="0" applyFont="1" applyAlignment="1">
      <alignment vertical="top" wrapText="1"/>
    </xf>
    <xf numFmtId="0" fontId="14" fillId="0" borderId="0" xfId="0" applyFont="1" applyAlignment="1">
      <alignment vertical="top" wrapText="1"/>
    </xf>
    <xf numFmtId="0" fontId="2" fillId="0" borderId="0" xfId="0" applyFont="1"/>
    <xf numFmtId="0" fontId="12" fillId="0" borderId="0" xfId="0" applyFont="1" applyAlignment="1">
      <alignment horizontal="left"/>
    </xf>
    <xf numFmtId="0" fontId="5" fillId="0" borderId="1" xfId="0" applyFont="1" applyBorder="1" applyAlignment="1">
      <alignment horizontal="center" vertical="center" wrapText="1"/>
    </xf>
    <xf numFmtId="0" fontId="12" fillId="0" borderId="0" xfId="0" applyFont="1" applyAlignment="1">
      <alignment horizontal="center" vertical="top"/>
    </xf>
    <xf numFmtId="0" fontId="4" fillId="0" borderId="0" xfId="0" applyFont="1"/>
    <xf numFmtId="0" fontId="9" fillId="0" borderId="0" xfId="0" applyFont="1" applyAlignment="1">
      <alignment horizontal="left" vertical="top"/>
    </xf>
    <xf numFmtId="0" fontId="9" fillId="0" borderId="0" xfId="0" applyFont="1" applyAlignment="1">
      <alignment vertical="top"/>
    </xf>
    <xf numFmtId="0" fontId="6" fillId="0" borderId="4" xfId="0" applyFont="1" applyBorder="1" applyAlignment="1">
      <alignment horizontal="center" vertical="top" wrapText="1"/>
    </xf>
    <xf numFmtId="0" fontId="16" fillId="0" borderId="1" xfId="0" applyFont="1" applyBorder="1" applyAlignment="1">
      <alignment horizontal="center" vertical="top" wrapText="1"/>
    </xf>
    <xf numFmtId="0" fontId="7" fillId="0" borderId="1" xfId="0" applyFont="1" applyBorder="1" applyAlignment="1">
      <alignment horizontal="center" vertical="center" wrapText="1"/>
    </xf>
    <xf numFmtId="0" fontId="4" fillId="0" borderId="1" xfId="0" applyFont="1" applyBorder="1" applyAlignment="1">
      <alignment horizontal="center" vertical="top"/>
    </xf>
    <xf numFmtId="0" fontId="7" fillId="0" borderId="1" xfId="0" applyFont="1" applyBorder="1" applyAlignment="1">
      <alignment horizontal="center" vertical="center"/>
    </xf>
    <xf numFmtId="0" fontId="4" fillId="0" borderId="11"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7" xfId="8" applyFont="1" applyBorder="1" applyAlignment="1">
      <alignment horizontal="center" vertical="top" wrapText="1"/>
    </xf>
    <xf numFmtId="0" fontId="7" fillId="0" borderId="7" xfId="8" applyFont="1" applyBorder="1" applyAlignment="1">
      <alignment horizontal="center" vertical="top"/>
    </xf>
    <xf numFmtId="0" fontId="7" fillId="0" borderId="1" xfId="8" applyFont="1" applyBorder="1" applyAlignment="1">
      <alignment horizontal="center" vertical="top"/>
    </xf>
    <xf numFmtId="0" fontId="7" fillId="0" borderId="1" xfId="8" applyFont="1" applyBorder="1" applyAlignment="1">
      <alignment horizontal="center" vertical="top"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4" fillId="0" borderId="1" xfId="0" applyFont="1" applyBorder="1" applyAlignment="1">
      <alignment horizontal="center" vertical="top" wrapText="1"/>
    </xf>
    <xf numFmtId="0" fontId="7" fillId="0" borderId="1" xfId="0" applyFont="1" applyBorder="1" applyAlignment="1">
      <alignment horizontal="center" vertical="top" wrapText="1"/>
    </xf>
    <xf numFmtId="0" fontId="6" fillId="0" borderId="7" xfId="0" applyFont="1" applyBorder="1" applyAlignment="1">
      <alignment horizontal="center" vertical="top" wrapText="1"/>
    </xf>
    <xf numFmtId="0" fontId="17" fillId="0" borderId="0" xfId="0" applyFont="1"/>
    <xf numFmtId="49" fontId="18" fillId="0" borderId="27" xfId="0" applyNumberFormat="1" applyFont="1" applyBorder="1" applyAlignment="1">
      <alignment horizontal="center" vertical="center" wrapText="1" shrinkToFit="1"/>
    </xf>
    <xf numFmtId="0" fontId="6" fillId="0" borderId="0" xfId="0" applyFont="1" applyAlignment="1">
      <alignment horizontal="center" vertical="center" wrapText="1"/>
    </xf>
    <xf numFmtId="0" fontId="7" fillId="0" borderId="0" xfId="0" applyFont="1" applyAlignment="1">
      <alignment horizontal="center" vertical="center" wrapText="1"/>
    </xf>
    <xf numFmtId="0" fontId="6" fillId="0" borderId="0" xfId="0" applyFont="1" applyAlignment="1">
      <alignment horizontal="center" vertical="top" wrapText="1"/>
    </xf>
    <xf numFmtId="0" fontId="7" fillId="0" borderId="0" xfId="0" applyFont="1" applyAlignment="1">
      <alignment horizontal="center" vertical="center"/>
    </xf>
    <xf numFmtId="0" fontId="6" fillId="0" borderId="2" xfId="0" applyFont="1" applyBorder="1" applyAlignment="1">
      <alignment horizontal="center" vertical="center"/>
    </xf>
    <xf numFmtId="0" fontId="4" fillId="0" borderId="0" xfId="0" applyFont="1" applyAlignment="1">
      <alignment horizontal="center"/>
    </xf>
    <xf numFmtId="49" fontId="18" fillId="0" borderId="0" xfId="0" applyNumberFormat="1" applyFont="1" applyAlignment="1">
      <alignment horizontal="left" vertical="center" wrapText="1" shrinkToFit="1"/>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0" fillId="0" borderId="0" xfId="0" applyAlignment="1">
      <alignment horizontal="center" vertical="center"/>
    </xf>
    <xf numFmtId="0" fontId="0" fillId="0" borderId="0" xfId="0"/>
    <xf numFmtId="0" fontId="0" fillId="0" borderId="0" xfId="0"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xf>
    <xf numFmtId="0" fontId="10" fillId="0" borderId="1" xfId="0" applyFont="1" applyBorder="1" applyAlignment="1">
      <alignment horizontal="center" vertical="center" wrapText="1"/>
    </xf>
    <xf numFmtId="0" fontId="6" fillId="0" borderId="1" xfId="0" applyFont="1" applyBorder="1" applyAlignment="1">
      <alignment horizontal="center" vertical="top" wrapText="1"/>
    </xf>
    <xf numFmtId="0" fontId="9" fillId="0" borderId="4" xfId="0" applyFont="1" applyBorder="1" applyAlignment="1">
      <alignment horizontal="center" vertical="center" wrapText="1"/>
    </xf>
    <xf numFmtId="0" fontId="9" fillId="0" borderId="0" xfId="0" applyFont="1"/>
    <xf numFmtId="0" fontId="9" fillId="0" borderId="0" xfId="0" applyFont="1" applyAlignment="1">
      <alignment horizontal="center"/>
    </xf>
    <xf numFmtId="0" fontId="8" fillId="0" borderId="0" xfId="0" applyFont="1" applyAlignment="1">
      <alignment horizontal="left" vertical="top" wrapText="1"/>
    </xf>
    <xf numFmtId="0" fontId="6"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wrapText="1"/>
    </xf>
    <xf numFmtId="0" fontId="9" fillId="0" borderId="0" xfId="0" applyFont="1" applyAlignment="1">
      <alignment horizontal="center" vertical="top"/>
    </xf>
    <xf numFmtId="0" fontId="0" fillId="0" borderId="0" xfId="0" applyAlignment="1">
      <alignment horizontal="left" vertical="top"/>
    </xf>
    <xf numFmtId="0" fontId="9" fillId="0" borderId="1" xfId="8" applyFont="1" applyBorder="1" applyAlignment="1">
      <alignment horizontal="center" vertical="center" wrapText="1"/>
    </xf>
    <xf numFmtId="0" fontId="1" fillId="0" borderId="0" xfId="8" applyFont="1"/>
    <xf numFmtId="0" fontId="0" fillId="0" borderId="0" xfId="0"/>
    <xf numFmtId="166" fontId="0" fillId="0" borderId="0" xfId="0" applyNumberFormat="1" applyAlignment="1">
      <alignment horizontal="center"/>
    </xf>
    <xf numFmtId="0" fontId="6" fillId="0" borderId="1" xfId="0" applyFont="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top" wrapText="1"/>
    </xf>
    <xf numFmtId="0" fontId="8" fillId="0" borderId="0" xfId="0" applyFont="1" applyAlignment="1">
      <alignment horizontal="left" vertical="top" wrapText="1"/>
    </xf>
    <xf numFmtId="0" fontId="9" fillId="0" borderId="0" xfId="0" applyFont="1" applyAlignment="1">
      <alignment horizontal="center" vertical="top"/>
    </xf>
    <xf numFmtId="0" fontId="6" fillId="0" borderId="1" xfId="8" applyFont="1" applyBorder="1" applyAlignment="1">
      <alignment horizontal="center" vertical="top" wrapText="1"/>
    </xf>
    <xf numFmtId="0" fontId="9"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0" borderId="0" xfId="0" applyFill="1" applyAlignment="1">
      <alignment horizontal="center"/>
    </xf>
    <xf numFmtId="0" fontId="7" fillId="0" borderId="1" xfId="0" applyFont="1" applyFill="1" applyBorder="1" applyAlignment="1">
      <alignment horizontal="center" vertical="center"/>
    </xf>
    <xf numFmtId="0" fontId="9" fillId="0" borderId="0" xfId="0" applyFont="1" applyFill="1"/>
    <xf numFmtId="0" fontId="9" fillId="0" borderId="0" xfId="0" applyFont="1" applyFill="1" applyAlignment="1">
      <alignment horizontal="center"/>
    </xf>
    <xf numFmtId="166" fontId="9" fillId="0" borderId="0" xfId="0" applyNumberFormat="1" applyFont="1" applyFill="1" applyAlignment="1">
      <alignment horizontal="center"/>
    </xf>
    <xf numFmtId="0" fontId="4" fillId="0" borderId="1" xfId="0" applyFont="1" applyFill="1" applyBorder="1" applyAlignment="1">
      <alignment horizontal="center" vertical="top"/>
    </xf>
    <xf numFmtId="0" fontId="4" fillId="0" borderId="1" xfId="0" applyFont="1" applyFill="1" applyBorder="1" applyAlignment="1">
      <alignment horizontal="center" vertical="top" wrapText="1"/>
    </xf>
    <xf numFmtId="0" fontId="0" fillId="0" borderId="0" xfId="0" applyFill="1"/>
    <xf numFmtId="168" fontId="9" fillId="0" borderId="0" xfId="0" applyNumberFormat="1" applyFont="1" applyFill="1" applyAlignment="1">
      <alignment horizontal="center"/>
    </xf>
    <xf numFmtId="168" fontId="0" fillId="0" borderId="0" xfId="0" applyNumberFormat="1" applyAlignment="1">
      <alignment horizontal="center"/>
    </xf>
    <xf numFmtId="0" fontId="9" fillId="0" borderId="1" xfId="0" applyFont="1" applyFill="1" applyBorder="1" applyAlignment="1">
      <alignment horizontal="center" vertical="center"/>
    </xf>
    <xf numFmtId="0" fontId="8" fillId="0" borderId="0" xfId="0" applyFont="1" applyFill="1" applyAlignment="1">
      <alignment horizontal="left" vertical="top" wrapText="1"/>
    </xf>
    <xf numFmtId="0" fontId="5" fillId="0" borderId="1" xfId="0" applyFont="1" applyBorder="1" applyAlignment="1">
      <alignment horizontal="center"/>
    </xf>
    <xf numFmtId="0" fontId="0" fillId="0" borderId="5" xfId="0" applyBorder="1"/>
    <xf numFmtId="0" fontId="0" fillId="0" borderId="6" xfId="0" applyBorder="1"/>
    <xf numFmtId="0" fontId="6" fillId="0" borderId="1" xfId="0" applyFont="1" applyBorder="1" applyAlignment="1">
      <alignment horizontal="center" vertical="center" wrapText="1"/>
    </xf>
    <xf numFmtId="0" fontId="0" fillId="0" borderId="3" xfId="0" applyBorder="1"/>
    <xf numFmtId="0" fontId="0" fillId="0" borderId="7" xfId="0" applyBorder="1"/>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xf>
    <xf numFmtId="0" fontId="9" fillId="0" borderId="1" xfId="0" applyFont="1" applyBorder="1" applyAlignment="1">
      <alignment horizontal="center" vertical="center" wrapText="1"/>
    </xf>
    <xf numFmtId="0" fontId="9" fillId="0" borderId="6" xfId="0" applyFont="1" applyBorder="1" applyAlignment="1">
      <alignment horizontal="center" vertical="center" wrapText="1"/>
    </xf>
    <xf numFmtId="0" fontId="0" fillId="0" borderId="15" xfId="0" applyBorder="1"/>
    <xf numFmtId="0" fontId="0" fillId="0" borderId="10" xfId="0" applyBorder="1"/>
    <xf numFmtId="0" fontId="0" fillId="0" borderId="19" xfId="0" applyBorder="1"/>
    <xf numFmtId="0" fontId="0" fillId="0" borderId="11" xfId="0" applyBorder="1"/>
    <xf numFmtId="0" fontId="0" fillId="0" borderId="20" xfId="0" applyBorder="1"/>
    <xf numFmtId="0" fontId="0" fillId="0" borderId="14" xfId="0" applyBorder="1"/>
    <xf numFmtId="0" fontId="0" fillId="0" borderId="0" xfId="0"/>
    <xf numFmtId="0" fontId="0" fillId="0" borderId="12" xfId="0" applyBorder="1"/>
    <xf numFmtId="0" fontId="0" fillId="0" borderId="0" xfId="0" applyAlignment="1">
      <alignment horizontal="center"/>
    </xf>
    <xf numFmtId="0" fontId="5" fillId="0" borderId="10" xfId="0" applyFont="1" applyBorder="1" applyAlignment="1">
      <alignment horizontal="center" vertical="center"/>
    </xf>
    <xf numFmtId="0" fontId="6" fillId="0" borderId="1" xfId="0" applyFont="1" applyBorder="1" applyAlignment="1">
      <alignment horizontal="left" vertical="center" wrapText="1"/>
    </xf>
    <xf numFmtId="0" fontId="10" fillId="0" borderId="1" xfId="0" applyFont="1" applyBorder="1" applyAlignment="1">
      <alignment horizontal="center" vertical="center" wrapText="1"/>
    </xf>
    <xf numFmtId="0" fontId="5" fillId="0" borderId="11" xfId="0" applyFont="1" applyBorder="1" applyAlignment="1">
      <alignment horizontal="center"/>
    </xf>
    <xf numFmtId="0" fontId="9" fillId="0" borderId="2" xfId="0" applyFont="1" applyBorder="1" applyAlignment="1">
      <alignment horizontal="center" vertical="center" wrapText="1"/>
    </xf>
    <xf numFmtId="0" fontId="9" fillId="0" borderId="1" xfId="0" applyFont="1" applyBorder="1" applyAlignment="1">
      <alignment horizontal="center" vertical="center"/>
    </xf>
    <xf numFmtId="0" fontId="9" fillId="0" borderId="9" xfId="0" applyFont="1" applyBorder="1" applyAlignment="1">
      <alignment horizontal="center" vertical="center" wrapText="1"/>
    </xf>
    <xf numFmtId="0" fontId="0" fillId="0" borderId="17" xfId="0" applyBorder="1"/>
    <xf numFmtId="0" fontId="0" fillId="0" borderId="18" xfId="0" applyBorder="1"/>
    <xf numFmtId="0" fontId="0" fillId="0" borderId="22" xfId="0" applyBorder="1"/>
    <xf numFmtId="0" fontId="0" fillId="0" borderId="23" xfId="0" applyBorder="1"/>
    <xf numFmtId="0" fontId="9" fillId="0" borderId="16" xfId="0" applyFont="1" applyBorder="1" applyAlignment="1">
      <alignment horizontal="center" vertical="center" wrapText="1"/>
    </xf>
    <xf numFmtId="0" fontId="0" fillId="0" borderId="21" xfId="0" applyBorder="1"/>
    <xf numFmtId="0" fontId="0" fillId="0" borderId="26" xfId="0" applyBorder="1"/>
    <xf numFmtId="0" fontId="6" fillId="0" borderId="9" xfId="0" applyFont="1" applyBorder="1" applyAlignment="1">
      <alignment horizontal="center" vertical="center" wrapText="1"/>
    </xf>
    <xf numFmtId="0" fontId="6" fillId="0" borderId="9" xfId="0" applyFont="1" applyBorder="1" applyAlignment="1">
      <alignment horizontal="left" vertical="center" wrapText="1"/>
    </xf>
    <xf numFmtId="0" fontId="7" fillId="0" borderId="9" xfId="0" applyFont="1" applyBorder="1" applyAlignment="1">
      <alignment horizontal="left" vertical="top" wrapText="1"/>
    </xf>
    <xf numFmtId="0" fontId="8" fillId="0" borderId="9" xfId="0" applyFont="1" applyBorder="1" applyAlignment="1">
      <alignment horizontal="left" vertical="top" wrapText="1"/>
    </xf>
    <xf numFmtId="0" fontId="9" fillId="0" borderId="8" xfId="0" applyFont="1" applyBorder="1" applyAlignment="1">
      <alignment horizontal="center" vertical="center" wrapText="1"/>
    </xf>
    <xf numFmtId="0" fontId="0" fillId="0" borderId="24" xfId="0" applyBorder="1"/>
    <xf numFmtId="0" fontId="0" fillId="0" borderId="25" xfId="0" applyBorder="1"/>
    <xf numFmtId="0" fontId="9" fillId="0" borderId="16" xfId="0" applyFont="1" applyBorder="1" applyAlignment="1">
      <alignment horizontal="center" vertical="center"/>
    </xf>
    <xf numFmtId="0" fontId="5" fillId="0" borderId="0" xfId="0" applyFont="1" applyAlignment="1">
      <alignment horizontal="center" vertical="top"/>
    </xf>
    <xf numFmtId="0" fontId="0" fillId="0" borderId="0" xfId="0" applyFill="1" applyAlignment="1">
      <alignment horizontal="center"/>
    </xf>
    <xf numFmtId="0" fontId="9" fillId="0" borderId="1" xfId="0" applyFont="1" applyFill="1" applyBorder="1" applyAlignment="1">
      <alignment horizontal="center" vertical="center" wrapText="1"/>
    </xf>
    <xf numFmtId="0" fontId="0" fillId="0" borderId="6" xfId="0" applyFill="1" applyBorder="1"/>
    <xf numFmtId="0" fontId="6" fillId="0" borderId="1" xfId="0" applyFont="1" applyBorder="1" applyAlignment="1">
      <alignment horizontal="center" vertical="top" wrapText="1"/>
    </xf>
    <xf numFmtId="0" fontId="0" fillId="0" borderId="5" xfId="0" applyFill="1" applyBorder="1"/>
    <xf numFmtId="0" fontId="0" fillId="0" borderId="14" xfId="0" applyFill="1" applyBorder="1"/>
    <xf numFmtId="0" fontId="0" fillId="0" borderId="15" xfId="0" applyFill="1" applyBorder="1"/>
    <xf numFmtId="0" fontId="0" fillId="0" borderId="19" xfId="0" applyFill="1" applyBorder="1"/>
    <xf numFmtId="0" fontId="0" fillId="0" borderId="12" xfId="0" applyFill="1" applyBorder="1"/>
    <xf numFmtId="0" fontId="0" fillId="0" borderId="20" xfId="0" applyFill="1" applyBorder="1"/>
    <xf numFmtId="0" fontId="0" fillId="0" borderId="10" xfId="0" applyFill="1" applyBorder="1"/>
    <xf numFmtId="0" fontId="0" fillId="0" borderId="11" xfId="0" applyFill="1" applyBorder="1"/>
    <xf numFmtId="0" fontId="5" fillId="0" borderId="1" xfId="0" applyFont="1" applyBorder="1" applyAlignment="1">
      <alignment horizontal="left" vertical="center" wrapText="1"/>
    </xf>
    <xf numFmtId="0" fontId="9" fillId="0" borderId="0" xfId="0" applyFont="1"/>
    <xf numFmtId="0" fontId="9" fillId="0" borderId="0" xfId="0" applyFont="1" applyFill="1" applyAlignment="1">
      <alignment horizontal="center"/>
    </xf>
    <xf numFmtId="0" fontId="9" fillId="0" borderId="0" xfId="0" applyFont="1" applyAlignment="1">
      <alignment horizontal="center"/>
    </xf>
    <xf numFmtId="0" fontId="5" fillId="0" borderId="1" xfId="0" applyFont="1" applyBorder="1" applyAlignment="1">
      <alignment horizontal="center" vertical="top" wrapText="1"/>
    </xf>
    <xf numFmtId="0" fontId="9" fillId="0" borderId="4" xfId="0" applyFont="1" applyBorder="1" applyAlignment="1">
      <alignment horizontal="center" vertical="center" wrapText="1"/>
    </xf>
    <xf numFmtId="0" fontId="8" fillId="0" borderId="0" xfId="0" applyFont="1" applyAlignment="1">
      <alignment horizontal="left" vertical="top" wrapText="1"/>
    </xf>
    <xf numFmtId="0" fontId="9" fillId="3" borderId="0" xfId="0" applyFont="1" applyFill="1" applyAlignment="1">
      <alignment horizontal="center"/>
    </xf>
    <xf numFmtId="0" fontId="5" fillId="0" borderId="10" xfId="0" applyFont="1" applyBorder="1" applyAlignment="1">
      <alignment horizontal="center"/>
    </xf>
    <xf numFmtId="0" fontId="0" fillId="3" borderId="5" xfId="0" applyFill="1" applyBorder="1"/>
    <xf numFmtId="0" fontId="0" fillId="3" borderId="14" xfId="0" applyFill="1" applyBorder="1"/>
    <xf numFmtId="0" fontId="0" fillId="3" borderId="12" xfId="0" applyFill="1" applyBorder="1"/>
    <xf numFmtId="0" fontId="5" fillId="0" borderId="11" xfId="0" applyFont="1" applyBorder="1" applyAlignment="1">
      <alignment horizontal="center" vertical="center"/>
    </xf>
    <xf numFmtId="0" fontId="4" fillId="0" borderId="1" xfId="0" applyFont="1" applyBorder="1" applyAlignment="1">
      <alignment horizontal="center" vertical="center" wrapText="1"/>
    </xf>
    <xf numFmtId="0" fontId="4" fillId="0" borderId="20"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1" xfId="0" applyFont="1" applyBorder="1" applyAlignment="1">
      <alignment horizontal="left" vertical="top"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0" fontId="9" fillId="0" borderId="0" xfId="0" applyFont="1" applyAlignment="1">
      <alignment horizontal="center" vertical="top"/>
    </xf>
    <xf numFmtId="0" fontId="9"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0" xfId="0" applyAlignment="1">
      <alignment horizontal="left" vertical="top"/>
    </xf>
    <xf numFmtId="0" fontId="9" fillId="0" borderId="1" xfId="8" applyFont="1" applyBorder="1" applyAlignment="1">
      <alignment horizontal="center" vertical="center" wrapText="1"/>
    </xf>
    <xf numFmtId="0" fontId="9" fillId="0" borderId="7" xfId="8" applyFont="1" applyBorder="1" applyAlignment="1">
      <alignment horizontal="center" vertical="center" wrapText="1"/>
    </xf>
    <xf numFmtId="0" fontId="9" fillId="0" borderId="1" xfId="8" applyFont="1" applyBorder="1" applyAlignment="1">
      <alignment horizontal="center" vertical="center"/>
    </xf>
    <xf numFmtId="0" fontId="6" fillId="0" borderId="1" xfId="8" applyFont="1" applyBorder="1" applyAlignment="1">
      <alignment horizontal="center" vertical="top" wrapText="1"/>
    </xf>
    <xf numFmtId="0" fontId="5" fillId="0" borderId="12" xfId="8" applyFont="1" applyBorder="1" applyAlignment="1">
      <alignment horizontal="center"/>
    </xf>
    <xf numFmtId="0" fontId="6" fillId="0" borderId="1" xfId="8" applyFont="1" applyBorder="1" applyAlignment="1">
      <alignment horizontal="left" vertical="top" wrapText="1"/>
    </xf>
    <xf numFmtId="0" fontId="7" fillId="0" borderId="1" xfId="8" applyFont="1" applyBorder="1" applyAlignment="1">
      <alignment horizontal="left" vertical="top" wrapText="1"/>
    </xf>
    <xf numFmtId="0" fontId="8" fillId="0" borderId="1" xfId="8" applyFont="1" applyBorder="1" applyAlignment="1">
      <alignment horizontal="left" vertical="top" wrapText="1"/>
    </xf>
    <xf numFmtId="0" fontId="5" fillId="0" borderId="11" xfId="0" applyFont="1" applyBorder="1" applyAlignment="1">
      <alignment horizontal="center" vertical="top"/>
    </xf>
    <xf numFmtId="49" fontId="18" fillId="0" borderId="1" xfId="0" applyNumberFormat="1" applyFont="1" applyBorder="1" applyAlignment="1">
      <alignment horizontal="left" vertical="top" wrapText="1" shrinkToFit="1"/>
    </xf>
    <xf numFmtId="0" fontId="0" fillId="0" borderId="1" xfId="0" applyBorder="1" applyAlignment="1">
      <alignment horizontal="center" vertical="top"/>
    </xf>
    <xf numFmtId="0" fontId="0" fillId="0" borderId="1" xfId="0" applyBorder="1" applyAlignment="1">
      <alignment horizontal="left" vertical="top" wrapText="1"/>
    </xf>
    <xf numFmtId="0" fontId="0" fillId="0" borderId="1" xfId="0" applyBorder="1" applyAlignment="1">
      <alignment horizontal="left" vertical="top"/>
    </xf>
    <xf numFmtId="166" fontId="0" fillId="0" borderId="1" xfId="10" applyNumberFormat="1" applyFont="1" applyBorder="1" applyAlignment="1">
      <alignment horizontal="left" vertical="top"/>
    </xf>
    <xf numFmtId="166" fontId="0" fillId="0" borderId="1" xfId="10" applyNumberFormat="1" applyFont="1" applyBorder="1" applyAlignment="1">
      <alignment horizontal="right" vertical="top"/>
    </xf>
    <xf numFmtId="0" fontId="0" fillId="0" borderId="0" xfId="0" applyAlignment="1">
      <alignment horizontal="right"/>
    </xf>
    <xf numFmtId="166" fontId="0" fillId="0" borderId="0" xfId="0" applyNumberFormat="1" applyAlignment="1">
      <alignment horizontal="right"/>
    </xf>
    <xf numFmtId="0" fontId="0" fillId="0" borderId="3" xfId="0" applyBorder="1" applyAlignment="1">
      <alignment wrapText="1"/>
    </xf>
    <xf numFmtId="0" fontId="0" fillId="0" borderId="7" xfId="0" applyBorder="1"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top"/>
    </xf>
    <xf numFmtId="0" fontId="0" fillId="0" borderId="0" xfId="0" applyAlignment="1">
      <alignment horizontal="center" vertical="top" wrapText="1"/>
    </xf>
    <xf numFmtId="166" fontId="0" fillId="0" borderId="0" xfId="0" applyNumberFormat="1" applyAlignment="1">
      <alignment horizontal="center" vertical="top"/>
    </xf>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2" borderId="1" xfId="0" applyFill="1" applyBorder="1" applyAlignment="1">
      <alignment horizontal="left" vertical="top" wrapText="1"/>
    </xf>
    <xf numFmtId="0" fontId="0" fillId="0" borderId="22" xfId="0" applyBorder="1" applyAlignment="1">
      <alignment wrapText="1"/>
    </xf>
    <xf numFmtId="0" fontId="0" fillId="0" borderId="23" xfId="0" applyBorder="1" applyAlignment="1">
      <alignment wrapText="1"/>
    </xf>
    <xf numFmtId="165" fontId="0" fillId="0" borderId="1" xfId="10" applyNumberFormat="1" applyFont="1" applyBorder="1" applyAlignment="1">
      <alignment horizontal="left" vertical="top"/>
    </xf>
    <xf numFmtId="49" fontId="10" fillId="0" borderId="1" xfId="0" applyNumberFormat="1" applyFont="1" applyBorder="1" applyAlignment="1">
      <alignment horizontal="left" vertical="top" wrapText="1" shrinkToFit="1"/>
    </xf>
    <xf numFmtId="0" fontId="0" fillId="0" borderId="1" xfId="0" applyBorder="1" applyAlignment="1">
      <alignment horizontal="center" vertical="top" wrapText="1"/>
    </xf>
    <xf numFmtId="166" fontId="0" fillId="0" borderId="1" xfId="10" applyNumberFormat="1" applyFont="1" applyBorder="1" applyAlignment="1">
      <alignment horizontal="left" vertical="top" wrapText="1"/>
    </xf>
    <xf numFmtId="165" fontId="0" fillId="0" borderId="1" xfId="10" applyNumberFormat="1" applyFont="1" applyBorder="1" applyAlignment="1">
      <alignment horizontal="left" vertical="top" wrapText="1"/>
    </xf>
    <xf numFmtId="0" fontId="0" fillId="0" borderId="0" xfId="0" applyAlignment="1">
      <alignment vertical="top" wrapText="1"/>
    </xf>
    <xf numFmtId="0" fontId="0" fillId="0" borderId="1" xfId="0" applyFill="1" applyBorder="1" applyAlignment="1">
      <alignment horizontal="center" vertical="top" wrapText="1"/>
    </xf>
    <xf numFmtId="165" fontId="0" fillId="0" borderId="1" xfId="10" applyNumberFormat="1" applyFont="1" applyFill="1" applyBorder="1" applyAlignment="1">
      <alignment horizontal="left" vertical="top"/>
    </xf>
    <xf numFmtId="165" fontId="0" fillId="0" borderId="1" xfId="10" applyNumberFormat="1" applyFont="1" applyFill="1" applyBorder="1" applyAlignment="1">
      <alignment horizontal="left" vertical="top" wrapText="1"/>
    </xf>
    <xf numFmtId="0" fontId="0" fillId="0" borderId="0" xfId="0" applyFill="1" applyAlignment="1">
      <alignment horizontal="center" vertical="top" wrapText="1"/>
    </xf>
    <xf numFmtId="43" fontId="0" fillId="0" borderId="0" xfId="0" applyNumberFormat="1" applyAlignment="1">
      <alignment horizontal="center" vertical="top" wrapText="1"/>
    </xf>
    <xf numFmtId="43" fontId="0" fillId="0" borderId="0" xfId="0" applyNumberFormat="1" applyFill="1" applyAlignment="1">
      <alignment horizontal="center" vertical="top" wrapText="1"/>
    </xf>
    <xf numFmtId="0" fontId="0" fillId="0" borderId="0" xfId="0" applyNumberFormat="1" applyFill="1" applyAlignment="1">
      <alignment horizontal="center" vertical="top" wrapText="1"/>
    </xf>
    <xf numFmtId="168" fontId="0" fillId="0" borderId="0" xfId="0" applyNumberFormat="1" applyFill="1" applyAlignment="1">
      <alignment horizontal="center" vertical="top" wrapText="1"/>
    </xf>
    <xf numFmtId="166" fontId="0" fillId="0" borderId="1" xfId="10" applyNumberFormat="1" applyFont="1" applyFill="1" applyBorder="1" applyAlignment="1">
      <alignment horizontal="left" vertical="top"/>
    </xf>
    <xf numFmtId="0" fontId="12" fillId="0" borderId="0" xfId="0" applyFont="1" applyAlignment="1">
      <alignment horizontal="left" vertical="top"/>
    </xf>
    <xf numFmtId="0" fontId="9" fillId="0" borderId="0" xfId="0" applyFont="1" applyFill="1" applyAlignment="1">
      <alignment vertical="top"/>
    </xf>
    <xf numFmtId="0" fontId="9" fillId="0" borderId="0" xfId="0" applyFont="1" applyFill="1" applyAlignment="1">
      <alignment horizontal="center" vertical="top"/>
    </xf>
    <xf numFmtId="0" fontId="9" fillId="0" borderId="0" xfId="0" applyFont="1" applyAlignment="1">
      <alignment vertical="top" wrapText="1"/>
    </xf>
    <xf numFmtId="0" fontId="9" fillId="0" borderId="0" xfId="0" applyFont="1" applyAlignment="1">
      <alignment wrapText="1"/>
    </xf>
    <xf numFmtId="166" fontId="0" fillId="0" borderId="1" xfId="10" applyNumberFormat="1" applyFont="1" applyFill="1" applyBorder="1" applyAlignment="1">
      <alignment horizontal="left" vertical="top" wrapText="1"/>
    </xf>
    <xf numFmtId="0" fontId="0" fillId="0" borderId="0" xfId="0" applyFill="1" applyAlignment="1">
      <alignment vertical="top" wrapText="1"/>
    </xf>
    <xf numFmtId="0" fontId="9" fillId="0" borderId="0" xfId="0" applyFont="1" applyAlignment="1">
      <alignment horizontal="center" vertical="top" wrapText="1"/>
    </xf>
    <xf numFmtId="0" fontId="9" fillId="0" borderId="0" xfId="0" applyFont="1" applyFill="1" applyAlignment="1">
      <alignment horizontal="center" vertical="top" wrapText="1"/>
    </xf>
    <xf numFmtId="0" fontId="12" fillId="0" borderId="0" xfId="0" applyFont="1" applyAlignment="1">
      <alignment horizontal="center" vertical="top" wrapText="1"/>
    </xf>
    <xf numFmtId="166" fontId="9" fillId="0" borderId="0" xfId="0" applyNumberFormat="1" applyFont="1" applyAlignment="1">
      <alignment horizontal="center" vertical="top" wrapText="1"/>
    </xf>
    <xf numFmtId="0" fontId="7" fillId="0" borderId="0" xfId="0" applyFont="1" applyAlignment="1">
      <alignment horizontal="center" vertical="top" wrapText="1"/>
    </xf>
    <xf numFmtId="0" fontId="7" fillId="0" borderId="0" xfId="0" applyFont="1" applyFill="1" applyAlignment="1">
      <alignment horizontal="center" vertical="top" wrapText="1"/>
    </xf>
    <xf numFmtId="0" fontId="0" fillId="0" borderId="1" xfId="0" applyFill="1" applyBorder="1" applyAlignment="1">
      <alignment horizontal="left" vertical="top" wrapText="1"/>
    </xf>
    <xf numFmtId="164" fontId="0" fillId="0" borderId="1" xfId="10" applyNumberFormat="1" applyFont="1" applyFill="1" applyBorder="1" applyAlignment="1">
      <alignment horizontal="left" vertical="top" wrapText="1"/>
    </xf>
    <xf numFmtId="0" fontId="9" fillId="0" borderId="0" xfId="0" applyFont="1" applyAlignment="1">
      <alignment horizontal="center" vertical="top" wrapText="1"/>
    </xf>
    <xf numFmtId="0" fontId="9" fillId="0" borderId="0" xfId="0" applyFont="1" applyAlignment="1">
      <alignment vertical="top" wrapText="1"/>
    </xf>
    <xf numFmtId="0" fontId="9" fillId="3" borderId="0" xfId="0" applyFont="1" applyFill="1" applyAlignment="1">
      <alignment horizontal="center" vertical="top" wrapText="1"/>
    </xf>
    <xf numFmtId="0" fontId="8" fillId="0" borderId="0" xfId="0" applyFont="1" applyAlignment="1">
      <alignment vertical="top" wrapText="1"/>
    </xf>
    <xf numFmtId="166" fontId="9" fillId="0" borderId="0" xfId="0" applyNumberFormat="1" applyFont="1" applyFill="1" applyAlignment="1">
      <alignment horizontal="center" vertical="top" wrapText="1"/>
    </xf>
    <xf numFmtId="49" fontId="4" fillId="0" borderId="1" xfId="0" applyNumberFormat="1" applyFont="1" applyBorder="1" applyAlignment="1">
      <alignment horizontal="center" vertical="top" wrapText="1"/>
    </xf>
    <xf numFmtId="49" fontId="0" fillId="0" borderId="1" xfId="0" applyNumberFormat="1" applyBorder="1" applyAlignment="1">
      <alignment horizontal="center" vertical="top" wrapText="1"/>
    </xf>
    <xf numFmtId="49" fontId="0" fillId="0" borderId="1" xfId="0" applyNumberFormat="1" applyBorder="1" applyAlignment="1">
      <alignment horizontal="left" vertical="top" wrapText="1"/>
    </xf>
    <xf numFmtId="49" fontId="0" fillId="0" borderId="0" xfId="0" applyNumberFormat="1" applyAlignment="1">
      <alignment vertical="top" wrapText="1"/>
    </xf>
    <xf numFmtId="0" fontId="9" fillId="0" borderId="0" xfId="0" applyFont="1" applyAlignment="1">
      <alignment horizontal="left" vertical="top" wrapText="1"/>
    </xf>
    <xf numFmtId="0" fontId="0" fillId="0" borderId="0" xfId="0" applyAlignment="1">
      <alignment horizontal="left" vertical="top" wrapText="1"/>
    </xf>
    <xf numFmtId="0" fontId="1" fillId="0" borderId="0" xfId="8" applyFont="1" applyAlignment="1">
      <alignment horizontal="left"/>
    </xf>
    <xf numFmtId="0" fontId="1" fillId="0" borderId="0" xfId="8" applyFont="1" applyAlignment="1">
      <alignment vertical="top" wrapText="1"/>
    </xf>
    <xf numFmtId="0" fontId="1" fillId="0" borderId="0" xfId="8" applyFont="1" applyAlignment="1">
      <alignment horizontal="left" vertical="top" wrapText="1"/>
    </xf>
    <xf numFmtId="0" fontId="0" fillId="0" borderId="1" xfId="0" applyBorder="1" applyAlignment="1">
      <alignment horizontal="left"/>
    </xf>
    <xf numFmtId="0" fontId="4" fillId="0" borderId="1" xfId="0" applyFont="1" applyBorder="1" applyAlignment="1">
      <alignment horizontal="left" vertical="top" wrapText="1"/>
    </xf>
    <xf numFmtId="0" fontId="4" fillId="0" borderId="0" xfId="0" applyFont="1" applyAlignment="1">
      <alignment horizontal="left" vertical="top" wrapText="1"/>
    </xf>
  </cellXfs>
  <cellStyles count="11">
    <cellStyle name="Обычный" xfId="0" builtinId="0"/>
    <cellStyle name="Обычный 2" xfId="1"/>
    <cellStyle name="Обычный 3" xfId="3"/>
    <cellStyle name="Обычный 3 2" xfId="9"/>
    <cellStyle name="Обычный 4" xfId="2"/>
    <cellStyle name="Обычный 4 2" xfId="5"/>
    <cellStyle name="Обычный 5" xfId="4"/>
    <cellStyle name="Обычный 6" xfId="8"/>
    <cellStyle name="Процентный 2" xfId="6"/>
    <cellStyle name="Финансовый" xfId="10" builtinId="3"/>
    <cellStyle name="Финансовый 2"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Arial"/>
        <a:cs typeface="Arial"/>
      </a:majorFont>
      <a:minorFont>
        <a:latin typeface="Calibri"/>
        <a:ea typeface="Arial"/>
        <a:cs typeface="Arial"/>
      </a:minorFont>
    </a:fontScheme>
    <a:fmtScheme name="Стандартная">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tabSelected="1" zoomScale="60" zoomScaleNormal="60" workbookViewId="0">
      <pane xSplit="2" ySplit="8" topLeftCell="C9" activePane="bottomRight" state="frozen"/>
      <selection pane="topRight" activeCell="C1" sqref="C1"/>
      <selection pane="bottomLeft" activeCell="A9" sqref="A9"/>
      <selection pane="bottomRight" activeCell="F12" sqref="F12"/>
    </sheetView>
  </sheetViews>
  <sheetFormatPr defaultRowHeight="15" x14ac:dyDescent="0.25"/>
  <cols>
    <col min="1" max="1" width="5.42578125" style="49" customWidth="1"/>
    <col min="2" max="2" width="44.7109375" style="49" customWidth="1"/>
    <col min="3" max="3" width="16.7109375" style="49" customWidth="1"/>
    <col min="4" max="4" width="18.28515625" style="49" customWidth="1"/>
    <col min="5" max="5" width="6.140625" style="49" customWidth="1"/>
    <col min="6" max="6" width="118.85546875" style="49" customWidth="1"/>
    <col min="7" max="7" width="95" style="49" customWidth="1"/>
    <col min="8" max="8" width="98.5703125" style="49" customWidth="1"/>
  </cols>
  <sheetData>
    <row r="1" spans="1:8" ht="18.75" customHeight="1" x14ac:dyDescent="0.3">
      <c r="A1" s="8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90"/>
      <c r="C1" s="90"/>
      <c r="D1" s="90"/>
      <c r="E1" s="90"/>
      <c r="F1" s="90"/>
      <c r="G1" s="90"/>
      <c r="H1" s="91"/>
    </row>
    <row r="2" spans="1:8" ht="21.75" customHeight="1" x14ac:dyDescent="0.25">
      <c r="A2" s="92" t="s">
        <v>0</v>
      </c>
      <c r="B2" s="92" t="s">
        <v>1</v>
      </c>
      <c r="C2" s="95" t="s">
        <v>2</v>
      </c>
      <c r="D2" s="90"/>
      <c r="E2" s="90"/>
      <c r="F2" s="90"/>
      <c r="G2" s="90"/>
      <c r="H2" s="91"/>
    </row>
    <row r="3" spans="1:8" ht="20.25" customHeight="1" x14ac:dyDescent="0.25">
      <c r="A3" s="93"/>
      <c r="B3" s="93"/>
      <c r="C3" s="96" t="s">
        <v>3</v>
      </c>
      <c r="D3" s="90"/>
      <c r="E3" s="90"/>
      <c r="F3" s="90"/>
      <c r="G3" s="90"/>
      <c r="H3" s="91"/>
    </row>
    <row r="4" spans="1:8" ht="34.5" customHeight="1" x14ac:dyDescent="0.25">
      <c r="A4" s="93"/>
      <c r="B4" s="93"/>
      <c r="C4" s="97" t="s">
        <v>4</v>
      </c>
      <c r="D4" s="90"/>
      <c r="E4" s="90"/>
      <c r="F4" s="90"/>
      <c r="G4" s="90"/>
      <c r="H4" s="91"/>
    </row>
    <row r="5" spans="1:8" ht="48.75" customHeight="1" x14ac:dyDescent="0.25">
      <c r="A5" s="93"/>
      <c r="B5" s="93"/>
      <c r="C5" s="98" t="s">
        <v>5</v>
      </c>
      <c r="D5" s="91"/>
      <c r="E5" s="98" t="str">
        <f>CONCATENATE("Велась ли в ",'Data Import'!$A$1," работа по данному направлению")</f>
        <v>Велась ли в 2025 г. работа по данному направлению</v>
      </c>
      <c r="F5" s="90"/>
      <c r="G5" s="90"/>
      <c r="H5" s="91"/>
    </row>
    <row r="6" spans="1:8" ht="35.25" customHeight="1" x14ac:dyDescent="0.25">
      <c r="A6" s="93"/>
      <c r="B6" s="93"/>
      <c r="C6" s="98" t="s">
        <v>6</v>
      </c>
      <c r="D6" s="98" t="s">
        <v>7</v>
      </c>
      <c r="E6" s="98" t="s">
        <v>6</v>
      </c>
      <c r="F6" s="98" t="s">
        <v>8</v>
      </c>
      <c r="G6" s="99" t="s">
        <v>7</v>
      </c>
      <c r="H6" s="91"/>
    </row>
    <row r="7" spans="1:8" ht="30" customHeight="1" x14ac:dyDescent="0.25">
      <c r="A7" s="94"/>
      <c r="B7" s="94"/>
      <c r="C7" s="94"/>
      <c r="D7" s="94"/>
      <c r="E7" s="94"/>
      <c r="F7" s="94"/>
      <c r="G7" s="47" t="s">
        <v>9</v>
      </c>
      <c r="H7" s="46" t="s">
        <v>10</v>
      </c>
    </row>
    <row r="8" spans="1:8" s="13" customFormat="1" ht="19.5" customHeight="1" x14ac:dyDescent="0.25">
      <c r="A8" s="7">
        <v>1</v>
      </c>
      <c r="B8" s="7">
        <v>2</v>
      </c>
      <c r="C8" s="7">
        <v>3</v>
      </c>
      <c r="D8" s="7">
        <v>4</v>
      </c>
      <c r="E8" s="7">
        <v>5</v>
      </c>
      <c r="F8" s="7">
        <v>6</v>
      </c>
      <c r="G8" s="7">
        <v>7</v>
      </c>
      <c r="H8" s="7">
        <v>8</v>
      </c>
    </row>
    <row r="9" spans="1:8" ht="15.75" customHeight="1" x14ac:dyDescent="0.25">
      <c r="A9" s="23">
        <v>1</v>
      </c>
      <c r="B9" s="177" t="s">
        <v>11</v>
      </c>
      <c r="C9" s="178" t="str">
        <f>IF('Data Import'!$D$2="Нет","+","")</f>
        <v/>
      </c>
      <c r="D9" s="178" t="str">
        <f>IF('Data Import'!$D$2="Да","+","")</f>
        <v>+</v>
      </c>
      <c r="E9" s="178" t="str">
        <f>IF('Data Import'!$D$3="Нет","+","")</f>
        <v/>
      </c>
      <c r="F9" s="179" t="str">
        <f>IF('Data Import'!$D$4&lt;&gt;"",'Data Import'!$D$4,"")</f>
        <v/>
      </c>
      <c r="G9" s="179" t="str">
        <f>IF('Data Import'!$D$5&lt;&gt;"",'Data Import'!$D$5,"")</f>
        <v/>
      </c>
      <c r="H9" s="179" t="str">
        <f>IF('Data Import'!$D$6&lt;&gt;"",'Data Import'!$D$6,"")</f>
        <v/>
      </c>
    </row>
    <row r="10" spans="1:8" ht="15.75" customHeight="1" x14ac:dyDescent="0.25">
      <c r="A10" s="23">
        <v>2</v>
      </c>
      <c r="B10" s="177" t="s">
        <v>12</v>
      </c>
      <c r="C10" s="178" t="str">
        <f>IF('Data Import'!$E$2="Нет","+","")</f>
        <v/>
      </c>
      <c r="D10" s="178" t="str">
        <f>IF('Data Import'!$E$2="Да","+","")</f>
        <v/>
      </c>
      <c r="E10" s="178" t="str">
        <f>IF('Data Import'!$E$3="Нет","+","")</f>
        <v/>
      </c>
      <c r="F10" s="179" t="str">
        <f>IF('Data Import'!$E$4&lt;&gt;"",'Data Import'!$E$4,"")</f>
        <v/>
      </c>
      <c r="G10" s="179" t="str">
        <f>IF('Data Import'!$E$5&lt;&gt;"",'Data Import'!$E$5,"")</f>
        <v/>
      </c>
      <c r="H10" s="179" t="str">
        <f>IF('Data Import'!$E$6&lt;&gt;"",'Data Import'!$E$6,"")</f>
        <v/>
      </c>
    </row>
    <row r="11" spans="1:8" ht="15.75" customHeight="1" x14ac:dyDescent="0.25">
      <c r="A11" s="23">
        <v>3</v>
      </c>
      <c r="B11" s="177" t="s">
        <v>13</v>
      </c>
      <c r="C11" s="178" t="str">
        <f>IF('Data Import'!$F$2="Нет","+","")</f>
        <v/>
      </c>
      <c r="D11" s="178" t="str">
        <f>IF('Data Import'!$F$2="Да","+","")</f>
        <v/>
      </c>
      <c r="E11" s="178" t="str">
        <f>IF('Data Import'!$F$3="Нет","+","")</f>
        <v/>
      </c>
      <c r="F11" s="179" t="str">
        <f>IF('Data Import'!$F$4&lt;&gt;"",'Data Import'!$F$4,"")</f>
        <v/>
      </c>
      <c r="G11" s="179" t="str">
        <f>IF('Data Import'!$F$5&lt;&gt;"",'Data Import'!$F$5,"")</f>
        <v/>
      </c>
      <c r="H11" s="179" t="str">
        <f>IF('Data Import'!$F$6&lt;&gt;"",'Data Import'!$F$6,"")</f>
        <v/>
      </c>
    </row>
    <row r="12" spans="1:8" ht="62.25" customHeight="1" x14ac:dyDescent="0.25">
      <c r="A12" s="23">
        <v>4</v>
      </c>
      <c r="B12" s="177" t="s">
        <v>14</v>
      </c>
      <c r="C12" s="178" t="str">
        <f>IF('Data Import'!$G$2="Нет","+","")</f>
        <v/>
      </c>
      <c r="D12" s="178" t="str">
        <f>IF('Data Import'!$G$2="Да","+","")</f>
        <v>+</v>
      </c>
      <c r="E12" s="178" t="str">
        <f>IF('Data Import'!$G$3="Нет","+","")</f>
        <v/>
      </c>
      <c r="F12" s="179" t="str">
        <f>IF('Data Import'!$G$4&lt;&gt;"",'Data Import'!$G$4,"")</f>
        <v/>
      </c>
      <c r="G12" s="179" t="str">
        <f>IF('Data Import'!$G$5&lt;&gt;"",'Data Import'!$G$5,"")</f>
        <v xml:space="preserve">Предоставление транспортной услуги "социальное такси" маломобильным категориям гражданам, проживающим в Магаданской области, а также гражданам, нуждающимся в заместительной почечной терапии в амбулаторных условиях медицинских организаций Магаданской области
</v>
      </c>
      <c r="H12" s="179" t="str">
        <f>IF('Data Import'!$G$6&lt;&gt;"",'Data Import'!$G$6,"")</f>
        <v>Постановление Правительства Магаданской области от 18.06.2014 N 509-пп (ред. от 17.06.2026) "Об утверждении Положения о предоставлении транспортной услуги "социальное такси" отдельным категориям граждан, проживающим в Магаданской области"</v>
      </c>
    </row>
    <row r="13" spans="1:8" ht="15.75" customHeight="1" x14ac:dyDescent="0.25">
      <c r="A13" s="23">
        <v>5</v>
      </c>
      <c r="B13" s="177" t="s">
        <v>15</v>
      </c>
      <c r="C13" s="178" t="str">
        <f>IF('Data Import'!$H$2="Нет","+","")</f>
        <v>+</v>
      </c>
      <c r="D13" s="178" t="str">
        <f>IF('Data Import'!$H$2="Да","+","")</f>
        <v/>
      </c>
      <c r="E13" s="178" t="str">
        <f>IF('Data Import'!$H$3="Нет","+","")</f>
        <v>+</v>
      </c>
      <c r="F13" s="179" t="str">
        <f>IF('Data Import'!$H$4&lt;&gt;"",'Data Import'!$H$4,"")</f>
        <v/>
      </c>
      <c r="G13" s="179" t="str">
        <f>IF('Data Import'!$H$5&lt;&gt;"",'Data Import'!$H$5,"")</f>
        <v/>
      </c>
      <c r="H13" s="179" t="str">
        <f>IF('Data Import'!$H$6&lt;&gt;"",'Data Import'!$H$6,"")</f>
        <v/>
      </c>
    </row>
    <row r="14" spans="1:8" ht="24.75" customHeight="1" x14ac:dyDescent="0.25">
      <c r="A14" s="23">
        <v>6</v>
      </c>
      <c r="B14" s="177" t="s">
        <v>16</v>
      </c>
      <c r="C14" s="178" t="str">
        <f>IF('Data Import'!$I$2="Нет","+","")</f>
        <v/>
      </c>
      <c r="D14" s="178" t="str">
        <f>IF('Data Import'!$I$2="Да","+","")</f>
        <v>+</v>
      </c>
      <c r="E14" s="178" t="str">
        <f>IF('Data Import'!$I$3="Нет","+","")</f>
        <v/>
      </c>
      <c r="F14" s="179" t="str">
        <f>IF('Data Import'!$I$4&lt;&gt;"",'Data Import'!$I$4,"")</f>
        <v>вновь принятые акты федерального уровня не поступали</v>
      </c>
      <c r="G14" s="179" t="str">
        <f>IF('Data Import'!$I$5&lt;&gt;"",'Data Import'!$I$5,"")</f>
        <v/>
      </c>
      <c r="H14" s="179" t="str">
        <f>IF('Data Import'!$I$6&lt;&gt;"",'Data Import'!$I$6,"")</f>
        <v/>
      </c>
    </row>
    <row r="15" spans="1:8" ht="53.25" customHeight="1" x14ac:dyDescent="0.25">
      <c r="A15" s="23">
        <v>7</v>
      </c>
      <c r="B15" s="177" t="s">
        <v>17</v>
      </c>
      <c r="C15" s="178" t="str">
        <f>IF('Data Import'!$J$2="Нет","+","")</f>
        <v/>
      </c>
      <c r="D15" s="178" t="str">
        <f>IF('Data Import'!$J$2="Да","+","")</f>
        <v>+</v>
      </c>
      <c r="E15" s="178" t="str">
        <f>IF('Data Import'!$J$3="Нет","+","")</f>
        <v/>
      </c>
      <c r="F15" s="179" t="str">
        <f>IF('Data Import'!$J$4&lt;&gt;"",'Data Import'!$J$4,"")</f>
        <v>В связи с отсутствием разработанных новых правовых актов федерального уровня актуализация действующей региональной нормативной, правовой и методической базы в сфере транспорта в части обеспечения доступности для инвалидов объектов транспортной инфраструктуры, транспортных средств и предоставляемых на них транспортных услуг, не потребовалась.</v>
      </c>
      <c r="G15" s="179" t="str">
        <f>IF('Data Import'!$J$5&lt;&gt;"",'Data Import'!$J$5,"")</f>
        <v/>
      </c>
      <c r="H15" s="179" t="str">
        <f>IF('Data Import'!$J$6&lt;&gt;"",'Data Import'!$J$6,"")</f>
        <v/>
      </c>
    </row>
    <row r="16" spans="1:8" ht="45.75" customHeight="1" x14ac:dyDescent="0.25">
      <c r="A16" s="23">
        <v>8</v>
      </c>
      <c r="B16" s="177" t="s">
        <v>18</v>
      </c>
      <c r="C16" s="178" t="str">
        <f>IF('Data Import'!$K$2="Нет","+","")</f>
        <v/>
      </c>
      <c r="D16" s="178" t="str">
        <f>IF('Data Import'!$K$2="Да","+","")</f>
        <v>+</v>
      </c>
      <c r="E16" s="178" t="str">
        <f>IF('Data Import'!$K$3="Нет","+","")</f>
        <v/>
      </c>
      <c r="F16" s="179" t="str">
        <f>IF('Data Import'!$K$4&lt;&gt;"",'Data Import'!$K$4,"")</f>
        <v/>
      </c>
      <c r="G16" s="179" t="str">
        <f>IF('Data Import'!$K$5&lt;&gt;"",'Data Import'!$K$5,"")</f>
        <v>постановление Правительства Хабаровского края 
от 30.12.2015 № 491-пр "Об утверждении государственной программы Хабаровского края "Доступная среда"</v>
      </c>
      <c r="H16" s="179" t="str">
        <f>IF('Data Import'!$K$6&lt;&gt;"",'Data Import'!$K$6,"")</f>
        <v>постановление Правительства Хабаровского края 
от 30.12.2015 № 491-пр "Об утверждении государственной программы Хабаровского края "Доступная среда"</v>
      </c>
    </row>
    <row r="17" spans="1:8" ht="15.75" customHeight="1" x14ac:dyDescent="0.25">
      <c r="A17" s="23">
        <v>9</v>
      </c>
      <c r="B17" s="177" t="s">
        <v>19</v>
      </c>
      <c r="C17" s="178" t="str">
        <f>IF('Data Import'!$L$2="Нет","+","")</f>
        <v/>
      </c>
      <c r="D17" s="178" t="str">
        <f>IF('Data Import'!$L$2="Да","+","")</f>
        <v>+</v>
      </c>
      <c r="E17" s="178" t="str">
        <f>IF('Data Import'!$L$3="Нет","+","")</f>
        <v>+</v>
      </c>
      <c r="F17" s="179" t="str">
        <f>IF('Data Import'!$L$4&lt;&gt;"",'Data Import'!$L$4,"")</f>
        <v/>
      </c>
      <c r="G17" s="179" t="str">
        <f>IF('Data Import'!$L$5&lt;&gt;"",'Data Import'!$L$5,"")</f>
        <v/>
      </c>
      <c r="H17" s="179" t="str">
        <f>IF('Data Import'!$L$6&lt;&gt;"",'Data Import'!$L$6,"")</f>
        <v/>
      </c>
    </row>
    <row r="18" spans="1:8" ht="47.25" customHeight="1" x14ac:dyDescent="0.25">
      <c r="A18" s="23">
        <v>10</v>
      </c>
      <c r="B18" s="177" t="s">
        <v>20</v>
      </c>
      <c r="C18" s="178" t="str">
        <f>IF('Data Import'!$M$2="Нет","+","")</f>
        <v/>
      </c>
      <c r="D18" s="178" t="str">
        <f>IF('Data Import'!$M$2="Да","+","")</f>
        <v>+</v>
      </c>
      <c r="E18" s="178" t="str">
        <f>IF('Data Import'!$M$3="Нет","+","")</f>
        <v/>
      </c>
      <c r="F18" s="179" t="str">
        <f>IF('Data Import'!$M$4&lt;&gt;"",'Data Import'!$M$4,"")</f>
        <v/>
      </c>
      <c r="G18" s="179" t="str">
        <f>IF('Data Import'!$M$5&lt;&gt;"",'Data Import'!$M$5,"")</f>
        <v>Предоставление льготного проезда для инвалидов на автомобильном и электрифицированном транспорте городского сообщения и автомобильном транспорте пригородного сообщения на территории Кировской области</v>
      </c>
      <c r="H18" s="179" t="str">
        <f>IF('Data Import'!$M$6&lt;&gt;"",'Data Import'!$M$6,"")</f>
        <v>Постановление Правительства Кировской области от 30.12.2014 № 19/273 "О льготном проезде отдельных категорий граждан, проживающих на территории Кировской области"</v>
      </c>
    </row>
    <row r="19" spans="1:8" ht="57.75" customHeight="1" x14ac:dyDescent="0.25">
      <c r="A19" s="23">
        <v>11</v>
      </c>
      <c r="B19" s="177" t="s">
        <v>21</v>
      </c>
      <c r="C19" s="178" t="str">
        <f>IF('Data Import'!$N$2="Нет","+","")</f>
        <v>+</v>
      </c>
      <c r="D19" s="178" t="str">
        <f>IF('Data Import'!$N$2="Да","+","")</f>
        <v/>
      </c>
      <c r="E19" s="178" t="str">
        <f>IF('Data Import'!$N$3="Нет","+","")</f>
        <v>+</v>
      </c>
      <c r="F19" s="179" t="str">
        <f>IF('Data Import'!$N$4&lt;&gt;"",'Data Import'!$N$4,"")</f>
        <v/>
      </c>
      <c r="G19" s="179" t="str">
        <f>IF('Data Import'!$N$5&lt;&gt;"",'Data Import'!$N$5,"")</f>
        <v xml:space="preserve">
</v>
      </c>
      <c r="H19" s="179" t="str">
        <f>IF('Data Import'!$N$6&lt;&gt;"",'Data Import'!$N$6,"")</f>
        <v>Закон Нижегородской области от 1 февраля 2017 г. № 11-З "Об организации
регулярных перевозок пассажиров и багажа автомобильным транспортом и городским
наземным электрическим транспортом в Нижегородской области"</v>
      </c>
    </row>
    <row r="20" spans="1:8" ht="15.75" customHeight="1" x14ac:dyDescent="0.25">
      <c r="A20" s="23">
        <v>12</v>
      </c>
      <c r="B20" s="177" t="s">
        <v>22</v>
      </c>
      <c r="C20" s="178" t="str">
        <f>IF('Data Import'!$O$2="Нет","+","")</f>
        <v>+</v>
      </c>
      <c r="D20" s="178" t="str">
        <f>IF('Data Import'!$O$2="Да","+","")</f>
        <v/>
      </c>
      <c r="E20" s="178" t="str">
        <f>IF('Data Import'!$O$3="Нет","+","")</f>
        <v>+</v>
      </c>
      <c r="F20" s="179" t="str">
        <f>IF('Data Import'!$O$4&lt;&gt;"",'Data Import'!$O$4,"")</f>
        <v/>
      </c>
      <c r="G20" s="179" t="str">
        <f>IF('Data Import'!$O$5&lt;&gt;"",'Data Import'!$O$5,"")</f>
        <v/>
      </c>
      <c r="H20" s="179" t="str">
        <f>IF('Data Import'!$O$6&lt;&gt;"",'Data Import'!$O$6,"")</f>
        <v/>
      </c>
    </row>
    <row r="21" spans="1:8" ht="15.75" customHeight="1" x14ac:dyDescent="0.25">
      <c r="A21" s="23">
        <v>13</v>
      </c>
      <c r="B21" s="177" t="s">
        <v>23</v>
      </c>
      <c r="C21" s="178" t="str">
        <f>IF('Data Import'!$P$2="Нет","+","")</f>
        <v>+</v>
      </c>
      <c r="D21" s="178" t="str">
        <f>IF('Data Import'!$P$2="Да","+","")</f>
        <v/>
      </c>
      <c r="E21" s="178" t="str">
        <f>IF('Data Import'!$P$3="Нет","+","")</f>
        <v>+</v>
      </c>
      <c r="F21" s="179" t="str">
        <f>IF('Data Import'!$P$4&lt;&gt;"",'Data Import'!$P$4,"")</f>
        <v/>
      </c>
      <c r="G21" s="179" t="str">
        <f>IF('Data Import'!$P$5&lt;&gt;"",'Data Import'!$P$5,"")</f>
        <v/>
      </c>
      <c r="H21" s="179" t="str">
        <f>IF('Data Import'!$P$6&lt;&gt;"",'Data Import'!$P$6,"")</f>
        <v/>
      </c>
    </row>
    <row r="22" spans="1:8" ht="66" customHeight="1" x14ac:dyDescent="0.25">
      <c r="A22" s="23">
        <v>14</v>
      </c>
      <c r="B22" s="177" t="s">
        <v>24</v>
      </c>
      <c r="C22" s="178" t="str">
        <f>IF('Data Import'!$Q$2="Нет","+","")</f>
        <v/>
      </c>
      <c r="D22" s="178" t="str">
        <f>IF('Data Import'!$Q$2="Да","+","")</f>
        <v>+</v>
      </c>
      <c r="E22" s="178" t="str">
        <f>IF('Data Import'!$Q$3="Нет","+","")</f>
        <v/>
      </c>
      <c r="F22" s="179" t="str">
        <f>IF('Data Import'!$Q$4&lt;&gt;"",'Data Import'!$Q$4,"")</f>
        <v xml:space="preserve">Базовые требования доступности транспортного комплекса для инвалидов с учетом современных технических решений закреплены распоряжением Правительства Пермского края от 21 октября 2015 г. № 350-рп «Об утверждении плана мероприятий («дорожной карты») по повышению значений показателей доступности для инвалидов объектов и услуг в Пермском крае на 2015-2030 годы».
</v>
      </c>
      <c r="G22" s="179" t="str">
        <f>IF('Data Import'!$Q$5&lt;&gt;"",'Data Import'!$Q$5,"")</f>
        <v/>
      </c>
      <c r="H22" s="179" t="str">
        <f>IF('Data Import'!$Q$6&lt;&gt;"",'Data Import'!$Q$6,"")</f>
        <v/>
      </c>
    </row>
    <row r="23" spans="1:8" ht="15.75" customHeight="1" x14ac:dyDescent="0.25">
      <c r="A23" s="23">
        <v>15</v>
      </c>
      <c r="B23" s="177" t="s">
        <v>25</v>
      </c>
      <c r="C23" s="178" t="str">
        <f>IF('Data Import'!$R$2="Нет","+","")</f>
        <v>+</v>
      </c>
      <c r="D23" s="178" t="str">
        <f>IF('Data Import'!$R$2="Да","+","")</f>
        <v/>
      </c>
      <c r="E23" s="178" t="str">
        <f>IF('Data Import'!$R$3="Нет","+","")</f>
        <v>+</v>
      </c>
      <c r="F23" s="179" t="str">
        <f>IF('Data Import'!$R$4&lt;&gt;"",'Data Import'!$R$4,"")</f>
        <v/>
      </c>
      <c r="G23" s="179" t="str">
        <f>IF('Data Import'!$R$5&lt;&gt;"",'Data Import'!$R$5,"")</f>
        <v/>
      </c>
      <c r="H23" s="179" t="str">
        <f>IF('Data Import'!$R$6&lt;&gt;"",'Data Import'!$R$6,"")</f>
        <v/>
      </c>
    </row>
    <row r="24" spans="1:8" ht="48" customHeight="1" x14ac:dyDescent="0.25">
      <c r="A24" s="23">
        <v>16</v>
      </c>
      <c r="B24" s="177" t="s">
        <v>26</v>
      </c>
      <c r="C24" s="178" t="str">
        <f>IF('Data Import'!$S$2="Нет","+","")</f>
        <v/>
      </c>
      <c r="D24" s="178" t="str">
        <f>IF('Data Import'!$S$2="Да","+","")</f>
        <v>+</v>
      </c>
      <c r="E24" s="178" t="str">
        <f>IF('Data Import'!$S$3="Нет","+","")</f>
        <v/>
      </c>
      <c r="F24" s="179" t="str">
        <f>IF('Data Import'!$S$4&lt;&gt;"",'Data Import'!$S$4,"")</f>
        <v>актуализация региональной нормативной, правовой и методической базы в сфере транспорта в части обеспечения доступности для инвалидов объектов транспортной инфраструктуры, транспортных средств и предоставляемых на них транспортных услуг в соответствии с вновь принятыми нормативными правовыми актами федерального уровня в 2025 г. не требовалась</v>
      </c>
      <c r="G24" s="179" t="str">
        <f>IF('Data Import'!$S$5&lt;&gt;"",'Data Import'!$S$5,"")</f>
        <v/>
      </c>
      <c r="H24" s="179" t="str">
        <f>IF('Data Import'!$S$6&lt;&gt;"",'Data Import'!$S$6,"")</f>
        <v/>
      </c>
    </row>
    <row r="25" spans="1:8" ht="15.75" customHeight="1" x14ac:dyDescent="0.25">
      <c r="A25" s="23">
        <v>17</v>
      </c>
      <c r="B25" s="177" t="s">
        <v>27</v>
      </c>
      <c r="C25" s="178" t="str">
        <f>IF('Data Import'!$T$2="Нет","+","")</f>
        <v/>
      </c>
      <c r="D25" s="178" t="str">
        <f>IF('Data Import'!$T$2="Да","+","")</f>
        <v/>
      </c>
      <c r="E25" s="178" t="str">
        <f>IF('Data Import'!$T$3="Нет","+","")</f>
        <v/>
      </c>
      <c r="F25" s="179" t="str">
        <f>IF('Data Import'!$T$4&lt;&gt;"",'Data Import'!$T$4,"")</f>
        <v/>
      </c>
      <c r="G25" s="179" t="str">
        <f>IF('Data Import'!$T$5&lt;&gt;"",'Data Import'!$T$5,"")</f>
        <v/>
      </c>
      <c r="H25" s="179" t="str">
        <f>IF('Data Import'!$T$6&lt;&gt;"",'Data Import'!$T$6,"")</f>
        <v/>
      </c>
    </row>
    <row r="26" spans="1:8" ht="15.75" customHeight="1" x14ac:dyDescent="0.25">
      <c r="A26" s="23">
        <v>18</v>
      </c>
      <c r="B26" s="177" t="s">
        <v>28</v>
      </c>
      <c r="C26" s="178" t="str">
        <f>IF('Data Import'!$U$2="Нет","+","")</f>
        <v/>
      </c>
      <c r="D26" s="178" t="str">
        <f>IF('Data Import'!$U$2="Да","+","")</f>
        <v/>
      </c>
      <c r="E26" s="178" t="str">
        <f>IF('Data Import'!$U$3="Нет","+","")</f>
        <v/>
      </c>
      <c r="F26" s="179" t="str">
        <f>IF('Data Import'!$U$4&lt;&gt;"",'Data Import'!$U$4,"")</f>
        <v/>
      </c>
      <c r="G26" s="179" t="str">
        <f>IF('Data Import'!$U$5&lt;&gt;"",'Data Import'!$U$5,"")</f>
        <v/>
      </c>
      <c r="H26" s="179" t="str">
        <f>IF('Data Import'!$U$6&lt;&gt;"",'Data Import'!$U$6,"")</f>
        <v/>
      </c>
    </row>
    <row r="27" spans="1:8" ht="15.75" customHeight="1" x14ac:dyDescent="0.25">
      <c r="A27" s="23">
        <v>19</v>
      </c>
      <c r="B27" s="177" t="s">
        <v>29</v>
      </c>
      <c r="C27" s="178" t="str">
        <f>IF('Data Import'!$V$2="Нет","+","")</f>
        <v/>
      </c>
      <c r="D27" s="178" t="str">
        <f>IF('Data Import'!$V$2="Да","+","")</f>
        <v/>
      </c>
      <c r="E27" s="178" t="str">
        <f>IF('Data Import'!$V$3="Нет","+","")</f>
        <v/>
      </c>
      <c r="F27" s="179" t="str">
        <f>IF('Data Import'!$V$4&lt;&gt;"",'Data Import'!$V$4,"")</f>
        <v/>
      </c>
      <c r="G27" s="179" t="str">
        <f>IF('Data Import'!$V$5&lt;&gt;"",'Data Import'!$V$5,"")</f>
        <v/>
      </c>
      <c r="H27" s="179" t="str">
        <f>IF('Data Import'!$V$6&lt;&gt;"",'Data Import'!$V$6,"")</f>
        <v/>
      </c>
    </row>
    <row r="28" spans="1:8" ht="15.75" customHeight="1" x14ac:dyDescent="0.25">
      <c r="A28" s="23">
        <v>20</v>
      </c>
      <c r="B28" s="177" t="s">
        <v>30</v>
      </c>
      <c r="C28" s="178" t="str">
        <f>IF('Data Import'!$W$2="Нет","+","")</f>
        <v>+</v>
      </c>
      <c r="D28" s="178" t="str">
        <f>IF('Data Import'!$W$2="Да","+","")</f>
        <v/>
      </c>
      <c r="E28" s="178" t="str">
        <f>IF('Data Import'!$W$3="Нет","+","")</f>
        <v>+</v>
      </c>
      <c r="F28" s="179" t="str">
        <f>IF('Data Import'!$W$4&lt;&gt;"",'Data Import'!$W$4,"")</f>
        <v/>
      </c>
      <c r="G28" s="179" t="str">
        <f>IF('Data Import'!$W$5&lt;&gt;"",'Data Import'!$W$5,"")</f>
        <v/>
      </c>
      <c r="H28" s="179" t="str">
        <f>IF('Data Import'!$W$6&lt;&gt;"",'Data Import'!$W$6,"")</f>
        <v/>
      </c>
    </row>
    <row r="29" spans="1:8" ht="15.75" customHeight="1" x14ac:dyDescent="0.25">
      <c r="A29" s="23">
        <v>21</v>
      </c>
      <c r="B29" s="177" t="s">
        <v>31</v>
      </c>
      <c r="C29" s="178" t="str">
        <f>IF('Data Import'!$X$2="Нет","+","")</f>
        <v/>
      </c>
      <c r="D29" s="178" t="str">
        <f>IF('Data Import'!$X$2="Да","+","")</f>
        <v/>
      </c>
      <c r="E29" s="178" t="str">
        <f>IF('Data Import'!$X$3="Нет","+","")</f>
        <v/>
      </c>
      <c r="F29" s="179" t="str">
        <f>IF('Data Import'!$X$4&lt;&gt;"",'Data Import'!$X$4,"")</f>
        <v/>
      </c>
      <c r="G29" s="179" t="str">
        <f>IF('Data Import'!$X$5&lt;&gt;"",'Data Import'!$X$5,"")</f>
        <v/>
      </c>
      <c r="H29" s="179" t="str">
        <f>IF('Data Import'!$X$6&lt;&gt;"",'Data Import'!$X$6,"")</f>
        <v/>
      </c>
    </row>
    <row r="30" spans="1:8" ht="117" customHeight="1" x14ac:dyDescent="0.25">
      <c r="A30" s="23">
        <v>22</v>
      </c>
      <c r="B30" s="177" t="s">
        <v>32</v>
      </c>
      <c r="C30" s="178" t="str">
        <f>IF('Data Import'!$Y$2="Нет","+","")</f>
        <v/>
      </c>
      <c r="D30" s="178" t="str">
        <f>IF('Data Import'!$Y$2="Да","+","")</f>
        <v>+</v>
      </c>
      <c r="E30" s="178" t="str">
        <f>IF('Data Import'!$Y$3="Нет","+","")</f>
        <v/>
      </c>
      <c r="F30" s="179" t="str">
        <f>IF('Data Import'!$Y$4&lt;&gt;"",'Data Import'!$Y$4,"")</f>
        <v/>
      </c>
      <c r="G30" s="179" t="str">
        <f>IF('Data Import'!$Y$5&lt;&gt;"",'Data Import'!$Y$5,"")</f>
        <v>1. Для повышения комфортности и качества жизни населения Ульяновской области посредством обеспечения устойчивого функционирования транспортной системы, обеспечения доступности общественного транспорта для населения.
2. Утверждён региональный стандарт транспортного обслуживания населения Ульяновской области на период 2026-2030 годо, включающий показатели, характеризующие комфортность регулярных перевозок пассажиров в части передвижения, в том числе для инвалидов и других групп маломобильных пассажиров.</v>
      </c>
      <c r="H30" s="179" t="str">
        <f>IF('Data Import'!$Y$6&lt;&gt;"",'Data Import'!$Y$6,"")</f>
        <v>1. Распоряжение Министерства транспорта Ульяновской области от 18.09.2025 № 130-од "Об утверждении программы развития (модернизации) общественного транспорта Ульяновской области".
2. Постановление Правительства Ульяновской области от 18.12.2025 № 734-П "Об утверждении регионального стандарта транспортного обслуживания населения Ульяновской области на период 2026-2030 годов".</v>
      </c>
    </row>
    <row r="31" spans="1:8" ht="15.75" customHeight="1" x14ac:dyDescent="0.25">
      <c r="A31" s="23">
        <v>23</v>
      </c>
      <c r="B31" s="177" t="s">
        <v>33</v>
      </c>
      <c r="C31" s="178" t="str">
        <f>IF('Data Import'!$Z$2="Нет","+","")</f>
        <v/>
      </c>
      <c r="D31" s="178" t="str">
        <f>IF('Data Import'!$Z$2="Да","+","")</f>
        <v>+</v>
      </c>
      <c r="E31" s="178" t="str">
        <f>IF('Data Import'!$Z$3="Нет","+","")</f>
        <v/>
      </c>
      <c r="F31" s="179" t="str">
        <f>IF('Data Import'!$Z$4&lt;&gt;"",'Data Import'!$Z$4,"")</f>
        <v/>
      </c>
      <c r="G31" s="179" t="str">
        <f>IF('Data Import'!$Z$5&lt;&gt;"",'Data Import'!$Z$5,"")</f>
        <v/>
      </c>
      <c r="H31" s="179" t="str">
        <f>IF('Data Import'!$Z$6&lt;&gt;"",'Data Import'!$Z$6,"")</f>
        <v/>
      </c>
    </row>
    <row r="32" spans="1:8" ht="15.75" customHeight="1" x14ac:dyDescent="0.25">
      <c r="A32" s="23">
        <v>24</v>
      </c>
      <c r="B32" s="177" t="s">
        <v>34</v>
      </c>
      <c r="C32" s="178" t="str">
        <f>IF('Data Import'!$AA$2="Нет","+","")</f>
        <v>+</v>
      </c>
      <c r="D32" s="178" t="str">
        <f>IF('Data Import'!$AA$2="Да","+","")</f>
        <v/>
      </c>
      <c r="E32" s="178" t="str">
        <f>IF('Data Import'!$AA$3="Нет","+","")</f>
        <v>+</v>
      </c>
      <c r="F32" s="179" t="str">
        <f>IF('Data Import'!$AA$4&lt;&gt;"",'Data Import'!$AA$4,"")</f>
        <v/>
      </c>
      <c r="G32" s="179" t="str">
        <f>IF('Data Import'!$AA$5&lt;&gt;"",'Data Import'!$AA$5,"")</f>
        <v/>
      </c>
      <c r="H32" s="179" t="str">
        <f>IF('Data Import'!$AA$6&lt;&gt;"",'Data Import'!$AA$6,"")</f>
        <v/>
      </c>
    </row>
    <row r="33" spans="1:8" ht="167.25" customHeight="1" x14ac:dyDescent="0.25">
      <c r="A33" s="23">
        <v>25</v>
      </c>
      <c r="B33" s="177" t="s">
        <v>35</v>
      </c>
      <c r="C33" s="178" t="str">
        <f>IF('Data Import'!$AB$2="Нет","+","")</f>
        <v/>
      </c>
      <c r="D33" s="178" t="str">
        <f>IF('Data Import'!$AB$2="Да","+","")</f>
        <v>+</v>
      </c>
      <c r="E33" s="178" t="str">
        <f>IF('Data Import'!$AB$3="Нет","+","")</f>
        <v/>
      </c>
      <c r="F33" s="179" t="str">
        <f>IF('Data Import'!$AB$4&lt;&gt;"",'Data Import'!$AB$4,"")</f>
        <v/>
      </c>
      <c r="G33" s="179" t="str">
        <f>IF('Data Import'!$AB$5&lt;&gt;"",'Data Import'!$AB$5,"")</f>
        <v>Транспортное обслуживание</v>
      </c>
      <c r="H33" s="179" t="str">
        <f>IF('Data Import'!$AB$6&lt;&gt;"",'Data Import'!$AB$6,"")</f>
        <v xml:space="preserve">Постановление правительства Вологодской области от 16 апреля 2025 г. N 589
"ОБ УТВЕРЖДЕНИИ РЕГИОНАЛЬНОГО КОМПЛЕКСНОГО ПЛАНА
ТРАНСПОРТНОГО ОБСЛУЖИВАНИЯ НАСЕЛЕНИЯ ВОЛОГОДСКОЙ ОБЛАСТИ"
Постановление правительства Вологодской области от 17 июня 2024 г. N 712
ОБ УТВЕРЖДЕНИИ РЕГИОНАЛЬНОГО СТАНДАРТА ТРАНСПОРТНОГО
ОБСЛУЖИВАНИЯ НАСЕЛЕНИЯ ВОЛОГОДСКОЙ ОБЛАСТИ
</v>
      </c>
    </row>
    <row r="34" spans="1:8" ht="165" customHeight="1" x14ac:dyDescent="0.25">
      <c r="A34" s="23">
        <v>26</v>
      </c>
      <c r="B34" s="177" t="s">
        <v>36</v>
      </c>
      <c r="C34" s="178" t="str">
        <f>IF('Data Import'!$AC$2="Нет","+","")</f>
        <v/>
      </c>
      <c r="D34" s="178" t="str">
        <f>IF('Data Import'!$AC$2="Да","+","")</f>
        <v>+</v>
      </c>
      <c r="E34" s="178" t="str">
        <f>IF('Data Import'!$AC$3="Нет","+","")</f>
        <v/>
      </c>
      <c r="F34" s="179" t="str">
        <f>IF('Data Import'!$AC$4&lt;&gt;"",'Data Import'!$AC$4,"")</f>
        <v/>
      </c>
      <c r="G34" s="179" t="str">
        <f>IF('Data Import'!$AC$5&lt;&gt;"",'Data Import'!$AC$5,"")</f>
        <v>1. Оснащение подвижного состава городского наземного транспорта общего пользования с учетом требований ГОСТ Р 59431-2024.
2. Предоставление льготного проезда.</v>
      </c>
      <c r="H34" s="179" t="str">
        <f>IF('Data Import'!$AC$6&lt;&gt;"",'Data Import'!$AC$6,"")</f>
        <v>1.  ВРИО председателя Комитета по транспорту Львовым А.В. 18.04.2025 утверждены  Методические рекомендации по установлению требований к подвижному составу в целях заключения государственного контракта на выполнение работ, связанных с осуществлением регулярных перевозок пассажиров и багажа автомобильным транспортом по регулируемым тарифам, с Санкт-Петербургским государственным унитарным предприятием пассажирского автомобильного транспорта в соответствии с решением протокола заседания Правительства Российской Федерации от 18.12.2024 № 39 (включено требование об обязательном наличии в автобусах система радиоинформирования и звукового ориентирования для инвалидов по зрению).
2.Постановление Правительства Санкт-Петербурга от 26.08.2025 № 615 «О внесении изменений в постановление Правительства Санкт-Петербурга от 20.05.2016 № 385».</v>
      </c>
    </row>
    <row r="35" spans="1:8" ht="83.25" customHeight="1" x14ac:dyDescent="0.25">
      <c r="A35" s="23">
        <v>27</v>
      </c>
      <c r="B35" s="177" t="s">
        <v>37</v>
      </c>
      <c r="C35" s="178" t="str">
        <f>IF('Data Import'!$AD$2="Нет","+","")</f>
        <v/>
      </c>
      <c r="D35" s="178" t="str">
        <f>IF('Data Import'!$AD$2="Да","+","")</f>
        <v>+</v>
      </c>
      <c r="E35" s="178" t="str">
        <f>IF('Data Import'!$AD$3="Нет","+","")</f>
        <v/>
      </c>
      <c r="F35" s="179" t="str">
        <f>IF('Data Import'!$AD$4&lt;&gt;"",'Data Import'!$AD$4,"")</f>
        <v/>
      </c>
      <c r="G35" s="179" t="str">
        <f>IF('Data Import'!$AD$5&lt;&gt;"",'Data Import'!$AD$5,"")</f>
        <v>Повышение доступности дорожной и транспортной инфраструктуры региона</v>
      </c>
      <c r="H35" s="179" t="str">
        <f>IF('Data Import'!$AD$6&lt;&gt;"",'Data Import'!$AD$6,"")</f>
        <v>Распоряжение Правительства Калининградской области от 25 декабря 2015 г. N 169-рп "Об утверждении плана мероприятий ("дорожной карты") "Повышение доступности приоритетных объектов и услуг в приоритетных сферах жизнедеятельности инвалидов и других маломобильных групп населения (формирование доступной среды) в Калининградской области на 2015-2025 годы"</v>
      </c>
    </row>
    <row r="36" spans="1:8" ht="92.25" customHeight="1" x14ac:dyDescent="0.25">
      <c r="A36" s="23">
        <v>28</v>
      </c>
      <c r="B36" s="177" t="s">
        <v>38</v>
      </c>
      <c r="C36" s="178" t="str">
        <f>IF('Data Import'!$AE$2="Нет","+","")</f>
        <v/>
      </c>
      <c r="D36" s="178" t="str">
        <f>IF('Data Import'!$AE$2="Да","+","")</f>
        <v>+</v>
      </c>
      <c r="E36" s="178" t="str">
        <f>IF('Data Import'!$AE$3="Нет","+","")</f>
        <v/>
      </c>
      <c r="F36" s="179" t="str">
        <f>IF('Data Import'!$AE$4&lt;&gt;"",'Data Import'!$AE$4,"")</f>
        <v/>
      </c>
      <c r="G36" s="179" t="str">
        <f>IF('Data Import'!$AE$5&lt;&gt;"",'Data Import'!$AE$5,"")</f>
        <v xml:space="preserve">Предоставление субсидий автотранспортным организациям на закупку автобусов, обеспечивающих доступность маломобильных групп граждан </v>
      </c>
      <c r="H36" s="179" t="str">
        <f>IF('Data Import'!$AE$6&lt;&gt;"",'Data Import'!$AE$6,"")</f>
        <v>Постановление Правительства Ленинградской области от 29 июня 2020 года № 455 "Об утверждении Порядка предоставления субсидии на возмещение части затрат юридическим лицам, индивидуальным предпринимателям, осуществляющим деятельность на территории Ленинградской области, на закупку автобусов в рамках государственной программы Ленинградской области «Социальная поддержка отдельных категорий граждан в Ленинградской области»"</v>
      </c>
    </row>
    <row r="37" spans="1:8" ht="15.75" customHeight="1" x14ac:dyDescent="0.25">
      <c r="A37" s="23">
        <v>29</v>
      </c>
      <c r="B37" s="177" t="s">
        <v>39</v>
      </c>
      <c r="C37" s="178" t="str">
        <f>IF('Data Import'!$AF$2="Нет","+","")</f>
        <v/>
      </c>
      <c r="D37" s="178" t="str">
        <f>IF('Data Import'!$AF$2="Да","+","")</f>
        <v>+</v>
      </c>
      <c r="E37" s="178" t="str">
        <f>IF('Data Import'!$AF$3="Нет","+","")</f>
        <v>+</v>
      </c>
      <c r="F37" s="179" t="str">
        <f>IF('Data Import'!$AF$4&lt;&gt;"",'Data Import'!$AF$4,"")</f>
        <v>Все нормативно-правовые акты приведены в соответствие.</v>
      </c>
      <c r="G37" s="179" t="str">
        <f>IF('Data Import'!$AF$5&lt;&gt;"",'Data Import'!$AF$5,"")</f>
        <v/>
      </c>
      <c r="H37" s="179" t="str">
        <f>IF('Data Import'!$AF$6&lt;&gt;"",'Data Import'!$AF$6,"")</f>
        <v/>
      </c>
    </row>
    <row r="38" spans="1:8" ht="15.75" customHeight="1" x14ac:dyDescent="0.25">
      <c r="A38" s="23">
        <v>30</v>
      </c>
      <c r="B38" s="177" t="s">
        <v>40</v>
      </c>
      <c r="C38" s="178" t="str">
        <f>IF('Data Import'!$AG$2="Нет","+","")</f>
        <v/>
      </c>
      <c r="D38" s="178" t="str">
        <f>IF('Data Import'!$AG$2="Да","+","")</f>
        <v>+</v>
      </c>
      <c r="E38" s="178" t="str">
        <f>IF('Data Import'!$AG$3="Нет","+","")</f>
        <v>+</v>
      </c>
      <c r="F38" s="179" t="str">
        <f>IF('Data Import'!$AG$4&lt;&gt;"",'Data Import'!$AG$4,"")</f>
        <v/>
      </c>
      <c r="G38" s="179" t="str">
        <f>IF('Data Import'!$AG$5&lt;&gt;"",'Data Import'!$AG$5,"")</f>
        <v/>
      </c>
      <c r="H38" s="179" t="str">
        <f>IF('Data Import'!$AG$6&lt;&gt;"",'Data Import'!$AG$6,"")</f>
        <v/>
      </c>
    </row>
    <row r="39" spans="1:8" ht="15.75" customHeight="1" x14ac:dyDescent="0.25">
      <c r="A39" s="23">
        <v>31</v>
      </c>
      <c r="B39" s="177" t="s">
        <v>41</v>
      </c>
      <c r="C39" s="178" t="str">
        <f>IF('Data Import'!$AH$2="Нет","+","")</f>
        <v>+</v>
      </c>
      <c r="D39" s="178" t="str">
        <f>IF('Data Import'!$AH$2="Да","+","")</f>
        <v/>
      </c>
      <c r="E39" s="178" t="str">
        <f>IF('Data Import'!$AH$3="Нет","+","")</f>
        <v>+</v>
      </c>
      <c r="F39" s="179" t="str">
        <f>IF('Data Import'!$AH$4&lt;&gt;"",'Data Import'!$AH$4,"")</f>
        <v/>
      </c>
      <c r="G39" s="179" t="str">
        <f>IF('Data Import'!$AH$5&lt;&gt;"",'Data Import'!$AH$5,"")</f>
        <v/>
      </c>
      <c r="H39" s="179" t="str">
        <f>IF('Data Import'!$AH$6&lt;&gt;"",'Data Import'!$AH$6,"")</f>
        <v/>
      </c>
    </row>
    <row r="40" spans="1:8" ht="15.75" customHeight="1" x14ac:dyDescent="0.25">
      <c r="A40" s="23">
        <v>32</v>
      </c>
      <c r="B40" s="177" t="s">
        <v>42</v>
      </c>
      <c r="C40" s="178" t="str">
        <f>IF('Data Import'!$AI$2="Нет","+","")</f>
        <v>+</v>
      </c>
      <c r="D40" s="178" t="str">
        <f>IF('Data Import'!$AI$2="Да","+","")</f>
        <v/>
      </c>
      <c r="E40" s="178" t="str">
        <f>IF('Data Import'!$AI$3="Нет","+","")</f>
        <v>+</v>
      </c>
      <c r="F40" s="179" t="str">
        <f>IF('Data Import'!$AI$4&lt;&gt;"",'Data Import'!$AI$4,"")</f>
        <v/>
      </c>
      <c r="G40" s="179" t="str">
        <f>IF('Data Import'!$AI$5&lt;&gt;"",'Data Import'!$AI$5,"")</f>
        <v/>
      </c>
      <c r="H40" s="179" t="str">
        <f>IF('Data Import'!$AI$6&lt;&gt;"",'Data Import'!$AI$6,"")</f>
        <v/>
      </c>
    </row>
    <row r="41" spans="1:8" ht="55.5" customHeight="1" x14ac:dyDescent="0.25">
      <c r="A41" s="23">
        <v>33</v>
      </c>
      <c r="B41" s="177" t="s">
        <v>43</v>
      </c>
      <c r="C41" s="178" t="str">
        <f>IF('Data Import'!$AJ$2="Нет","+","")</f>
        <v/>
      </c>
      <c r="D41" s="178" t="str">
        <f>IF('Data Import'!$AJ$2="Да","+","")</f>
        <v>+</v>
      </c>
      <c r="E41" s="178" t="str">
        <f>IF('Data Import'!$AJ$3="Нет","+","")</f>
        <v/>
      </c>
      <c r="F41" s="179" t="str">
        <f>IF('Data Import'!$AJ$4&lt;&gt;"",'Data Import'!$AJ$4,"")</f>
        <v/>
      </c>
      <c r="G41" s="179" t="str">
        <f>IF('Data Import'!$AJ$5&lt;&gt;"",'Data Import'!$AJ$5,"")</f>
        <v xml:space="preserve">Утвержден региональный стандарт транспортного обслуживания населения Республики Карелия на 2025-2029 годы, предусматривающий установление показателей доступности для МГН подвижного состава автомобильного и городского электрического транспорта.
</v>
      </c>
      <c r="H41" s="179" t="str">
        <f>IF('Data Import'!$AJ$6&lt;&gt;"",'Data Import'!$AJ$6,"")</f>
        <v>Постановление Правительства РК от 18.07.2025 N 262-П</v>
      </c>
    </row>
    <row r="42" spans="1:8" ht="15.75" customHeight="1" x14ac:dyDescent="0.25">
      <c r="A42" s="23">
        <v>34</v>
      </c>
      <c r="B42" s="177" t="s">
        <v>44</v>
      </c>
      <c r="C42" s="178" t="str">
        <f>IF('Data Import'!$AK$2="Нет","+","")</f>
        <v>+</v>
      </c>
      <c r="D42" s="178" t="str">
        <f>IF('Data Import'!$AK$2="Да","+","")</f>
        <v/>
      </c>
      <c r="E42" s="178" t="str">
        <f>IF('Data Import'!$AK$3="Нет","+","")</f>
        <v>+</v>
      </c>
      <c r="F42" s="179" t="str">
        <f>IF('Data Import'!$AK$4&lt;&gt;"",'Data Import'!$AK$4,"")</f>
        <v/>
      </c>
      <c r="G42" s="179" t="str">
        <f>IF('Data Import'!$AK$5&lt;&gt;"",'Data Import'!$AK$5,"")</f>
        <v/>
      </c>
      <c r="H42" s="179" t="str">
        <f>IF('Data Import'!$AK$6&lt;&gt;"",'Data Import'!$AK$6,"")</f>
        <v/>
      </c>
    </row>
    <row r="43" spans="1:8" ht="78.75" customHeight="1" x14ac:dyDescent="0.25">
      <c r="A43" s="23">
        <v>35</v>
      </c>
      <c r="B43" s="177" t="s">
        <v>45</v>
      </c>
      <c r="C43" s="178" t="str">
        <f>IF('Data Import'!$AL$2="Нет","+","")</f>
        <v/>
      </c>
      <c r="D43" s="178" t="str">
        <f>IF('Data Import'!$AL$2="Да","+","")</f>
        <v>+</v>
      </c>
      <c r="E43" s="178" t="str">
        <f>IF('Data Import'!$AL$3="Нет","+","")</f>
        <v>+</v>
      </c>
      <c r="F43" s="179" t="str">
        <f>IF('Data Import'!$AL$4&lt;&gt;"",'Data Import'!$AL$4,"")</f>
        <v/>
      </c>
      <c r="G43" s="179" t="str">
        <f>IF('Data Import'!$AL$5&lt;&gt;"",'Data Import'!$AL$5,"")</f>
        <v>Актуализация состава рабочей группы</v>
      </c>
      <c r="H43" s="179" t="str">
        <f>IF('Data Import'!$AL$6&lt;&gt;"",'Data Import'!$AL$6,"")</f>
        <v xml:space="preserve">Приказом Минтранса КБР от 26.11.2024 г. № 218-пр актуализирован состав рабочей группы по мониторингу и вопросам повышения доступности для инвалидов и иных категорий маломобильных граждан объектов транспортной инфраструктуры, транспортных средств и предоставляемых транспортных услуг, утвержденного приказом Минтранса КБР от 28.10.2022 № 187-П.
</v>
      </c>
    </row>
    <row r="44" spans="1:8" ht="15.75" customHeight="1" x14ac:dyDescent="0.25">
      <c r="A44" s="23">
        <v>36</v>
      </c>
      <c r="B44" s="177" t="s">
        <v>46</v>
      </c>
      <c r="C44" s="178" t="str">
        <f>IF('Data Import'!$AM$2="Нет","+","")</f>
        <v/>
      </c>
      <c r="D44" s="178" t="str">
        <f>IF('Data Import'!$AM$2="Да","+","")</f>
        <v/>
      </c>
      <c r="E44" s="178" t="str">
        <f>IF('Data Import'!$AM$3="Нет","+","")</f>
        <v/>
      </c>
      <c r="F44" s="179" t="str">
        <f>IF('Data Import'!$AM$4&lt;&gt;"",'Data Import'!$AM$4,"")</f>
        <v/>
      </c>
      <c r="G44" s="179" t="str">
        <f>IF('Data Import'!$AM$5&lt;&gt;"",'Data Import'!$AM$5,"")</f>
        <v/>
      </c>
      <c r="H44" s="179" t="str">
        <f>IF('Data Import'!$AM$6&lt;&gt;"",'Data Import'!$AM$6,"")</f>
        <v/>
      </c>
    </row>
    <row r="45" spans="1:8" ht="63" customHeight="1" x14ac:dyDescent="0.25">
      <c r="A45" s="23">
        <v>37</v>
      </c>
      <c r="B45" s="177" t="s">
        <v>47</v>
      </c>
      <c r="C45" s="178" t="str">
        <f>IF('Data Import'!$AN$2="Нет","+","")</f>
        <v/>
      </c>
      <c r="D45" s="178" t="str">
        <f>IF('Data Import'!$AN$2="Да","+","")</f>
        <v>+</v>
      </c>
      <c r="E45" s="178" t="str">
        <f>IF('Data Import'!$AN$3="Нет","+","")</f>
        <v/>
      </c>
      <c r="F45" s="179" t="str">
        <f>IF('Data Import'!$AN$4&lt;&gt;"",'Data Import'!$AN$4,"")</f>
        <v/>
      </c>
      <c r="G45" s="179" t="str">
        <f>IF('Data Import'!$AN$5&lt;&gt;"",'Data Import'!$AN$5,"")</f>
        <v xml:space="preserve">региональный государственный контроль (надзор) в сфере перевозок пассажиров и багажа легковым такси на территории Республики Дагестан в том числе за обеспечением доступности для инвалидов услуг в сфере такси </v>
      </c>
      <c r="H45" s="179" t="str">
        <f>IF('Data Import'!$AN$6&lt;&gt;"",'Data Import'!$AN$6,"")</f>
        <v>Постановление Правительства  Республики Дагестан  от 24 ноября 2022 года №400 "Об утверждении Положения о региональном государственном контроле (надзоре) в сфере перевозок пассажиров и багажа легковым такси на территории Республики Дагестан и о внесении изменения в Положение о Министерстве транспорта и дорожного хозяйства Республики Дагестан"</v>
      </c>
    </row>
    <row r="46" spans="1:8" ht="15.75" customHeight="1" x14ac:dyDescent="0.25">
      <c r="A46" s="23">
        <v>38</v>
      </c>
      <c r="B46" s="177" t="s">
        <v>48</v>
      </c>
      <c r="C46" s="178" t="str">
        <f>IF('Data Import'!$AO$2="Нет","+","")</f>
        <v>+</v>
      </c>
      <c r="D46" s="178" t="str">
        <f>IF('Data Import'!$AO$2="Да","+","")</f>
        <v/>
      </c>
      <c r="E46" s="178" t="str">
        <f>IF('Data Import'!$AO$3="Нет","+","")</f>
        <v>+</v>
      </c>
      <c r="F46" s="179" t="str">
        <f>IF('Data Import'!$AO$4&lt;&gt;"",'Data Import'!$AO$4,"")</f>
        <v/>
      </c>
      <c r="G46" s="179" t="str">
        <f>IF('Data Import'!$AO$5&lt;&gt;"",'Data Import'!$AO$5,"")</f>
        <v/>
      </c>
      <c r="H46" s="179" t="str">
        <f>IF('Data Import'!$AO$6&lt;&gt;"",'Data Import'!$AO$6,"")</f>
        <v/>
      </c>
    </row>
    <row r="47" spans="1:8" ht="15.75" customHeight="1" x14ac:dyDescent="0.25">
      <c r="A47" s="23">
        <v>39</v>
      </c>
      <c r="B47" s="177" t="s">
        <v>49</v>
      </c>
      <c r="C47" s="178" t="str">
        <f>IF('Data Import'!$AP$2="Нет","+","")</f>
        <v>+</v>
      </c>
      <c r="D47" s="178" t="str">
        <f>IF('Data Import'!$AP$2="Да","+","")</f>
        <v/>
      </c>
      <c r="E47" s="178" t="str">
        <f>IF('Data Import'!$AP$3="Нет","+","")</f>
        <v>+</v>
      </c>
      <c r="F47" s="179" t="str">
        <f>IF('Data Import'!$AP$4&lt;&gt;"",'Data Import'!$AP$4,"")</f>
        <v/>
      </c>
      <c r="G47" s="179" t="str">
        <f>IF('Data Import'!$AP$5&lt;&gt;"",'Data Import'!$AP$5,"")</f>
        <v/>
      </c>
      <c r="H47" s="179" t="str">
        <f>IF('Data Import'!$AP$6&lt;&gt;"",'Data Import'!$AP$6,"")</f>
        <v/>
      </c>
    </row>
    <row r="48" spans="1:8" ht="15.75" customHeight="1" x14ac:dyDescent="0.25">
      <c r="A48" s="23">
        <v>40</v>
      </c>
      <c r="B48" s="177" t="s">
        <v>50</v>
      </c>
      <c r="C48" s="178" t="str">
        <f>IF('Data Import'!$AQ$2="Нет","+","")</f>
        <v>+</v>
      </c>
      <c r="D48" s="178" t="str">
        <f>IF('Data Import'!$AQ$2="Да","+","")</f>
        <v/>
      </c>
      <c r="E48" s="178" t="str">
        <f>IF('Data Import'!$AQ$3="Нет","+","")</f>
        <v>+</v>
      </c>
      <c r="F48" s="179" t="str">
        <f>IF('Data Import'!$AQ$4&lt;&gt;"",'Data Import'!$AQ$4,"")</f>
        <v/>
      </c>
      <c r="G48" s="179" t="str">
        <f>IF('Data Import'!$AQ$5&lt;&gt;"",'Data Import'!$AQ$5,"")</f>
        <v/>
      </c>
      <c r="H48" s="179" t="str">
        <f>IF('Data Import'!$AQ$6&lt;&gt;"",'Data Import'!$AQ$6,"")</f>
        <v/>
      </c>
    </row>
    <row r="49" spans="1:8" ht="63" customHeight="1" x14ac:dyDescent="0.25">
      <c r="A49" s="23">
        <v>41</v>
      </c>
      <c r="B49" s="177" t="s">
        <v>51</v>
      </c>
      <c r="C49" s="178" t="str">
        <f>IF('Data Import'!$AR$2="Нет","+","")</f>
        <v/>
      </c>
      <c r="D49" s="178" t="str">
        <f>IF('Data Import'!$AR$2="Да","+","")</f>
        <v>+</v>
      </c>
      <c r="E49" s="178" t="str">
        <f>IF('Data Import'!$AR$3="Нет","+","")</f>
        <v/>
      </c>
      <c r="F49" s="179" t="str">
        <f>IF('Data Import'!$AR$4&lt;&gt;"",'Data Import'!$AR$4,"")</f>
        <v/>
      </c>
      <c r="G49" s="179" t="str">
        <f>IF('Data Import'!$AR$5&lt;&gt;"",'Data Import'!$AR$5,"")</f>
        <v>Определение и нормативно-правовое закрепление базовых требований доступности транспортного комплекса для инвалидов с учетом современных технических решений.</v>
      </c>
      <c r="H49" s="179" t="str">
        <f>IF('Data Import'!$AR$6&lt;&gt;"",'Data Import'!$AR$6,"")</f>
        <v>Распоряжение Правительства Чеченской Республики от 10.02.2025 № 20-р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на территории Чеченской Республики».</v>
      </c>
    </row>
    <row r="50" spans="1:8" ht="114.75" customHeight="1" x14ac:dyDescent="0.25">
      <c r="A50" s="23">
        <v>42</v>
      </c>
      <c r="B50" s="177" t="s">
        <v>52</v>
      </c>
      <c r="C50" s="178" t="str">
        <f>IF('Data Import'!$AS$2="Нет","+","")</f>
        <v>+</v>
      </c>
      <c r="D50" s="178" t="str">
        <f>IF('Data Import'!$AS$2="Да","+","")</f>
        <v/>
      </c>
      <c r="E50" s="178" t="str">
        <f>IF('Data Import'!$AS$3="Нет","+","")</f>
        <v/>
      </c>
      <c r="F50" s="179" t="str">
        <f>IF('Data Import'!$AS$4&lt;&gt;"",'Data Import'!$AS$4,"")</f>
        <v/>
      </c>
      <c r="G50" s="179" t="str">
        <f>IF('Data Import'!$AS$5&lt;&gt;"",'Data Import'!$AS$5,"")</f>
        <v>обеспечение условий индивидуальной мобильности инвалидов на объектах железнодорожного транспорта;
обеспечение условий индивидуальной мобильности инвалидов на железнодорожном транспорте и железнодорожных вокзалах;
обеспечение условий индивидуальной мобильности инвалидов на авиационном транспорте;
обеспечение условий индивидуальной мобильности инвалидов на речном транспорте</v>
      </c>
      <c r="H50" s="179" t="str">
        <f>IF('Data Import'!$AS$6&lt;&gt;"",'Data Import'!$AS$6,"")</f>
        <v xml:space="preserve">Постановление Администрации Алтайского края от 25.09.2015 № 373, "Об утверждении плана мероприятий ("дорожной карты") Алтайского края "Повышение значений показателей доступности для инвалидов объектов и услуг в сферах социальной защиты, труда и занятости, здравоохранения, образования, культуры, транспорта, связи, физической культуры и спорта, торговли, жилищно-коммунального хозяйства и градостроительства"              Постановление Правительства Алтайского края от 07.11.2023 N 413
"Об утверждении государственной программы Алтайского края "Доступная среда в Алтайском крае"     </v>
      </c>
    </row>
    <row r="51" spans="1:8" ht="15.75" customHeight="1" x14ac:dyDescent="0.25">
      <c r="A51" s="23">
        <v>43</v>
      </c>
      <c r="B51" s="177" t="s">
        <v>53</v>
      </c>
      <c r="C51" s="178" t="str">
        <f>IF('Data Import'!$AT$2="Нет","+","")</f>
        <v/>
      </c>
      <c r="D51" s="178" t="str">
        <f>IF('Data Import'!$AT$2="Да","+","")</f>
        <v/>
      </c>
      <c r="E51" s="178" t="str">
        <f>IF('Data Import'!$AT$3="Нет","+","")</f>
        <v/>
      </c>
      <c r="F51" s="179" t="str">
        <f>IF('Data Import'!$AT$4&lt;&gt;"",'Data Import'!$AT$4,"")</f>
        <v/>
      </c>
      <c r="G51" s="179" t="str">
        <f>IF('Data Import'!$AT$5&lt;&gt;"",'Data Import'!$AT$5,"")</f>
        <v/>
      </c>
      <c r="H51" s="179" t="str">
        <f>IF('Data Import'!$AT$6&lt;&gt;"",'Data Import'!$AT$6,"")</f>
        <v/>
      </c>
    </row>
    <row r="52" spans="1:8" ht="58.5" customHeight="1" x14ac:dyDescent="0.25">
      <c r="A52" s="23">
        <v>44</v>
      </c>
      <c r="B52" s="177" t="s">
        <v>54</v>
      </c>
      <c r="C52" s="178" t="str">
        <f>IF('Data Import'!$AU$2="Нет","+","")</f>
        <v>+</v>
      </c>
      <c r="D52" s="178" t="str">
        <f>IF('Data Import'!$AU$2="Да","+","")</f>
        <v/>
      </c>
      <c r="E52" s="178" t="str">
        <f>IF('Data Import'!$AU$3="Нет","+","")</f>
        <v/>
      </c>
      <c r="F52" s="179" t="str">
        <f>IF('Data Import'!$AU$4&lt;&gt;"",'Data Import'!$AU$4,"")</f>
        <v>На территории региона утвержден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Иркутской области от 9 декабря 2024 года № 298-рзп</v>
      </c>
      <c r="G52" s="179" t="str">
        <f>IF('Data Import'!$AU$5&lt;&gt;"",'Data Import'!$AU$5,"")</f>
        <v/>
      </c>
      <c r="H52" s="179" t="str">
        <f>IF('Data Import'!$AU$6&lt;&gt;"",'Data Import'!$AU$6,"")</f>
        <v/>
      </c>
    </row>
    <row r="53" spans="1:8" ht="296.25" customHeight="1" x14ac:dyDescent="0.25">
      <c r="A53" s="23">
        <v>45</v>
      </c>
      <c r="B53" s="177" t="s">
        <v>55</v>
      </c>
      <c r="C53" s="178" t="str">
        <f>IF('Data Import'!$AV$2="Нет","+","")</f>
        <v/>
      </c>
      <c r="D53" s="178" t="str">
        <f>IF('Data Import'!$AV$2="Да","+","")</f>
        <v>+</v>
      </c>
      <c r="E53" s="178" t="str">
        <f>IF('Data Import'!$AV$3="Нет","+","")</f>
        <v/>
      </c>
      <c r="F53" s="179" t="str">
        <f>IF('Data Import'!$AV$4&lt;&gt;"",'Data Import'!$AV$4,"")</f>
        <v>В рамках текущей деятельности, с учетом действующего законодательства: 
Постановление Коллегии Администрации Кемеровской области от 27.05.2016 № 196 (ред. от 18.12.2023) "Об утверждении комплексной программы "Доступная среда в Кузбассе" на 2016 - 2026 годы" 
Распоряжение Коллегии Администрации Кемеровской области от 27.10.2015 № 585-р (ред. от 17.03.2023) "Об утверждении плана мероприятий по повышению значений показателей доступности для инвалидов объектов и услуг ("дорожной карты") на 2016 - 2030 годы"
Распоряжение Правительства Кемеровской области - Кузбасса от 23.07.2020 № 473-р (ред. от 13.07.2022) "Об утверждении плана мероприятий по реализации рекомендаций, содержащихся в заключительных замечаниях Комитета по правам инвалидов ООН по первоначальному докладу Российской Федерации о ходе выполнения Конвенции о правах инвалидов"
Федеральный закон от 24.11.1995 № 181-ФЗ (ред. от 29.10.2024) "О социальной защите инвалидов в Российской Федерации"; 
Постановление Правительства Кемеровской области - Кузбасса от 31.10.2023 № 705 "Об утверждении государственной программы Кемеровской области - Кузбасса "Развитие жилищно-коммунального и дорожного комплекса Кузбасса";
Постановление Правительства Кемеровской области - Кузбасса от 05.10.2023  № 657 "Об утверждении государственной программы Кемеровской области - Кузбасса "Развитие транспорта Кузбасса";
Приказ Министерства транспорта Кузбасса от 07.02.2024 №01-06-07 "Об утверждении форм документов, применяемых Министерством транспорта Кузбасса при осуществлении регионального государственного контроля (надзора) в сфере перевозок пассажиров и багажа легковым такси на территории Кемеровской области - Кузбасса"
Постановление Правительства Кемеровской области - Кузбасса от 05.08.2025 № 495 "Об утверждении регионального стандарта транспортного обслуживания населения Кемеровской области – Кузбасса на период 2026–2030 годов"</v>
      </c>
      <c r="G53" s="179" t="str">
        <f>IF('Data Import'!$AV$5&lt;&gt;"",'Data Import'!$AV$5,"")</f>
        <v/>
      </c>
      <c r="H53" s="179" t="str">
        <f>IF('Data Import'!$AV$6&lt;&gt;"",'Data Import'!$AV$6,"")</f>
        <v>Постановление Правительства Кемеровской области - Кузбасса от 05.08.2025 № 495 "Об утверждении регионального стандарта транспортного обслуживания населения Кемеровской области – Кузбасса на период 2026–2030 годов"</v>
      </c>
    </row>
    <row r="54" spans="1:8" ht="15.75" customHeight="1" x14ac:dyDescent="0.25">
      <c r="A54" s="23">
        <v>46</v>
      </c>
      <c r="B54" s="177" t="s">
        <v>56</v>
      </c>
      <c r="C54" s="178" t="str">
        <f>IF('Data Import'!$AW$2="Нет","+","")</f>
        <v>+</v>
      </c>
      <c r="D54" s="178" t="str">
        <f>IF('Data Import'!$AW$2="Да","+","")</f>
        <v/>
      </c>
      <c r="E54" s="178" t="str">
        <f>IF('Data Import'!$AW$3="Нет","+","")</f>
        <v>+</v>
      </c>
      <c r="F54" s="179" t="str">
        <f>IF('Data Import'!$AW$4&lt;&gt;"",'Data Import'!$AW$4,"")</f>
        <v/>
      </c>
      <c r="G54" s="179" t="str">
        <f>IF('Data Import'!$AW$5&lt;&gt;"",'Data Import'!$AW$5,"")</f>
        <v/>
      </c>
      <c r="H54" s="179" t="str">
        <f>IF('Data Import'!$AW$6&lt;&gt;"",'Data Import'!$AW$6,"")</f>
        <v/>
      </c>
    </row>
    <row r="55" spans="1:8" ht="65.25" customHeight="1" x14ac:dyDescent="0.25">
      <c r="A55" s="23">
        <v>47</v>
      </c>
      <c r="B55" s="177" t="s">
        <v>57</v>
      </c>
      <c r="C55" s="178" t="str">
        <f>IF('Data Import'!$AX$2="Нет","+","")</f>
        <v>+</v>
      </c>
      <c r="D55" s="178" t="str">
        <f>IF('Data Import'!$AX$2="Да","+","")</f>
        <v/>
      </c>
      <c r="E55" s="178" t="str">
        <f>IF('Data Import'!$AX$3="Нет","+","")</f>
        <v/>
      </c>
      <c r="F55" s="179" t="str">
        <f>IF('Data Import'!$AX$4&lt;&gt;"",'Data Import'!$AX$4,"")</f>
        <v/>
      </c>
      <c r="G55" s="179" t="str">
        <f>IF('Data Import'!$AX$5&lt;&gt;"",'Data Import'!$AX$5,"")</f>
        <v>оценка состояния доступности объектов, включение показателей наличия транспорта, оборудованного для маломобильных групп населения, в критерии оценки перевозчиков, организация мест для ожидания и отдыха собак-проводников, предоставление субсидий на обновление подвижного состава</v>
      </c>
      <c r="H55" s="179" t="str">
        <f>IF('Data Import'!$AX$6&lt;&gt;"",'Data Import'!$AX$6,"")</f>
        <v>Распоряжение Правительства Новосибирской области от 30.09.2015 № 401-рп «О плане мероприятий («дорожной карте») по повышению значений показателей доступности для инвалидов объектов и услуг на 2016–2030 годы в Новосибирской области».</v>
      </c>
    </row>
    <row r="56" spans="1:8" ht="88.5" customHeight="1" x14ac:dyDescent="0.25">
      <c r="A56" s="23">
        <v>48</v>
      </c>
      <c r="B56" s="177" t="s">
        <v>58</v>
      </c>
      <c r="C56" s="178" t="str">
        <f>IF('Data Import'!$AY$2="Нет","+","")</f>
        <v/>
      </c>
      <c r="D56" s="178" t="str">
        <f>IF('Data Import'!$AY$2="Да","+","")</f>
        <v>+</v>
      </c>
      <c r="E56" s="178" t="str">
        <f>IF('Data Import'!$AY$3="Нет","+","")</f>
        <v/>
      </c>
      <c r="F56" s="179" t="str">
        <f>IF('Data Import'!$AY$4&lt;&gt;"",'Data Import'!$AY$4,"")</f>
        <v/>
      </c>
      <c r="G56" s="179" t="str">
        <f>IF('Data Import'!$AY$5&lt;&gt;"",'Data Import'!$AY$5,"")</f>
        <v>Совершенствование нормативно-правовой базы в области транспортного обслуживания с целью повышения значений показателей доступности для инвалидов объектов транспортной инфраструктуры и предоставляемых услуг</v>
      </c>
      <c r="H56" s="179" t="str">
        <f>IF('Data Import'!$AY$6&lt;&gt;"",'Data Import'!$AY$6,"")</f>
        <v>пункт 8 распоряжения Правительства Омской области от 5 октября 2015 г. № 158-рп "Об утверждении плана мероприятий ("дорожной карты") "Перечень мероприятий, реализуемых для достижения запланированных значений показателей доступности для инвалидов объектов и услуг Омской области (2016 - 2030 годы)".
С последними изменениями и дополнениями от 30 апреля 2025 г.</v>
      </c>
    </row>
    <row r="57" spans="1:8" ht="15.75" customHeight="1" x14ac:dyDescent="0.25">
      <c r="A57" s="23">
        <v>49</v>
      </c>
      <c r="B57" s="177" t="s">
        <v>59</v>
      </c>
      <c r="C57" s="178" t="str">
        <f>IF('Data Import'!$AZ$2="Нет","+","")</f>
        <v/>
      </c>
      <c r="D57" s="178" t="str">
        <f>IF('Data Import'!$AZ$2="Да","+","")</f>
        <v/>
      </c>
      <c r="E57" s="178" t="str">
        <f>IF('Data Import'!$AZ$3="Нет","+","")</f>
        <v/>
      </c>
      <c r="F57" s="179" t="str">
        <f>IF('Data Import'!$AZ$4&lt;&gt;"",'Data Import'!$AZ$4,"")</f>
        <v/>
      </c>
      <c r="G57" s="179" t="str">
        <f>IF('Data Import'!$AZ$5&lt;&gt;"",'Data Import'!$AZ$5,"")</f>
        <v/>
      </c>
      <c r="H57" s="179" t="str">
        <f>IF('Data Import'!$AZ$6&lt;&gt;"",'Data Import'!$AZ$6,"")</f>
        <v/>
      </c>
    </row>
    <row r="58" spans="1:8" ht="15.75" customHeight="1" x14ac:dyDescent="0.25">
      <c r="A58" s="23">
        <v>50</v>
      </c>
      <c r="B58" s="177" t="s">
        <v>60</v>
      </c>
      <c r="C58" s="178" t="str">
        <f>IF('Data Import'!$BA$2="Нет","+","")</f>
        <v>+</v>
      </c>
      <c r="D58" s="178" t="str">
        <f>IF('Data Import'!$BA$2="Да","+","")</f>
        <v/>
      </c>
      <c r="E58" s="178" t="str">
        <f>IF('Data Import'!$BA$3="Нет","+","")</f>
        <v>+</v>
      </c>
      <c r="F58" s="179" t="str">
        <f>IF('Data Import'!$BA$4&lt;&gt;"",'Data Import'!$BA$4,"")</f>
        <v/>
      </c>
      <c r="G58" s="179" t="str">
        <f>IF('Data Import'!$BA$5&lt;&gt;"",'Data Import'!$BA$5,"")</f>
        <v/>
      </c>
      <c r="H58" s="179" t="str">
        <f>IF('Data Import'!$BA$6&lt;&gt;"",'Data Import'!$BA$6,"")</f>
        <v/>
      </c>
    </row>
    <row r="59" spans="1:8" ht="15.75" customHeight="1" x14ac:dyDescent="0.25">
      <c r="A59" s="23">
        <v>51</v>
      </c>
      <c r="B59" s="177" t="s">
        <v>61</v>
      </c>
      <c r="C59" s="178" t="str">
        <f>IF('Data Import'!$BB$2="Нет","+","")</f>
        <v/>
      </c>
      <c r="D59" s="178" t="str">
        <f>IF('Data Import'!$BB$2="Да","+","")</f>
        <v/>
      </c>
      <c r="E59" s="178" t="str">
        <f>IF('Data Import'!$BB$3="Нет","+","")</f>
        <v/>
      </c>
      <c r="F59" s="179" t="str">
        <f>IF('Data Import'!$BB$4&lt;&gt;"",'Data Import'!$BB$4,"")</f>
        <v/>
      </c>
      <c r="G59" s="179" t="str">
        <f>IF('Data Import'!$BB$5&lt;&gt;"",'Data Import'!$BB$5,"")</f>
        <v/>
      </c>
      <c r="H59" s="179" t="str">
        <f>IF('Data Import'!$BB$6&lt;&gt;"",'Data Import'!$BB$6,"")</f>
        <v/>
      </c>
    </row>
    <row r="60" spans="1:8" ht="197.25" customHeight="1" x14ac:dyDescent="0.25">
      <c r="A60" s="23">
        <v>52</v>
      </c>
      <c r="B60" s="177" t="s">
        <v>62</v>
      </c>
      <c r="C60" s="178" t="str">
        <f>IF('Data Import'!$BC$2="Нет","+","")</f>
        <v/>
      </c>
      <c r="D60" s="178" t="str">
        <f>IF('Data Import'!$BC$2="Да","+","")</f>
        <v>+</v>
      </c>
      <c r="E60" s="178" t="str">
        <f>IF('Data Import'!$BC$3="Нет","+","")</f>
        <v/>
      </c>
      <c r="F60" s="179" t="str">
        <f>IF('Data Import'!$BC$4&lt;&gt;"",'Data Import'!$BC$4,"")</f>
        <v/>
      </c>
      <c r="G60" s="179" t="str">
        <f>IF('Data Import'!$BC$5&lt;&gt;"",'Data Import'!$BC$5,"")</f>
        <v xml:space="preserve">"1. Предоставление инвалидам льготного проезда (бесплатно на всех видах транспорта общего пользования (кроме такси), осуществляющего перевозки по маршрутам в границах населенных пунктов Республики Хакасия. Оплата в размере 50 процентов стоимости проезда на автомобильном транспорте общего пользования (кроме такси) пригородного сообщения в пределах территории Республики Хакасия)                                                                                                                                                                 2. План мероприятий (""Дорожной карты"") по повышению значений показателей доступности для инвалидов объектов  и услуг в Республике Хакасия.                                                                                
 3. Внесение изменения в состав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Республики Хакасия, утвержденный постановлением Президиума Правительства Республики Хакасия от 12.05.2023 № 86-п
"
</v>
      </c>
      <c r="H60" s="179" t="str">
        <f>IF('Data Import'!$BC$6&lt;&gt;"",'Data Import'!$BC$6,"")</f>
        <v xml:space="preserve">" 1.  Закон Республики Хакасия № 72-ЗРХ от 30.09.2011 ""О мерах социальной поддержки отдельных категорий граждан по оплате проезда на транспорте общего пользования""        (с изм.от 14.07.2023).                                                                                                                                     2. Постановление Президиума Правительства Республики Хакасия от 15.06.2023 № 114-п ""Об утверждении Плана мероприятий (""Дорожной карты"") по повышению значений показателей доступности для инвалидов объектов и услуг в Республике Хакасия и признании утратишими силу некоторых постановлений Президиума Правительства Республики Хакасия"" (с изм.от 24.09.2025).                                                                                                                    3. Постановление Президиума Правительства Республики Хакасия от 12.05.2023 № 86-п ""О создании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Республики Хакасия"" (с изм.от 30.05.2025).                                                                                                                                                                               4. Постановление Правительства Республики Хакасия от 14.03.2014 № 105 
""О создании Совета при Правительстве Республики Хакасия по делам инвалидов и граждан старшего поколения"" (с изм.от 18.04.2025)
"
</v>
      </c>
    </row>
    <row r="61" spans="1:8" ht="247.5" customHeight="1" x14ac:dyDescent="0.25">
      <c r="A61" s="23">
        <v>53</v>
      </c>
      <c r="B61" s="177" t="s">
        <v>63</v>
      </c>
      <c r="C61" s="178" t="str">
        <f>IF('Data Import'!$BD$2="Нет","+","")</f>
        <v/>
      </c>
      <c r="D61" s="178" t="str">
        <f>IF('Data Import'!$BD$2="Да","+","")</f>
        <v>+</v>
      </c>
      <c r="E61" s="178" t="str">
        <f>IF('Data Import'!$BD$3="Нет","+","")</f>
        <v/>
      </c>
      <c r="F61" s="179" t="str">
        <f>IF('Data Import'!$BD$4&lt;&gt;"",'Data Import'!$BD$4,"")</f>
        <v/>
      </c>
      <c r="G61" s="179" t="str">
        <f>IF('Data Import'!$BD$5&lt;&gt;"",'Data Import'!$BD$5,"")</f>
        <v>Во исполнение пункта 12 раздела 1 протокола заседания Комиссии при Президенте Российской Федерации по делам инвалидов от 07.06.2023 №27 сообщаю, что план мероприятий («дорожная карта») по повышению значений показателей доступности для инвалидов объектов и услуг в Томской области на 2015 - 2030 годы утвержден распоряжением Администрации Томской области от 30.09.2015 № 734-ра. Проведена работа по внесению изменений и корректировке "дорожной карты" на предмет соответствия сводному плану мероприятий Минтранса России по повышению доступности для инвалидов и иных маломобильных групп населения объектов транспортной инфраструктуры, транспортных средств и предоставляемых на них транспортных услуг на период с 2023 по 2030 годы.
Региональный сводный план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 утвержден распоряжением Департамента транспорта, дорожной деятельности и связи Томской области от 13.08.2025 №127.                                                                                                                                  Установлены минимальные требования количества подвижного состава с низким уровнем пола.                                                                                                                       Утверждена дорожная карта по повышению значений показателей доступности для инвалидов на уровне муниципалитета</v>
      </c>
      <c r="H61" s="179" t="str">
        <f>IF('Data Import'!$BD$6&lt;&gt;"",'Data Import'!$BD$6,"")</f>
        <v xml:space="preserve">Распоряжение Департамента транспорта, дорожной деятельности и связи Томской области от 13.08.2025 №127 "Об утверждении регионального сводного плана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  
Проект распоряжения Администрации Томской области о внесении изменений в распоряжение Администрации Томской области от 30.09.2015 № 734-ра (ред. от 21.06.2022) "Об утверждении Плана мероприятий ("дорожной карты") по повышению значений показателей доступности для инвалидов объектов и услуг в Томской области на 2015 - 2030 годы"       
Постановление администрации Города Томска от 29.04.2016 № 351  "Об утверждении Стандартов качества перевозки пассажиров автомобильным и городским наземным электрическим транспортом общего пользования в муниципальном образовании "Город Томск" и Постановление администрации Города Томска от 25.01.2016 № 34  "Об утверждении реестра муниципальных маршрутов регулярных перевозок на территории муниципального образования "Город Томск"                                       Распоряжение администрации Города Томска от 30.12.2015 № 1468р "Об утверждении плана мероприятий ("дорожной карты") по повышению значений показателей доступности для инвалидов объектов и услуг на территории муниципального образования "Город Томск" на 2015 - 2030 годы" </v>
      </c>
    </row>
    <row r="62" spans="1:8" ht="15.75" customHeight="1" x14ac:dyDescent="0.25">
      <c r="A62" s="23">
        <v>54</v>
      </c>
      <c r="B62" s="177" t="s">
        <v>64</v>
      </c>
      <c r="C62" s="178" t="str">
        <f>IF('Data Import'!$BE$2="Нет","+","")</f>
        <v>+</v>
      </c>
      <c r="D62" s="178" t="str">
        <f>IF('Data Import'!$BE$2="Да","+","")</f>
        <v/>
      </c>
      <c r="E62" s="178" t="str">
        <f>IF('Data Import'!$BE$3="Нет","+","")</f>
        <v>+</v>
      </c>
      <c r="F62" s="179" t="str">
        <f>IF('Data Import'!$BE$4&lt;&gt;"",'Data Import'!$BE$4,"")</f>
        <v/>
      </c>
      <c r="G62" s="179" t="str">
        <f>IF('Data Import'!$BE$5&lt;&gt;"",'Data Import'!$BE$5,"")</f>
        <v/>
      </c>
      <c r="H62" s="179" t="str">
        <f>IF('Data Import'!$BE$6&lt;&gt;"",'Data Import'!$BE$6,"")</f>
        <v/>
      </c>
    </row>
    <row r="63" spans="1:8" ht="15.75" customHeight="1" x14ac:dyDescent="0.25">
      <c r="A63" s="23">
        <v>55</v>
      </c>
      <c r="B63" s="177" t="s">
        <v>65</v>
      </c>
      <c r="C63" s="178" t="str">
        <f>IF('Data Import'!$BF$2="Нет","+","")</f>
        <v>+</v>
      </c>
      <c r="D63" s="178" t="str">
        <f>IF('Data Import'!$BF$2="Да","+","")</f>
        <v/>
      </c>
      <c r="E63" s="178" t="str">
        <f>IF('Data Import'!$BF$3="Нет","+","")</f>
        <v>+</v>
      </c>
      <c r="F63" s="179" t="str">
        <f>IF('Data Import'!$BF$4&lt;&gt;"",'Data Import'!$BF$4,"")</f>
        <v/>
      </c>
      <c r="G63" s="179" t="str">
        <f>IF('Data Import'!$BF$5&lt;&gt;"",'Data Import'!$BF$5,"")</f>
        <v/>
      </c>
      <c r="H63" s="179" t="str">
        <f>IF('Data Import'!$BF$6&lt;&gt;"",'Data Import'!$BF$6,"")</f>
        <v/>
      </c>
    </row>
    <row r="64" spans="1:8" ht="84.75" customHeight="1" x14ac:dyDescent="0.25">
      <c r="A64" s="23">
        <v>56</v>
      </c>
      <c r="B64" s="177" t="s">
        <v>66</v>
      </c>
      <c r="C64" s="178" t="str">
        <f>IF('Data Import'!$BG$2="Нет","+","")</f>
        <v/>
      </c>
      <c r="D64" s="178" t="str">
        <f>IF('Data Import'!$BG$2="Да","+","")</f>
        <v>+</v>
      </c>
      <c r="E64" s="178" t="str">
        <f>IF('Data Import'!$BG$3="Нет","+","")</f>
        <v/>
      </c>
      <c r="F64" s="179" t="str">
        <f>IF('Data Import'!$BG$4&lt;&gt;"",'Data Import'!$BG$4,"")</f>
        <v/>
      </c>
      <c r="G64" s="179" t="str">
        <f>IF('Data Import'!$BG$5&lt;&gt;"",'Data Import'!$BG$5,"")</f>
        <v>Обеспечение доступности приоритетных объектов и услуг в приоритетных сферах жизнедеятельности инвалидов и других маломобильных групп населения</v>
      </c>
      <c r="H64" s="179" t="str">
        <f>IF('Data Import'!$BG$6&lt;&gt;"",'Data Import'!$BG$6,"")</f>
        <v>Распоряжение Правительства Тюменской области  от 05.07.2021 №583-рп «Об утверждении  региональной программы Тюменской области  «Обеспечение доступности приоритетных объектов  и 
услуг в приоритетных сферах жизнедеятельности  инвалидов и 
других маломобильных групп населения (Доступная среда)» и о признании  утратившими силу некоторых правовых актов»</v>
      </c>
    </row>
    <row r="65" spans="1:8" ht="15.75" customHeight="1" x14ac:dyDescent="0.25">
      <c r="A65" s="23">
        <v>57</v>
      </c>
      <c r="B65" s="177" t="s">
        <v>67</v>
      </c>
      <c r="C65" s="178" t="str">
        <f>IF('Data Import'!$BH$2="Нет","+","")</f>
        <v/>
      </c>
      <c r="D65" s="178" t="str">
        <f>IF('Data Import'!$BH$2="Да","+","")</f>
        <v/>
      </c>
      <c r="E65" s="178" t="str">
        <f>IF('Data Import'!$BH$3="Нет","+","")</f>
        <v/>
      </c>
      <c r="F65" s="179" t="str">
        <f>IF('Data Import'!$BH$4&lt;&gt;"",'Data Import'!$BH$4,"")</f>
        <v/>
      </c>
      <c r="G65" s="179" t="str">
        <f>IF('Data Import'!$BH$5&lt;&gt;"",'Data Import'!$BH$5,"")</f>
        <v/>
      </c>
      <c r="H65" s="179" t="str">
        <f>IF('Data Import'!$BH$6&lt;&gt;"",'Data Import'!$BH$6,"")</f>
        <v/>
      </c>
    </row>
    <row r="66" spans="1:8" ht="117" customHeight="1" x14ac:dyDescent="0.25">
      <c r="A66" s="23">
        <v>58</v>
      </c>
      <c r="B66" s="177" t="s">
        <v>68</v>
      </c>
      <c r="C66" s="178" t="str">
        <f>IF('Data Import'!$BI$2="Нет","+","")</f>
        <v/>
      </c>
      <c r="D66" s="178" t="str">
        <f>IF('Data Import'!$BI$2="Да","+","")</f>
        <v>+</v>
      </c>
      <c r="E66" s="178" t="str">
        <f>IF('Data Import'!$BI$3="Нет","+","")</f>
        <v/>
      </c>
      <c r="F66" s="179" t="str">
        <f>IF('Data Import'!$BI$4&lt;&gt;"",'Data Import'!$BI$4,"")</f>
        <v/>
      </c>
      <c r="G66" s="179" t="str">
        <f>IF('Data Import'!$BI$5&lt;&gt;"",'Data Import'!$BI$5,"")</f>
        <v>Организована работа по внесению изменений в План мероприятий («дорожной карты») по повышению значений показателей доступности для инвалидов объектов социальной, инженерной, транспортной инфраструктур и услуг Челябинской области, утвержденного распоряжением Правительства Челябинской области от 05.11.2019 г. № 855-рп, в части повышения значения показателя доступности для инвалидов оказываемых транспортных услуг («доля единиц общественного транспорта, приспособленных для использования инвалидами от общего числа соответствующих транспортных средств»).</v>
      </c>
      <c r="H66" s="179" t="str">
        <f>IF('Data Import'!$BI$6&lt;&gt;"",'Data Import'!$BI$6,"")</f>
        <v>Распоряжение Правительства Челябинской области от 18.03.2026 г. № 187-рп - О внесении изменений в распоряжение Правительства Челябинской области от 05.11.2019 г. № 855-рп.</v>
      </c>
    </row>
    <row r="67" spans="1:8" ht="53.25" customHeight="1" x14ac:dyDescent="0.25">
      <c r="A67" s="23">
        <v>59</v>
      </c>
      <c r="B67" s="177" t="s">
        <v>69</v>
      </c>
      <c r="C67" s="178" t="str">
        <f>IF('Data Import'!$BJ$2="Нет","+","")</f>
        <v>+</v>
      </c>
      <c r="D67" s="178" t="str">
        <f>IF('Data Import'!$BJ$2="Да","+","")</f>
        <v/>
      </c>
      <c r="E67" s="178" t="str">
        <f>IF('Data Import'!$BJ$3="Нет","+","")</f>
        <v/>
      </c>
      <c r="F67" s="179" t="str">
        <f>IF('Data Import'!$BJ$4&lt;&gt;"",'Data Import'!$BJ$4,"")</f>
        <v>Обеспечение доступности для инвалидов объектов транспортной инфраструктуры, транспортных средств и предоставляемых на них транспортных услуг, осуществляется в соответствии с федеральной нормативно-правовой и методической базой</v>
      </c>
      <c r="G67" s="179" t="str">
        <f>IF('Data Import'!$BJ$5&lt;&gt;"",'Data Import'!$BJ$5,"")</f>
        <v/>
      </c>
      <c r="H67" s="179" t="str">
        <f>IF('Data Import'!$BJ$6&lt;&gt;"",'Data Import'!$BJ$6,"")</f>
        <v/>
      </c>
    </row>
    <row r="68" spans="1:8" ht="15.75" customHeight="1" x14ac:dyDescent="0.25">
      <c r="A68" s="23">
        <v>60</v>
      </c>
      <c r="B68" s="177" t="s">
        <v>70</v>
      </c>
      <c r="C68" s="178" t="str">
        <f>IF('Data Import'!$BK$2="Нет","+","")</f>
        <v/>
      </c>
      <c r="D68" s="178" t="str">
        <f>IF('Data Import'!$BK$2="Да","+","")</f>
        <v>+</v>
      </c>
      <c r="E68" s="178" t="str">
        <f>IF('Data Import'!$BK$3="Нет","+","")</f>
        <v>+</v>
      </c>
      <c r="F68" s="179" t="str">
        <f>IF('Data Import'!$BK$4&lt;&gt;"",'Data Import'!$BK$4,"")</f>
        <v/>
      </c>
      <c r="G68" s="179" t="str">
        <f>IF('Data Import'!$BK$5&lt;&gt;"",'Data Import'!$BK$5,"")</f>
        <v/>
      </c>
      <c r="H68" s="179" t="str">
        <f>IF('Data Import'!$BK$6&lt;&gt;"",'Data Import'!$BK$6,"")</f>
        <v/>
      </c>
    </row>
    <row r="69" spans="1:8" ht="15.75" customHeight="1" x14ac:dyDescent="0.25">
      <c r="A69" s="23">
        <v>61</v>
      </c>
      <c r="B69" s="177" t="s">
        <v>71</v>
      </c>
      <c r="C69" s="178" t="str">
        <f>IF('Data Import'!$BL$2="Нет","+","")</f>
        <v/>
      </c>
      <c r="D69" s="178" t="str">
        <f>IF('Data Import'!$BL$2="Да","+","")</f>
        <v>+</v>
      </c>
      <c r="E69" s="178" t="str">
        <f>IF('Data Import'!$BL$3="Нет","+","")</f>
        <v>+</v>
      </c>
      <c r="F69" s="179" t="str">
        <f>IF('Data Import'!$BL$4&lt;&gt;"",'Data Import'!$BL$4,"")</f>
        <v>Отсутствовала необходимость</v>
      </c>
      <c r="G69" s="179" t="str">
        <f>IF('Data Import'!$BL$5&lt;&gt;"",'Data Import'!$BL$5,"")</f>
        <v/>
      </c>
      <c r="H69" s="179" t="str">
        <f>IF('Data Import'!$BL$6&lt;&gt;"",'Data Import'!$BL$6,"")</f>
        <v/>
      </c>
    </row>
    <row r="70" spans="1:8" ht="67.5" customHeight="1" x14ac:dyDescent="0.25">
      <c r="A70" s="23">
        <v>62</v>
      </c>
      <c r="B70" s="177" t="s">
        <v>72</v>
      </c>
      <c r="C70" s="178" t="str">
        <f>IF('Data Import'!$BM$2="Нет","+","")</f>
        <v/>
      </c>
      <c r="D70" s="178" t="str">
        <f>IF('Data Import'!$BM$2="Да","+","")</f>
        <v>+</v>
      </c>
      <c r="E70" s="178" t="str">
        <f>IF('Data Import'!$BM$3="Нет","+","")</f>
        <v/>
      </c>
      <c r="F70" s="179" t="str">
        <f>IF('Data Import'!$BM$4&lt;&gt;"",'Data Import'!$BM$4,"")</f>
        <v/>
      </c>
      <c r="G70" s="179" t="str">
        <f>IF('Data Import'!$BM$5&lt;&gt;"",'Data Import'!$BM$5,"")</f>
        <v xml:space="preserve">Утвержден план мероприятий ("дорожная карта") Владимирской области по повышению значений показателей доступности для инвалидов объектов и предоставляемых на них услуг
</v>
      </c>
      <c r="H70" s="179" t="str">
        <f>IF('Data Import'!$BM$6&lt;&gt;"",'Data Import'!$BM$6,"")</f>
        <v xml:space="preserve">Распоряжение администрации Владимирской области от 15 июня 2018 г. N 402-р "Об утверждении плана мероприятий ("дорожной карты") по повышению значений показателей доступности для инвалидов объектов и предоставляемых на них услуг"
</v>
      </c>
    </row>
    <row r="71" spans="1:8" ht="60.75" customHeight="1" x14ac:dyDescent="0.25">
      <c r="A71" s="23">
        <v>63</v>
      </c>
      <c r="B71" s="177" t="s">
        <v>73</v>
      </c>
      <c r="C71" s="178" t="str">
        <f>IF('Data Import'!$BN$2="Нет","+","")</f>
        <v>+</v>
      </c>
      <c r="D71" s="178" t="str">
        <f>IF('Data Import'!$BN$2="Да","+","")</f>
        <v/>
      </c>
      <c r="E71" s="178" t="str">
        <f>IF('Data Import'!$BN$3="Нет","+","")</f>
        <v/>
      </c>
      <c r="F71" s="179" t="str">
        <f>IF('Data Import'!$BN$4&lt;&gt;"",'Data Import'!$BN$4,"")</f>
        <v/>
      </c>
      <c r="G71" s="179" t="str">
        <f>IF('Data Import'!$BN$5&lt;&gt;"",'Data Import'!$BN$5,"")</f>
        <v>Предоставлени беспланого проезда на пригородном автомобильном транспорте отдельным категриям граждан, включая ивалидов</v>
      </c>
      <c r="H71" s="179" t="str">
        <f>IF('Data Import'!$BN$6&lt;&gt;"",'Data Import'!$BN$6,"")</f>
        <v>Постановление Администрации Воронежской обл. от 30.01.2006 N 49 (ред. от 28.08.2020) " О ЛЬГОТНОМ ПРОЕЗДЕ ОТДЕЛЬНЫХ КАТЕГОРИЙ ГРАЖДАН НА АВТОМОБИЛЬНОМ ТРАНСПОРТЕ ПРИГОРОДНОГО СООБЩЕНИЯ"</v>
      </c>
    </row>
    <row r="72" spans="1:8" ht="15.75" customHeight="1" x14ac:dyDescent="0.25">
      <c r="A72" s="23">
        <v>64</v>
      </c>
      <c r="B72" s="177" t="s">
        <v>74</v>
      </c>
      <c r="C72" s="178" t="str">
        <f>IF('Data Import'!$BO$2="Нет","+","")</f>
        <v>+</v>
      </c>
      <c r="D72" s="178" t="str">
        <f>IF('Data Import'!$BO$2="Да","+","")</f>
        <v/>
      </c>
      <c r="E72" s="178" t="str">
        <f>IF('Data Import'!$BO$3="Нет","+","")</f>
        <v>+</v>
      </c>
      <c r="F72" s="179" t="str">
        <f>IF('Data Import'!$BO$4&lt;&gt;"",'Data Import'!$BO$4,"")</f>
        <v/>
      </c>
      <c r="G72" s="179" t="str">
        <f>IF('Data Import'!$BO$5&lt;&gt;"",'Data Import'!$BO$5,"")</f>
        <v/>
      </c>
      <c r="H72" s="179" t="str">
        <f>IF('Data Import'!$BO$6&lt;&gt;"",'Data Import'!$BO$6,"")</f>
        <v/>
      </c>
    </row>
    <row r="73" spans="1:8" ht="372.75" customHeight="1" x14ac:dyDescent="0.25">
      <c r="A73" s="23">
        <v>65</v>
      </c>
      <c r="B73" s="177" t="s">
        <v>75</v>
      </c>
      <c r="C73" s="178" t="str">
        <f>IF('Data Import'!$BP$2="Нет","+","")</f>
        <v/>
      </c>
      <c r="D73" s="178" t="str">
        <f>IF('Data Import'!$BP$2="Да","+","")</f>
        <v>+</v>
      </c>
      <c r="E73" s="178" t="str">
        <f>IF('Data Import'!$BP$3="Нет","+","")</f>
        <v/>
      </c>
      <c r="F73" s="179" t="str">
        <f>IF('Data Import'!$BP$4&lt;&gt;"",'Data Import'!$BP$4,"")</f>
        <v/>
      </c>
      <c r="G73" s="179" t="str">
        <f>IF('Data Import'!$BP$5&lt;&gt;"",'Data Import'!$BP$5,"")</f>
        <v xml:space="preserve">Добавлены показатели в соответствии с рекомендациями:
Доля оборудованных объектов транспортной инфраструктуры специализированными средствами, необходимыми для обслуживания всех категорий инвалидов;
Доля обустроенных тротуаров и пешеходных путей передвижения для инвалидов в соответствии с требованиями по обеспечению их доступности для инвалидов;
Доля установленных и модернизированных светофорных объектов с учетом их оснащения устройствами звукового сопровождения пешеходов;
Доля обустроенных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Доля оборудованных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Доля транспортных маршрутов, обеспечивающих доступность социально значимых объектов (поликлиники, больницы, школы, МФЦ и т.д.), разработанных совместно с общественными организациями инвалидов;
Доля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Обеспечение доступности для инвалидов административных зданий исполнительных органов Ивановской области и органов местного самоуправления в сфере транспорта;
Доля государственных/муниципальных служащих, исполнение должностных обязанностей которых связано с созданием на транспорте условий доступности для инвалидов, повысивших квалификацию.
</v>
      </c>
      <c r="H73" s="179" t="str">
        <f>IF('Data Import'!$BP$6&lt;&gt;"",'Data Import'!$BP$6,"")</f>
        <v>Распоряжение Правительства Ивановской области от 17.12.2015 N 286-рп  "Об утверждении плана мероприятий ("дорожной карты") по повышению значений показателей доступности для инвалидов объектов и предоставляемых в них услуг в Ивановской области" (внесение изменений от 05.02.2026 № 12-рп)</v>
      </c>
    </row>
    <row r="74" spans="1:8" ht="15.75" customHeight="1" x14ac:dyDescent="0.25">
      <c r="A74" s="23">
        <v>66</v>
      </c>
      <c r="B74" s="177" t="s">
        <v>76</v>
      </c>
      <c r="C74" s="178" t="str">
        <f>IF('Data Import'!$BQ$2="Нет","+","")</f>
        <v>+</v>
      </c>
      <c r="D74" s="178" t="str">
        <f>IF('Data Import'!$BQ$2="Да","+","")</f>
        <v/>
      </c>
      <c r="E74" s="178" t="str">
        <f>IF('Data Import'!$BQ$3="Нет","+","")</f>
        <v>+</v>
      </c>
      <c r="F74" s="179" t="str">
        <f>IF('Data Import'!$BQ$4&lt;&gt;"",'Data Import'!$BQ$4,"")</f>
        <v/>
      </c>
      <c r="G74" s="179" t="str">
        <f>IF('Data Import'!$BQ$5&lt;&gt;"",'Data Import'!$BQ$5,"")</f>
        <v/>
      </c>
      <c r="H74" s="179" t="str">
        <f>IF('Data Import'!$BQ$6&lt;&gt;"",'Data Import'!$BQ$6,"")</f>
        <v/>
      </c>
    </row>
    <row r="75" spans="1:8" ht="15.75" customHeight="1" x14ac:dyDescent="0.25">
      <c r="A75" s="23">
        <v>67</v>
      </c>
      <c r="B75" s="177" t="s">
        <v>77</v>
      </c>
      <c r="C75" s="178" t="str">
        <f>IF('Data Import'!$BR$2="Нет","+","")</f>
        <v/>
      </c>
      <c r="D75" s="178" t="str">
        <f>IF('Data Import'!$BR$2="Да","+","")</f>
        <v>+</v>
      </c>
      <c r="E75" s="178" t="str">
        <f>IF('Data Import'!$BR$3="Нет","+","")</f>
        <v>+</v>
      </c>
      <c r="F75" s="179" t="str">
        <f>IF('Data Import'!$BR$4&lt;&gt;"",'Data Import'!$BR$4,"")</f>
        <v/>
      </c>
      <c r="G75" s="179" t="str">
        <f>IF('Data Import'!$BR$5&lt;&gt;"",'Data Import'!$BR$5,"")</f>
        <v/>
      </c>
      <c r="H75" s="179" t="str">
        <f>IF('Data Import'!$BR$6&lt;&gt;"",'Data Import'!$BR$6,"")</f>
        <v/>
      </c>
    </row>
    <row r="76" spans="1:8" ht="53.25" customHeight="1" x14ac:dyDescent="0.25">
      <c r="A76" s="23">
        <v>68</v>
      </c>
      <c r="B76" s="177" t="s">
        <v>78</v>
      </c>
      <c r="C76" s="178" t="str">
        <f>IF('Data Import'!$BS$2="Нет","+","")</f>
        <v/>
      </c>
      <c r="D76" s="178" t="str">
        <f>IF('Data Import'!$BS$2="Да","+","")</f>
        <v>+</v>
      </c>
      <c r="E76" s="178" t="str">
        <f>IF('Data Import'!$BS$3="Нет","+","")</f>
        <v/>
      </c>
      <c r="F76" s="179" t="str">
        <f>IF('Data Import'!$BS$4&lt;&gt;"",'Data Import'!$BS$4,"")</f>
        <v>Отсутствовала необходимость актуализации региональных нормативных правовых актов, регулирующих вопросы обеспечения доступности для инвалидов объектов транспортной инфраструктуры, транспортных средств и предоставляемых на них транспортных услуг, в связи с отсутствием вновь принятых правовых актов федерального уровня.</v>
      </c>
      <c r="G76" s="179" t="str">
        <f>IF('Data Import'!$BS$5&lt;&gt;"",'Data Import'!$BS$5,"")</f>
        <v/>
      </c>
      <c r="H76" s="179" t="str">
        <f>IF('Data Import'!$BS$6&lt;&gt;"",'Data Import'!$BS$6,"")</f>
        <v/>
      </c>
    </row>
    <row r="77" spans="1:8" ht="15.75" customHeight="1" x14ac:dyDescent="0.25">
      <c r="A77" s="23">
        <v>69</v>
      </c>
      <c r="B77" s="177" t="s">
        <v>79</v>
      </c>
      <c r="C77" s="178" t="str">
        <f>IF('Data Import'!$BT$2="Нет","+","")</f>
        <v>+</v>
      </c>
      <c r="D77" s="178" t="str">
        <f>IF('Data Import'!$BT$2="Да","+","")</f>
        <v/>
      </c>
      <c r="E77" s="178" t="str">
        <f>IF('Data Import'!$BT$3="Нет","+","")</f>
        <v>+</v>
      </c>
      <c r="F77" s="179" t="str">
        <f>IF('Data Import'!$BT$4&lt;&gt;"",'Data Import'!$BT$4,"")</f>
        <v/>
      </c>
      <c r="G77" s="179" t="str">
        <f>IF('Data Import'!$BT$5&lt;&gt;"",'Data Import'!$BT$5,"")</f>
        <v/>
      </c>
      <c r="H77" s="179" t="str">
        <f>IF('Data Import'!$BT$6&lt;&gt;"",'Data Import'!$BT$6,"")</f>
        <v/>
      </c>
    </row>
    <row r="78" spans="1:8" ht="113.25" customHeight="1" x14ac:dyDescent="0.25">
      <c r="A78" s="23">
        <v>70</v>
      </c>
      <c r="B78" s="177" t="s">
        <v>80</v>
      </c>
      <c r="C78" s="178" t="str">
        <f>IF('Data Import'!$BU$2="Нет","+","")</f>
        <v/>
      </c>
      <c r="D78" s="178" t="str">
        <f>IF('Data Import'!$BU$2="Да","+","")</f>
        <v>+</v>
      </c>
      <c r="E78" s="178" t="str">
        <f>IF('Data Import'!$BU$3="Нет","+","")</f>
        <v/>
      </c>
      <c r="F78" s="179" t="str">
        <f>IF('Data Import'!$BU$4&lt;&gt;"",'Data Import'!$BU$4,"")</f>
        <v/>
      </c>
      <c r="G78" s="179" t="str">
        <f>IF('Data Import'!$BU$5&lt;&gt;"",'Data Import'!$BU$5,"")</f>
        <v>Доступность для инвалидов объектов и услуг в Московской области</v>
      </c>
      <c r="H78" s="179" t="str">
        <f>IF('Data Import'!$BU$6&lt;&gt;"",'Data Import'!$BU$6,"")</f>
        <v xml:space="preserve">Постановление Правительства Московской области от 20.10.2015 № 968 утвержден План мероприятий («дорожная карта») «Повышение значений показателей доступности для инвалидов объектов и услуг в Московской области»
Постановление Правительства МО от 24.05.2019 N 292/15
(ред. от 25.11.2024) "Об утверждении Положения о Координационном совете по делам инвалидов при Правительстве Московской области и о признании утратившими силу некоторых постановлений Правительства Московской области"
</v>
      </c>
    </row>
    <row r="79" spans="1:8" ht="59.25" customHeight="1" x14ac:dyDescent="0.25">
      <c r="A79" s="23">
        <v>71</v>
      </c>
      <c r="B79" s="177" t="s">
        <v>81</v>
      </c>
      <c r="C79" s="178" t="str">
        <f>IF('Data Import'!$BV$2="Нет","+","")</f>
        <v/>
      </c>
      <c r="D79" s="178" t="str">
        <f>IF('Data Import'!$BV$2="Да","+","")</f>
        <v>+</v>
      </c>
      <c r="E79" s="178" t="str">
        <f>IF('Data Import'!$BV$3="Нет","+","")</f>
        <v/>
      </c>
      <c r="F79" s="179" t="str">
        <f>IF('Data Import'!$BV$4&lt;&gt;"",'Data Import'!$BV$4,"")</f>
        <v/>
      </c>
      <c r="G79" s="179" t="str">
        <f>IF('Data Import'!$BV$5&lt;&gt;"",'Data Import'!$BV$5,"")</f>
        <v>Удельный вес транспортных средств, используемых для предоставления услуг населению, соответствующих требованиям по обеспечению их доступности для инвалидов (от общего количества транспортных средств, на которых осуществляются перевозки пассажиров по регулярным муниципальным маршрутам города Орла)</v>
      </c>
      <c r="H79" s="179" t="str">
        <f>IF('Data Import'!$BV$6&lt;&gt;"",'Data Import'!$BV$6,"")</f>
        <v>Распоряжение Правительства Орловской области от 01.04.2026 N 156-р &lt;Об утверждении Плана мероприятий ("дорожной карты") "Повышение значений показателей доступности для инвалидов объектов и услуг в Орловской области (2026 - 2030 годы)"</v>
      </c>
    </row>
    <row r="80" spans="1:8" ht="48.75" customHeight="1" x14ac:dyDescent="0.25">
      <c r="A80" s="23">
        <v>72</v>
      </c>
      <c r="B80" s="177" t="s">
        <v>82</v>
      </c>
      <c r="C80" s="178" t="str">
        <f>IF('Data Import'!$BW$2="Нет","+","")</f>
        <v>+</v>
      </c>
      <c r="D80" s="178" t="str">
        <f>IF('Data Import'!$BW$2="Да","+","")</f>
        <v/>
      </c>
      <c r="E80" s="178" t="str">
        <f>IF('Data Import'!$BW$3="Нет","+","")</f>
        <v>+</v>
      </c>
      <c r="F80" s="179" t="str">
        <f>IF('Data Import'!$BW$4&lt;&gt;"",'Data Import'!$BW$4,"")</f>
        <v>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Рязанской области"</v>
      </c>
      <c r="G80" s="179" t="str">
        <f>IF('Data Import'!$BW$5&lt;&gt;"",'Data Import'!$BW$5,"")</f>
        <v/>
      </c>
      <c r="H80" s="179" t="str">
        <f>IF('Data Import'!$BW$6&lt;&gt;"",'Data Import'!$BW$6,"")</f>
        <v/>
      </c>
    </row>
    <row r="81" spans="1:8" ht="15.75" customHeight="1" x14ac:dyDescent="0.25">
      <c r="A81" s="23">
        <v>73</v>
      </c>
      <c r="B81" s="177" t="s">
        <v>83</v>
      </c>
      <c r="C81" s="178" t="str">
        <f>IF('Data Import'!$BX$2="Нет","+","")</f>
        <v/>
      </c>
      <c r="D81" s="178" t="str">
        <f>IF('Data Import'!$BX$2="Да","+","")</f>
        <v/>
      </c>
      <c r="E81" s="178" t="str">
        <f>IF('Data Import'!$BX$3="Нет","+","")</f>
        <v/>
      </c>
      <c r="F81" s="179" t="str">
        <f>IF('Data Import'!$BX$4&lt;&gt;"",'Data Import'!$BX$4,"")</f>
        <v/>
      </c>
      <c r="G81" s="179" t="str">
        <f>IF('Data Import'!$BX$5&lt;&gt;"",'Data Import'!$BX$5,"")</f>
        <v/>
      </c>
      <c r="H81" s="179" t="str">
        <f>IF('Data Import'!$BX$6&lt;&gt;"",'Data Import'!$BX$6,"")</f>
        <v/>
      </c>
    </row>
    <row r="82" spans="1:8" ht="15.75" customHeight="1" x14ac:dyDescent="0.25">
      <c r="A82" s="23">
        <v>74</v>
      </c>
      <c r="B82" s="177" t="s">
        <v>84</v>
      </c>
      <c r="C82" s="178" t="str">
        <f>IF('Data Import'!$BY$2="Нет","+","")</f>
        <v/>
      </c>
      <c r="D82" s="178" t="str">
        <f>IF('Data Import'!$BY$2="Да","+","")</f>
        <v>+</v>
      </c>
      <c r="E82" s="178" t="str">
        <f>IF('Data Import'!$BY$3="Нет","+","")</f>
        <v>+</v>
      </c>
      <c r="F82" s="179" t="str">
        <f>IF('Data Import'!$BY$4&lt;&gt;"",'Data Import'!$BY$4,"")</f>
        <v/>
      </c>
      <c r="G82" s="179" t="str">
        <f>IF('Data Import'!$BY$5&lt;&gt;"",'Data Import'!$BY$5,"")</f>
        <v/>
      </c>
      <c r="H82" s="179" t="str">
        <f>IF('Data Import'!$BY$6&lt;&gt;"",'Data Import'!$BY$6,"")</f>
        <v/>
      </c>
    </row>
    <row r="83" spans="1:8" ht="15.75" customHeight="1" x14ac:dyDescent="0.25">
      <c r="A83" s="23">
        <v>75</v>
      </c>
      <c r="B83" s="177" t="s">
        <v>85</v>
      </c>
      <c r="C83" s="178" t="str">
        <f>IF('Data Import'!$BZ$2="Нет","+","")</f>
        <v/>
      </c>
      <c r="D83" s="178" t="str">
        <f>IF('Data Import'!$BZ$2="Да","+","")</f>
        <v/>
      </c>
      <c r="E83" s="178" t="str">
        <f>IF('Data Import'!$BZ$3="Нет","+","")</f>
        <v/>
      </c>
      <c r="F83" s="179" t="str">
        <f>IF('Data Import'!$BZ$4&lt;&gt;"",'Data Import'!$BZ$4,"")</f>
        <v/>
      </c>
      <c r="G83" s="179" t="str">
        <f>IF('Data Import'!$BZ$5&lt;&gt;"",'Data Import'!$BZ$5,"")</f>
        <v/>
      </c>
      <c r="H83" s="179" t="str">
        <f>IF('Data Import'!$BZ$6&lt;&gt;"",'Data Import'!$BZ$6,"")</f>
        <v/>
      </c>
    </row>
    <row r="84" spans="1:8" ht="120.75" customHeight="1" x14ac:dyDescent="0.25">
      <c r="A84" s="23">
        <v>76</v>
      </c>
      <c r="B84" s="177" t="s">
        <v>86</v>
      </c>
      <c r="C84" s="178" t="str">
        <f>IF('Data Import'!$CA$2="Нет","+","")</f>
        <v/>
      </c>
      <c r="D84" s="178" t="str">
        <f>IF('Data Import'!$CA$2="Да","+","")</f>
        <v>+</v>
      </c>
      <c r="E84" s="178" t="str">
        <f>IF('Data Import'!$CA$3="Нет","+","")</f>
        <v/>
      </c>
      <c r="F84" s="179" t="str">
        <f>IF('Data Import'!$CA$4&lt;&gt;"",'Data Import'!$CA$4,"")</f>
        <v/>
      </c>
      <c r="G84" s="179" t="str">
        <f>IF('Data Import'!$CA$5&lt;&gt;"",'Data Import'!$CA$5,"")</f>
        <v>Социальное такси</v>
      </c>
      <c r="H84" s="179" t="str">
        <f>IF('Data Import'!$CA$6&lt;&gt;"",'Data Import'!$CA$6,"")</f>
        <v>Приказ Министерства здравоохранения Тульской области и Министерства труда и социальной защиты Тульской области от 24 ноября 2025 года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ПОСТАНОВЛЕНИЕ ПРАВИТЕЛЬСТВА ТУЛЬСКОЙ ОБЛАСТИ от 18.06.2025 № 355 «Об установлении дополнительной меры социальной поддержки отдельных категорий граждан в виде специального транспортного обслуживания (предоставление услуг социального такси)»</v>
      </c>
    </row>
    <row r="85" spans="1:8" ht="15.75" customHeight="1" x14ac:dyDescent="0.25">
      <c r="A85" s="23">
        <v>77</v>
      </c>
      <c r="B85" s="177" t="s">
        <v>87</v>
      </c>
      <c r="C85" s="178" t="str">
        <f>IF('Data Import'!$CB$2="Нет","+","")</f>
        <v/>
      </c>
      <c r="D85" s="178" t="str">
        <f>IF('Data Import'!$CB$2="Да","+","")</f>
        <v>+</v>
      </c>
      <c r="E85" s="178" t="str">
        <f>IF('Data Import'!$CB$3="Нет","+","")</f>
        <v/>
      </c>
      <c r="F85" s="179" t="str">
        <f>IF('Data Import'!$CB$4&lt;&gt;"",'Data Import'!$CB$4,"")</f>
        <v/>
      </c>
      <c r="G85" s="179" t="str">
        <f>IF('Data Import'!$CB$5&lt;&gt;"",'Data Import'!$CB$5,"")</f>
        <v/>
      </c>
      <c r="H85" s="179" t="str">
        <f>IF('Data Import'!$CB$6&lt;&gt;"",'Data Import'!$CB$6,"")</f>
        <v/>
      </c>
    </row>
    <row r="86" spans="1:8" ht="15.75" customHeight="1" x14ac:dyDescent="0.25">
      <c r="A86" s="23">
        <v>78</v>
      </c>
      <c r="B86" s="177" t="s">
        <v>88</v>
      </c>
      <c r="C86" s="178" t="str">
        <f>IF('Data Import'!$CC$2="Нет","+","")</f>
        <v/>
      </c>
      <c r="D86" s="178" t="str">
        <f>IF('Data Import'!$CC$2="Да","+","")</f>
        <v>+</v>
      </c>
      <c r="E86" s="178" t="str">
        <f>IF('Data Import'!$CC$3="Нет","+","")</f>
        <v>+</v>
      </c>
      <c r="F86" s="179" t="str">
        <f>IF('Data Import'!$CC$4&lt;&gt;"",'Data Import'!$CC$4,"")</f>
        <v/>
      </c>
      <c r="G86" s="179" t="str">
        <f>IF('Data Import'!$CC$5&lt;&gt;"",'Data Import'!$CC$5,"")</f>
        <v/>
      </c>
      <c r="H86" s="179" t="str">
        <f>IF('Data Import'!$CC$6&lt;&gt;"",'Data Import'!$CC$6,"")</f>
        <v/>
      </c>
    </row>
    <row r="87" spans="1:8" ht="72" customHeight="1" x14ac:dyDescent="0.25">
      <c r="A87" s="23">
        <v>79</v>
      </c>
      <c r="B87" s="177" t="s">
        <v>89</v>
      </c>
      <c r="C87" s="178" t="str">
        <f>IF('Data Import'!$CD$2="Нет","+","")</f>
        <v/>
      </c>
      <c r="D87" s="178" t="str">
        <f>IF('Data Import'!$CD$2="Да","+","")</f>
        <v>+</v>
      </c>
      <c r="E87" s="178" t="str">
        <f>IF('Data Import'!$CD$3="Нет","+","")</f>
        <v/>
      </c>
      <c r="F87" s="179" t="str">
        <f>IF('Data Import'!$CD$4&lt;&gt;"",'Data Import'!$CD$4,"")</f>
        <v/>
      </c>
      <c r="G87" s="179" t="str">
        <f>IF('Data Import'!$CD$5&lt;&gt;"",'Data Import'!$CD$5,"")</f>
        <v>Предоставление льготного проезда</v>
      </c>
      <c r="H87" s="179" t="str">
        <f>IF('Data Import'!$CD$6&lt;&gt;"",'Data Import'!$CD$6,"")</f>
        <v>Закон Волгоградской области от 31.12.2015 № 246-ОД "Социальный кодекс Волгоградской области", Постановление Администрации Волгоградской области от 25 сентября 2015 г. № 579-п "Об утверждении плана мероприятий ("дорожной карты") по повышению значений показателей доступности для инвалидов объектов и услуг в Волгоградской области на 2016-2030 годы"</v>
      </c>
    </row>
    <row r="88" spans="1:8" ht="59.25" customHeight="1" x14ac:dyDescent="0.25">
      <c r="A88" s="23">
        <v>80</v>
      </c>
      <c r="B88" s="177" t="s">
        <v>90</v>
      </c>
      <c r="C88" s="178" t="str">
        <f>IF('Data Import'!$CE$2="Нет","+","")</f>
        <v/>
      </c>
      <c r="D88" s="178" t="str">
        <f>IF('Data Import'!$CE$2="Да","+","")</f>
        <v>+</v>
      </c>
      <c r="E88" s="178" t="str">
        <f>IF('Data Import'!$CE$3="Нет","+","")</f>
        <v/>
      </c>
      <c r="F88" s="179" t="str">
        <f>IF('Data Import'!$CE$4&lt;&gt;"",'Data Import'!$CE$4,"")</f>
        <v/>
      </c>
      <c r="G88" s="179" t="str">
        <f>IF('Data Import'!$CE$5&lt;&gt;"",'Data Import'!$CE$5,"")</f>
        <v>Социальная политика</v>
      </c>
      <c r="H88" s="179" t="str">
        <f>IF('Data Import'!$CE$6&lt;&gt;"",'Data Import'!$CE$6,"")</f>
        <v>Постановление Правительства Севастополя от 01.11.2021 № 558-ПП "Об утверждении Плана мероприятий ("дорожной карты") по повышению значений показателей доступности для инвалидов объектов и услуг в городе Севастополе"</v>
      </c>
    </row>
    <row r="89" spans="1:8" ht="15.75" customHeight="1" x14ac:dyDescent="0.25">
      <c r="A89" s="23">
        <v>81</v>
      </c>
      <c r="B89" s="177" t="s">
        <v>91</v>
      </c>
      <c r="C89" s="178" t="str">
        <f>IF('Data Import'!$CF$2="Нет","+","")</f>
        <v/>
      </c>
      <c r="D89" s="178" t="str">
        <f>IF('Data Import'!$CF$2="Да","+","")</f>
        <v/>
      </c>
      <c r="E89" s="178" t="str">
        <f>IF('Data Import'!$CF$3="Нет","+","")</f>
        <v/>
      </c>
      <c r="F89" s="179" t="str">
        <f>IF('Data Import'!$CF$4&lt;&gt;"",'Data Import'!$CF$4,"")</f>
        <v/>
      </c>
      <c r="G89" s="179" t="str">
        <f>IF('Data Import'!$CF$5&lt;&gt;"",'Data Import'!$CF$5,"")</f>
        <v/>
      </c>
      <c r="H89" s="179" t="str">
        <f>IF('Data Import'!$CF$6&lt;&gt;"",'Data Import'!$CF$6,"")</f>
        <v/>
      </c>
    </row>
    <row r="90" spans="1:8" ht="15.75" customHeight="1" x14ac:dyDescent="0.25">
      <c r="A90" s="23">
        <v>82</v>
      </c>
      <c r="B90" s="177" t="s">
        <v>92</v>
      </c>
      <c r="C90" s="178" t="str">
        <f>IF('Data Import'!$CG$2="Нет","+","")</f>
        <v/>
      </c>
      <c r="D90" s="178" t="str">
        <f>IF('Data Import'!$CG$2="Да","+","")</f>
        <v/>
      </c>
      <c r="E90" s="178" t="str">
        <f>IF('Data Import'!$CG$3="Нет","+","")</f>
        <v/>
      </c>
      <c r="F90" s="179" t="str">
        <f>IF('Data Import'!$CG$4&lt;&gt;"",'Data Import'!$CG$4,"")</f>
        <v/>
      </c>
      <c r="G90" s="179" t="str">
        <f>IF('Data Import'!$CG$5&lt;&gt;"",'Data Import'!$CG$5,"")</f>
        <v/>
      </c>
      <c r="H90" s="179" t="str">
        <f>IF('Data Import'!$CG$6&lt;&gt;"",'Data Import'!$CG$6,"")</f>
        <v/>
      </c>
    </row>
    <row r="91" spans="1:8" ht="50.25" customHeight="1" x14ac:dyDescent="0.25">
      <c r="A91" s="23">
        <v>83</v>
      </c>
      <c r="B91" s="177" t="s">
        <v>93</v>
      </c>
      <c r="C91" s="178" t="str">
        <f>IF('Data Import'!$CH$2="Нет","+","")</f>
        <v/>
      </c>
      <c r="D91" s="178" t="str">
        <f>IF('Data Import'!$CH$2="Да","+","")</f>
        <v>+</v>
      </c>
      <c r="E91" s="178" t="str">
        <f>IF('Data Import'!$CH$3="Нет","+","")</f>
        <v/>
      </c>
      <c r="F91" s="179" t="str">
        <f>IF('Data Import'!$CH$4&lt;&gt;"",'Data Import'!$CH$4,"")</f>
        <v/>
      </c>
      <c r="G91" s="179" t="str">
        <f>IF('Data Import'!$CH$5&lt;&gt;"",'Data Import'!$CH$5,"")</f>
        <v>Ведется на постоянной основе для обеспечения доступности для инвалидов объектов и услуг в Краснодарском крае</v>
      </c>
      <c r="H91" s="179" t="str">
        <f>IF('Data Import'!$CH$6&lt;&gt;"",'Data Import'!$CH$6,"")</f>
        <v>План мероприятий («дорожная карта») «Повышение значений показателей доступности для инвалидов объектов и услуг в Краснодарском крае», утвержденным постановлением главы администрации (губернатора) Краснодарского края от 10.12.2015 № 1178</v>
      </c>
    </row>
    <row r="92" spans="1:8" ht="15.75" customHeight="1" x14ac:dyDescent="0.25">
      <c r="A92" s="23">
        <v>84</v>
      </c>
      <c r="B92" s="177" t="s">
        <v>94</v>
      </c>
      <c r="C92" s="178" t="str">
        <f>IF('Data Import'!$CI$2="Нет","+","")</f>
        <v/>
      </c>
      <c r="D92" s="178" t="str">
        <f>IF('Data Import'!$CI$2="Да","+","")</f>
        <v/>
      </c>
      <c r="E92" s="178" t="str">
        <f>IF('Data Import'!$CI$3="Нет","+","")</f>
        <v/>
      </c>
      <c r="F92" s="179" t="str">
        <f>IF('Data Import'!$CI$4&lt;&gt;"",'Data Import'!$CI$4,"")</f>
        <v/>
      </c>
      <c r="G92" s="179" t="str">
        <f>IF('Data Import'!$CI$5&lt;&gt;"",'Data Import'!$CI$5,"")</f>
        <v/>
      </c>
      <c r="H92" s="179" t="str">
        <f>IF('Data Import'!$CI$6&lt;&gt;"",'Data Import'!$CI$6,"")</f>
        <v/>
      </c>
    </row>
    <row r="93" spans="1:8" ht="15.75" customHeight="1" x14ac:dyDescent="0.25">
      <c r="A93" s="23">
        <v>85</v>
      </c>
      <c r="B93" s="177" t="s">
        <v>95</v>
      </c>
      <c r="C93" s="178" t="str">
        <f>IF('Data Import'!$CJ$2="Нет","+","")</f>
        <v/>
      </c>
      <c r="D93" s="178" t="str">
        <f>IF('Data Import'!$CJ$2="Да","+","")</f>
        <v/>
      </c>
      <c r="E93" s="178" t="str">
        <f>IF('Data Import'!$CJ$3="Нет","+","")</f>
        <v/>
      </c>
      <c r="F93" s="179" t="str">
        <f>IF('Data Import'!$CJ$4&lt;&gt;"",'Data Import'!$CJ$4,"")</f>
        <v/>
      </c>
      <c r="G93" s="179" t="str">
        <f>IF('Data Import'!$CJ$5&lt;&gt;"",'Data Import'!$CJ$5,"")</f>
        <v/>
      </c>
      <c r="H93" s="179" t="str">
        <f>IF('Data Import'!$CJ$6&lt;&gt;"",'Data Import'!$CJ$6,"")</f>
        <v/>
      </c>
    </row>
    <row r="94" spans="1:8" ht="15.75" customHeight="1" x14ac:dyDescent="0.25">
      <c r="A94" s="23">
        <v>86</v>
      </c>
      <c r="B94" s="177" t="s">
        <v>96</v>
      </c>
      <c r="C94" s="178" t="str">
        <f>IF('Data Import'!$CK$2="Нет","+","")</f>
        <v/>
      </c>
      <c r="D94" s="178" t="str">
        <f>IF('Data Import'!$CK$2="Да","+","")</f>
        <v/>
      </c>
      <c r="E94" s="178" t="str">
        <f>IF('Data Import'!$CK$3="Нет","+","")</f>
        <v/>
      </c>
      <c r="F94" s="179" t="str">
        <f>IF('Data Import'!$CK$4&lt;&gt;"",'Data Import'!$CK$4,"")</f>
        <v/>
      </c>
      <c r="G94" s="179" t="str">
        <f>IF('Data Import'!$CK$5&lt;&gt;"",'Data Import'!$CK$5,"")</f>
        <v/>
      </c>
      <c r="H94" s="179" t="str">
        <f>IF('Data Import'!$CK$6&lt;&gt;"",'Data Import'!$CK$6,"")</f>
        <v/>
      </c>
    </row>
    <row r="95" spans="1:8" ht="27" customHeight="1" x14ac:dyDescent="0.25">
      <c r="A95" s="23">
        <v>87</v>
      </c>
      <c r="B95" s="177" t="s">
        <v>97</v>
      </c>
      <c r="C95" s="178" t="str">
        <f>IF('Data Import'!$CL$2="Нет","+","")</f>
        <v/>
      </c>
      <c r="D95" s="178" t="str">
        <f>IF('Data Import'!$CL$2="Да","+","")</f>
        <v>+</v>
      </c>
      <c r="E95" s="178" t="str">
        <f>IF('Data Import'!$CL$3="Нет","+","")</f>
        <v/>
      </c>
      <c r="F95" s="179" t="str">
        <f>IF('Data Import'!$CL$4&lt;&gt;"",'Data Import'!$CL$4,"")</f>
        <v>Все учтено ранее</v>
      </c>
      <c r="G95" s="179" t="str">
        <f>IF('Data Import'!$CL$5&lt;&gt;"",'Data Import'!$CL$5,"")</f>
        <v/>
      </c>
      <c r="H95" s="179" t="str">
        <f>IF('Data Import'!$CL$6&lt;&gt;"",'Data Import'!$CL$6,"")</f>
        <v/>
      </c>
    </row>
    <row r="96" spans="1:8" ht="50.25" customHeight="1" x14ac:dyDescent="0.25">
      <c r="A96" s="23">
        <v>88</v>
      </c>
      <c r="B96" s="177" t="s">
        <v>98</v>
      </c>
      <c r="C96" s="178" t="str">
        <f>IF('Data Import'!$CM$2="Нет","+","")</f>
        <v/>
      </c>
      <c r="D96" s="178" t="str">
        <f>IF('Data Import'!$CM$2="Да","+","")</f>
        <v>+</v>
      </c>
      <c r="E96" s="178" t="str">
        <f>IF('Data Import'!$CM$3="Нет","+","")</f>
        <v/>
      </c>
      <c r="F96" s="179" t="str">
        <f>IF('Data Import'!$CM$4&lt;&gt;"",'Data Import'!$CM$4,"")</f>
        <v>Постановлением правительства Ростовской области 490 от 22 июня 2021 утвержден План мероприятий ("дорожная карта") "Повышения значений показателей доступности для инвалидов объектов социальной, инженерной и транспортной инфраструктур и предоставляемых услуг в установленных сферах деятельности на 2021 - 2030 годы»</v>
      </c>
      <c r="G96" s="179" t="str">
        <f>IF('Data Import'!$CM$5&lt;&gt;"",'Data Import'!$CM$5,"")</f>
        <v/>
      </c>
      <c r="H96" s="179" t="str">
        <f>IF('Data Import'!$CM$6&lt;&gt;"",'Data Import'!$CM$6,"")</f>
        <v/>
      </c>
    </row>
    <row r="97" spans="1:8" ht="15.75" customHeight="1" x14ac:dyDescent="0.25">
      <c r="A97" s="23">
        <v>89</v>
      </c>
      <c r="B97" s="177" t="s">
        <v>99</v>
      </c>
      <c r="C97" s="178" t="str">
        <f>IF('Data Import'!$CN$2="Нет","+","")</f>
        <v/>
      </c>
      <c r="D97" s="178" t="str">
        <f>IF('Data Import'!$CN$2="Да","+","")</f>
        <v/>
      </c>
      <c r="E97" s="178" t="str">
        <f>IF('Data Import'!$CN$3="Нет","+","")</f>
        <v/>
      </c>
      <c r="F97" s="179" t="str">
        <f>IF('Data Import'!$CN$4&lt;&gt;"",'Data Import'!$CN$4,"")</f>
        <v/>
      </c>
      <c r="G97" s="179" t="str">
        <f>IF('Data Import'!$CN$5&lt;&gt;"",'Data Import'!$CN$5,"")</f>
        <v/>
      </c>
      <c r="H97" s="179" t="str">
        <f>IF('Data Import'!$CN$6&lt;&gt;"",'Data Import'!$CN$6,"")</f>
        <v/>
      </c>
    </row>
    <row r="99" spans="1:8" x14ac:dyDescent="0.25">
      <c r="A99" s="1" t="s">
        <v>100</v>
      </c>
      <c r="B99" s="2" t="s">
        <v>101</v>
      </c>
    </row>
  </sheetData>
  <autoFilter ref="A8:H8"/>
  <mergeCells count="13">
    <mergeCell ref="A1:H1"/>
    <mergeCell ref="A2:A7"/>
    <mergeCell ref="B2:B7"/>
    <mergeCell ref="C2:H2"/>
    <mergeCell ref="C3:H3"/>
    <mergeCell ref="C4:H4"/>
    <mergeCell ref="C5:D5"/>
    <mergeCell ref="E5:H5"/>
    <mergeCell ref="C6:C7"/>
    <mergeCell ref="D6:D7"/>
    <mergeCell ref="E6:E7"/>
    <mergeCell ref="F6:F7"/>
    <mergeCell ref="G6:H6"/>
  </mergeCells>
  <pageMargins left="0.7" right="0.7" top="0.75" bottom="0.75" header="0.3" footer="0.3"/>
  <pageSetup paperSize="9" firstPageNumber="2147483648" orientation="portrait"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21"/>
  <sheetViews>
    <sheetView zoomScale="60" zoomScaleNormal="60" workbookViewId="0">
      <pane xSplit="2" ySplit="12" topLeftCell="C13" activePane="bottomRight" state="frozen"/>
      <selection pane="topRight" activeCell="C1" sqref="C1"/>
      <selection pane="bottomLeft" activeCell="A13" sqref="A13"/>
      <selection pane="bottomRight" activeCell="G16" sqref="G16"/>
    </sheetView>
  </sheetViews>
  <sheetFormatPr defaultRowHeight="15" x14ac:dyDescent="0.25"/>
  <cols>
    <col min="1" max="1" width="5.42578125" style="49" customWidth="1"/>
    <col min="2" max="2" width="44.7109375" style="64" customWidth="1"/>
    <col min="3" max="3" width="5.28515625" style="50" customWidth="1"/>
    <col min="4" max="4" width="14.140625" style="50" customWidth="1"/>
    <col min="5" max="5" width="6" style="50" customWidth="1"/>
    <col min="6" max="6" width="5.42578125" style="50" customWidth="1"/>
    <col min="7" max="7" width="66" style="187" customWidth="1"/>
    <col min="8" max="8" width="16.140625" style="49" customWidth="1"/>
    <col min="9" max="9" width="17" style="49" customWidth="1"/>
    <col min="10" max="10" width="17.7109375" style="49" customWidth="1"/>
    <col min="11" max="11" width="6.140625" style="49" customWidth="1"/>
    <col min="12" max="12" width="19.28515625" style="49" customWidth="1"/>
    <col min="13" max="13" width="6.28515625" style="50" customWidth="1"/>
    <col min="14" max="14" width="107.42578125" style="187" customWidth="1"/>
    <col min="15" max="15" width="17.5703125" style="50" customWidth="1"/>
    <col min="16" max="16" width="18.42578125" style="50" customWidth="1"/>
    <col min="17" max="17" width="10.85546875" style="50" customWidth="1"/>
    <col min="18" max="18" width="10.28515625" style="50" customWidth="1"/>
    <col min="19" max="19" width="13.28515625" style="50" customWidth="1"/>
    <col min="20" max="20" width="12" style="50" customWidth="1"/>
    <col min="21" max="21" width="11.5703125" style="50" customWidth="1"/>
    <col min="22" max="22" width="11.28515625" style="50" customWidth="1"/>
    <col min="23" max="24" width="10.7109375" style="50" customWidth="1"/>
    <col min="25" max="25" width="16.85546875" style="50" customWidth="1"/>
  </cols>
  <sheetData>
    <row r="1" spans="1:25" ht="18.75" customHeight="1" x14ac:dyDescent="0.3">
      <c r="A1" s="8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90"/>
      <c r="C1" s="90"/>
      <c r="D1" s="90"/>
      <c r="E1" s="90"/>
      <c r="F1" s="90"/>
      <c r="G1" s="90"/>
      <c r="H1" s="90"/>
      <c r="I1" s="90"/>
      <c r="J1" s="90"/>
      <c r="K1" s="90"/>
      <c r="L1" s="90"/>
      <c r="M1" s="90"/>
      <c r="N1" s="90"/>
      <c r="O1" s="90"/>
      <c r="P1" s="90"/>
      <c r="Q1" s="90"/>
      <c r="R1" s="90"/>
      <c r="S1" s="90"/>
      <c r="T1" s="90"/>
      <c r="U1" s="90"/>
      <c r="V1" s="90"/>
      <c r="W1" s="90"/>
      <c r="X1" s="90"/>
      <c r="Y1" s="91"/>
    </row>
    <row r="2" spans="1:25" ht="24" customHeight="1" x14ac:dyDescent="0.25">
      <c r="A2" s="92" t="s">
        <v>0</v>
      </c>
      <c r="B2" s="92" t="s">
        <v>1</v>
      </c>
      <c r="C2" s="95" t="s">
        <v>102</v>
      </c>
      <c r="D2" s="90"/>
      <c r="E2" s="90"/>
      <c r="F2" s="90"/>
      <c r="G2" s="90"/>
      <c r="H2" s="90"/>
      <c r="I2" s="90"/>
      <c r="J2" s="90"/>
      <c r="K2" s="90"/>
      <c r="L2" s="90"/>
      <c r="M2" s="90"/>
      <c r="N2" s="90"/>
      <c r="O2" s="90"/>
      <c r="P2" s="90"/>
      <c r="Q2" s="90"/>
      <c r="R2" s="90"/>
      <c r="S2" s="90"/>
      <c r="T2" s="90"/>
      <c r="U2" s="90"/>
      <c r="V2" s="90"/>
      <c r="W2" s="90"/>
      <c r="X2" s="90"/>
      <c r="Y2" s="91"/>
    </row>
    <row r="3" spans="1:25" ht="21.75" customHeight="1" x14ac:dyDescent="0.25">
      <c r="A3" s="93"/>
      <c r="B3" s="93"/>
      <c r="C3" s="96" t="s">
        <v>103</v>
      </c>
      <c r="D3" s="90"/>
      <c r="E3" s="90"/>
      <c r="F3" s="90"/>
      <c r="G3" s="90"/>
      <c r="H3" s="90"/>
      <c r="I3" s="90"/>
      <c r="J3" s="90"/>
      <c r="K3" s="90"/>
      <c r="L3" s="90"/>
      <c r="M3" s="90"/>
      <c r="N3" s="90"/>
      <c r="O3" s="90"/>
      <c r="P3" s="90"/>
      <c r="Q3" s="90"/>
      <c r="R3" s="90"/>
      <c r="S3" s="90"/>
      <c r="T3" s="90"/>
      <c r="U3" s="90"/>
      <c r="V3" s="90"/>
      <c r="W3" s="90"/>
      <c r="X3" s="90"/>
      <c r="Y3" s="91"/>
    </row>
    <row r="4" spans="1:25" ht="30.75" customHeight="1" x14ac:dyDescent="0.25">
      <c r="A4" s="93"/>
      <c r="B4" s="93"/>
      <c r="C4" s="97" t="s">
        <v>104</v>
      </c>
      <c r="D4" s="90"/>
      <c r="E4" s="90"/>
      <c r="F4" s="90"/>
      <c r="G4" s="90"/>
      <c r="H4" s="90"/>
      <c r="I4" s="90"/>
      <c r="J4" s="90"/>
      <c r="K4" s="90"/>
      <c r="L4" s="90"/>
      <c r="M4" s="90"/>
      <c r="N4" s="90"/>
      <c r="O4" s="90"/>
      <c r="P4" s="90"/>
      <c r="Q4" s="90"/>
      <c r="R4" s="90"/>
      <c r="S4" s="90"/>
      <c r="T4" s="90"/>
      <c r="U4" s="90"/>
      <c r="V4" s="90"/>
      <c r="W4" s="90"/>
      <c r="X4" s="90"/>
      <c r="Y4" s="91"/>
    </row>
    <row r="5" spans="1:25" ht="15" customHeight="1" x14ac:dyDescent="0.25">
      <c r="A5" s="93"/>
      <c r="B5" s="93"/>
      <c r="C5" s="98" t="s">
        <v>105</v>
      </c>
      <c r="D5" s="90"/>
      <c r="E5" s="90"/>
      <c r="F5" s="90"/>
      <c r="G5" s="90"/>
      <c r="H5" s="90"/>
      <c r="I5" s="90"/>
      <c r="J5" s="91"/>
      <c r="K5" s="98" t="str">
        <f>CONCATENATE("Велась ли в ",'Data Import'!$A$1," работа по данному направлению")</f>
        <v>Велась ли в 2025 г. работа по данному направлению</v>
      </c>
      <c r="L5" s="105"/>
      <c r="M5" s="100"/>
      <c r="N5" s="98" t="s">
        <v>106</v>
      </c>
      <c r="O5" s="98" t="s">
        <v>107</v>
      </c>
      <c r="P5" s="98" t="s">
        <v>108</v>
      </c>
      <c r="Q5" s="98" t="s">
        <v>109</v>
      </c>
      <c r="R5" s="100"/>
      <c r="S5" s="98" t="s">
        <v>110</v>
      </c>
      <c r="T5" s="100"/>
      <c r="U5" s="98" t="s">
        <v>111</v>
      </c>
      <c r="V5" s="105"/>
      <c r="W5" s="105"/>
      <c r="X5" s="105"/>
      <c r="Y5" s="100"/>
    </row>
    <row r="6" spans="1:25" ht="15" customHeight="1" x14ac:dyDescent="0.25">
      <c r="A6" s="93"/>
      <c r="B6" s="93"/>
      <c r="C6" s="98" t="s">
        <v>6</v>
      </c>
      <c r="D6" s="98" t="s">
        <v>112</v>
      </c>
      <c r="E6" s="98" t="s">
        <v>7</v>
      </c>
      <c r="F6" s="90"/>
      <c r="G6" s="90"/>
      <c r="H6" s="90"/>
      <c r="I6" s="90"/>
      <c r="J6" s="91"/>
      <c r="K6" s="101"/>
      <c r="L6" s="106"/>
      <c r="M6" s="102"/>
      <c r="N6" s="185"/>
      <c r="O6" s="93"/>
      <c r="P6" s="93"/>
      <c r="Q6" s="101"/>
      <c r="R6" s="102"/>
      <c r="S6" s="101"/>
      <c r="T6" s="102"/>
      <c r="U6" s="101"/>
      <c r="V6" s="108"/>
      <c r="W6" s="108"/>
      <c r="X6" s="108"/>
      <c r="Y6" s="102"/>
    </row>
    <row r="7" spans="1:25" ht="18" customHeight="1" x14ac:dyDescent="0.25">
      <c r="A7" s="93"/>
      <c r="B7" s="93"/>
      <c r="C7" s="93"/>
      <c r="D7" s="93"/>
      <c r="E7" s="98" t="s">
        <v>113</v>
      </c>
      <c r="F7" s="90"/>
      <c r="G7" s="90"/>
      <c r="H7" s="90"/>
      <c r="I7" s="90"/>
      <c r="J7" s="91"/>
      <c r="K7" s="101"/>
      <c r="L7" s="106"/>
      <c r="M7" s="102"/>
      <c r="N7" s="185"/>
      <c r="O7" s="93"/>
      <c r="P7" s="93"/>
      <c r="Q7" s="101"/>
      <c r="R7" s="102"/>
      <c r="S7" s="101"/>
      <c r="T7" s="102"/>
      <c r="U7" s="103"/>
      <c r="V7" s="107"/>
      <c r="W7" s="107"/>
      <c r="X7" s="107"/>
      <c r="Y7" s="104"/>
    </row>
    <row r="8" spans="1:25" ht="45" customHeight="1" x14ac:dyDescent="0.25">
      <c r="A8" s="93"/>
      <c r="B8" s="93"/>
      <c r="C8" s="93"/>
      <c r="D8" s="93"/>
      <c r="E8" s="98" t="s">
        <v>6</v>
      </c>
      <c r="F8" s="98" t="s">
        <v>7</v>
      </c>
      <c r="G8" s="90"/>
      <c r="H8" s="90"/>
      <c r="I8" s="90"/>
      <c r="J8" s="91"/>
      <c r="K8" s="101"/>
      <c r="L8" s="106"/>
      <c r="M8" s="102"/>
      <c r="N8" s="185"/>
      <c r="O8" s="93"/>
      <c r="P8" s="93"/>
      <c r="Q8" s="101"/>
      <c r="R8" s="102"/>
      <c r="S8" s="101"/>
      <c r="T8" s="102"/>
      <c r="U8" s="98" t="s">
        <v>114</v>
      </c>
      <c r="V8" s="100"/>
      <c r="W8" s="98" t="s">
        <v>115</v>
      </c>
      <c r="X8" s="100"/>
      <c r="Y8" s="98" t="str">
        <f>CONCATENATE("Планируемых к обучению / инструктированию по оказанию инвалидам ситуационной помощи на транспорте в ",LEFT('Data Import'!$A$1,4)+1," году")</f>
        <v>Планируемых к обучению / инструктированию по оказанию инвалидам ситуационной помощи на транспорте в 2026 году</v>
      </c>
    </row>
    <row r="9" spans="1:25" ht="42.75" customHeight="1" x14ac:dyDescent="0.25">
      <c r="A9" s="93"/>
      <c r="B9" s="93"/>
      <c r="C9" s="93"/>
      <c r="D9" s="93"/>
      <c r="E9" s="93"/>
      <c r="F9" s="98" t="s">
        <v>116</v>
      </c>
      <c r="G9" s="90"/>
      <c r="H9" s="90"/>
      <c r="I9" s="90"/>
      <c r="J9" s="91"/>
      <c r="K9" s="103"/>
      <c r="L9" s="107"/>
      <c r="M9" s="104"/>
      <c r="N9" s="185"/>
      <c r="O9" s="93"/>
      <c r="P9" s="93"/>
      <c r="Q9" s="101"/>
      <c r="R9" s="102"/>
      <c r="S9" s="101"/>
      <c r="T9" s="102"/>
      <c r="U9" s="101"/>
      <c r="V9" s="102"/>
      <c r="W9" s="101"/>
      <c r="X9" s="102"/>
      <c r="Y9" s="93"/>
    </row>
    <row r="10" spans="1:25" ht="17.25" customHeight="1" x14ac:dyDescent="0.25">
      <c r="A10" s="93"/>
      <c r="B10" s="93"/>
      <c r="C10" s="93"/>
      <c r="D10" s="93"/>
      <c r="E10" s="93"/>
      <c r="F10" s="98" t="s">
        <v>6</v>
      </c>
      <c r="G10" s="98" t="s">
        <v>7</v>
      </c>
      <c r="H10" s="90"/>
      <c r="I10" s="90"/>
      <c r="J10" s="91"/>
      <c r="K10" s="98" t="s">
        <v>6</v>
      </c>
      <c r="L10" s="98" t="s">
        <v>8</v>
      </c>
      <c r="M10" s="98" t="s">
        <v>7</v>
      </c>
      <c r="N10" s="185"/>
      <c r="O10" s="93"/>
      <c r="P10" s="93"/>
      <c r="Q10" s="103"/>
      <c r="R10" s="104"/>
      <c r="S10" s="103"/>
      <c r="T10" s="104"/>
      <c r="U10" s="103"/>
      <c r="V10" s="104"/>
      <c r="W10" s="103"/>
      <c r="X10" s="104"/>
      <c r="Y10" s="93"/>
    </row>
    <row r="11" spans="1:25" ht="97.5" customHeight="1" x14ac:dyDescent="0.25">
      <c r="A11" s="94"/>
      <c r="B11" s="94"/>
      <c r="C11" s="94"/>
      <c r="D11" s="94"/>
      <c r="E11" s="94"/>
      <c r="F11" s="94"/>
      <c r="G11" s="70" t="s">
        <v>117</v>
      </c>
      <c r="H11" s="46" t="s">
        <v>118</v>
      </c>
      <c r="I11" s="46" t="str">
        <f>CONCATENATE("Плановое значение целевого показателя на ",'Data Import'!$A$1)</f>
        <v>Плановое значение целевого показателя на 2025 г.</v>
      </c>
      <c r="J11" s="46" t="str">
        <f>CONCATENATE("Фактическое значение целевого показателя на ",'Data Import'!$A$1)</f>
        <v>Фактическое значение целевого показателя на 2025 г.</v>
      </c>
      <c r="K11" s="94"/>
      <c r="L11" s="94"/>
      <c r="M11" s="94"/>
      <c r="N11" s="186"/>
      <c r="O11" s="94"/>
      <c r="P11" s="94"/>
      <c r="Q11" s="46" t="str">
        <f>CONCATENATE("в ",LEFT('Data Import'!$A$1,4)-1," году")</f>
        <v>в 2024 году</v>
      </c>
      <c r="R11" s="46" t="str">
        <f>CONCATENATE("в ",LEFT('Data Import'!$A$1,4)," году")</f>
        <v>в 2025 году</v>
      </c>
      <c r="S11" s="46" t="str">
        <f>CONCATENATE("в ",LEFT('Data Import'!$A$1,4)-1," году")</f>
        <v>в 2024 году</v>
      </c>
      <c r="T11" s="46" t="str">
        <f>CONCATENATE("в ",LEFT('Data Import'!$A$1,4)," году")</f>
        <v>в 2025 году</v>
      </c>
      <c r="U11" s="46" t="str">
        <f>CONCATENATE("в ",LEFT('Data Import'!$A$1,4)-1," году")</f>
        <v>в 2024 году</v>
      </c>
      <c r="V11" s="46" t="str">
        <f>CONCATENATE("в ",LEFT('Data Import'!$A$1,4)," году")</f>
        <v>в 2025 году</v>
      </c>
      <c r="W11" s="46" t="str">
        <f>CONCATENATE("в ",LEFT('Data Import'!$A$1,4)-1," году")</f>
        <v>в 2024 году</v>
      </c>
      <c r="X11" s="46" t="str">
        <f>CONCATENATE("в ",LEFT('Data Import'!$A$1,4)," году")</f>
        <v>в 2025 году</v>
      </c>
      <c r="Y11" s="94"/>
    </row>
    <row r="12" spans="1:25" ht="26.25" customHeight="1" x14ac:dyDescent="0.25">
      <c r="A12" s="45">
        <v>1</v>
      </c>
      <c r="B12" s="45">
        <v>2</v>
      </c>
      <c r="C12" s="32">
        <v>3</v>
      </c>
      <c r="D12" s="45">
        <v>4</v>
      </c>
      <c r="E12" s="3">
        <v>5</v>
      </c>
      <c r="F12" s="45">
        <v>6</v>
      </c>
      <c r="G12" s="69">
        <v>7</v>
      </c>
      <c r="H12" s="45">
        <v>8</v>
      </c>
      <c r="I12" s="45">
        <v>9</v>
      </c>
      <c r="J12" s="45">
        <v>10</v>
      </c>
      <c r="K12" s="32">
        <v>11</v>
      </c>
      <c r="L12" s="32">
        <v>12</v>
      </c>
      <c r="M12" s="32">
        <v>13</v>
      </c>
      <c r="N12" s="69">
        <v>14</v>
      </c>
      <c r="O12" s="45">
        <v>15</v>
      </c>
      <c r="P12" s="45">
        <v>16</v>
      </c>
      <c r="Q12" s="45">
        <v>17</v>
      </c>
      <c r="R12" s="45">
        <v>18</v>
      </c>
      <c r="S12" s="45">
        <v>19</v>
      </c>
      <c r="T12" s="45">
        <v>20</v>
      </c>
      <c r="U12" s="45">
        <v>21</v>
      </c>
      <c r="V12" s="45">
        <v>22</v>
      </c>
      <c r="W12" s="45">
        <v>23</v>
      </c>
      <c r="X12" s="45">
        <v>24</v>
      </c>
      <c r="Y12" s="32">
        <v>25</v>
      </c>
    </row>
    <row r="13" spans="1:25" ht="21" customHeight="1" x14ac:dyDescent="0.25">
      <c r="A13" s="23">
        <v>1</v>
      </c>
      <c r="B13" s="177" t="s">
        <v>11</v>
      </c>
      <c r="C13" s="178" t="str">
        <f>IF('Data Import'!$D$7="Нет","+","")</f>
        <v/>
      </c>
      <c r="D13" s="178" t="str">
        <f>IF('Data Import'!$D$7="Не требуется","+","")</f>
        <v/>
      </c>
      <c r="E13" s="178" t="str">
        <f>IF('Data Import'!$D$8="Нет","+","")</f>
        <v/>
      </c>
      <c r="F13" s="178" t="str">
        <f>IF('Data Import'!$D$9="Нет","+","")</f>
        <v>+</v>
      </c>
      <c r="G13" s="179" t="str">
        <f>IF('Data Import'!$D$10&lt;&gt;"",'Data Import'!$D$10,"")</f>
        <v/>
      </c>
      <c r="H13" s="180" t="str">
        <f>IF('Data Import'!$D$11&lt;&gt;"",'Data Import'!$D$11,"")</f>
        <v/>
      </c>
      <c r="I13" s="181" t="str">
        <f>IF('Data Import'!$D$12&lt;&gt;"",'Data Import'!$D$12,"")</f>
        <v/>
      </c>
      <c r="J13" s="181" t="str">
        <f>IF('Data Import'!$D$13&lt;&gt;"",'Data Import'!$D$13,"")</f>
        <v/>
      </c>
      <c r="K13" s="178" t="str">
        <f>IF('Data Import'!$D$14="Нет","+","")</f>
        <v/>
      </c>
      <c r="L13" s="180" t="str">
        <f>IF('Data Import'!$D$15&lt;&gt;"",'Data Import'!$D$15,"")</f>
        <v/>
      </c>
      <c r="M13" s="178" t="str">
        <f>IF('Data Import'!$D$14="Да","+","")</f>
        <v>+</v>
      </c>
      <c r="N13" s="179" t="str">
        <f>IF('Data Import'!$D$16&lt;&gt;"",'Data Import'!$D$16,"")</f>
        <v>Постановлением Правительства Амурской области от 08.08.2019 № 443</v>
      </c>
      <c r="O13" s="182">
        <f>IF('Data Import'!$D$17&lt;&gt;"",'Data Import'!$D$17,"")</f>
        <v>29</v>
      </c>
      <c r="P13" s="182">
        <f>IF('Data Import'!$D$18&lt;&gt;"",'Data Import'!$D$18,"")</f>
        <v>2</v>
      </c>
      <c r="Q13" s="182">
        <f>IF('Data Import'!$D$19&lt;&gt;"",'Data Import'!$D$19,"")</f>
        <v>14</v>
      </c>
      <c r="R13" s="182">
        <f>IF('Data Import'!$D$20&lt;&gt;"",'Data Import'!$D$20,"")</f>
        <v>14</v>
      </c>
      <c r="S13" s="182" t="str">
        <f>IF('Data Import'!$D$21&lt;&gt;"",'Data Import'!$D$21,"")</f>
        <v/>
      </c>
      <c r="T13" s="182" t="str">
        <f>IF('Data Import'!$D$22&lt;&gt;"",'Data Import'!$D$22,"")</f>
        <v/>
      </c>
      <c r="U13" s="182" t="str">
        <f>IF('Data Import'!$D$23&lt;&gt;"",'Data Import'!$D$23,"")</f>
        <v/>
      </c>
      <c r="V13" s="182" t="str">
        <f>IF('Data Import'!$D$24&lt;&gt;"",'Data Import'!$D$24,"")</f>
        <v/>
      </c>
      <c r="W13" s="182" t="str">
        <f>IF('Data Import'!$D$25&lt;&gt;"",'Data Import'!$D$25,"")</f>
        <v/>
      </c>
      <c r="X13" s="182" t="str">
        <f>IF('Data Import'!$D$26&lt;&gt;"",'Data Import'!$D$26,"")</f>
        <v/>
      </c>
      <c r="Y13" s="182" t="str">
        <f>IF('Data Import'!$D$27&lt;&gt;"",'Data Import'!$D$27,"")</f>
        <v/>
      </c>
    </row>
    <row r="14" spans="1:25" ht="15.75" customHeight="1" x14ac:dyDescent="0.25">
      <c r="A14" s="23">
        <v>2</v>
      </c>
      <c r="B14" s="177" t="s">
        <v>12</v>
      </c>
      <c r="C14" s="178" t="str">
        <f>IF('Data Import'!$E$7="Нет","+","")</f>
        <v/>
      </c>
      <c r="D14" s="178" t="str">
        <f>IF('Data Import'!$E$7="Не требуется","+","")</f>
        <v/>
      </c>
      <c r="E14" s="178" t="str">
        <f>IF('Data Import'!$E$8="Нет","+","")</f>
        <v/>
      </c>
      <c r="F14" s="178" t="str">
        <f>IF('Data Import'!$E$9="Нет","+","")</f>
        <v/>
      </c>
      <c r="G14" s="179" t="str">
        <f>IF('Data Import'!$E$10&lt;&gt;"",'Data Import'!$E$10,"")</f>
        <v/>
      </c>
      <c r="H14" s="180" t="str">
        <f>IF('Data Import'!$E$11&lt;&gt;"",'Data Import'!$E$11,"")</f>
        <v/>
      </c>
      <c r="I14" s="181" t="str">
        <f>IF('Data Import'!$E$12&lt;&gt;"",'Data Import'!$E$12,"")</f>
        <v/>
      </c>
      <c r="J14" s="181" t="str">
        <f>IF('Data Import'!$E$13&lt;&gt;"",'Data Import'!$E$13,"")</f>
        <v/>
      </c>
      <c r="K14" s="178" t="str">
        <f>IF('Data Import'!$E$14="Нет","+","")</f>
        <v/>
      </c>
      <c r="L14" s="180" t="str">
        <f>IF('Data Import'!$E$15&lt;&gt;"",'Data Import'!$E$15,"")</f>
        <v/>
      </c>
      <c r="M14" s="178" t="str">
        <f>IF('Data Import'!$E$14="Да","+","")</f>
        <v/>
      </c>
      <c r="N14" s="179" t="str">
        <f>IF('Data Import'!$E$16&lt;&gt;"",'Data Import'!$E$16,"")</f>
        <v/>
      </c>
      <c r="O14" s="182" t="str">
        <f>IF('Data Import'!$E$17&lt;&gt;"",'Data Import'!$E$17,"")</f>
        <v/>
      </c>
      <c r="P14" s="182" t="str">
        <f>IF('Data Import'!$E$18&lt;&gt;"",'Data Import'!$E$18,"")</f>
        <v/>
      </c>
      <c r="Q14" s="182" t="str">
        <f>IF('Data Import'!$E$19&lt;&gt;"",'Data Import'!$E$19,"")</f>
        <v/>
      </c>
      <c r="R14" s="182" t="str">
        <f>IF('Data Import'!$E$20&lt;&gt;"",'Data Import'!$E$20,"")</f>
        <v/>
      </c>
      <c r="S14" s="182" t="str">
        <f>IF('Data Import'!$E$21&lt;&gt;"",'Data Import'!$E$21,"")</f>
        <v/>
      </c>
      <c r="T14" s="182" t="str">
        <f>IF('Data Import'!$E$22&lt;&gt;"",'Data Import'!$E$22,"")</f>
        <v/>
      </c>
      <c r="U14" s="182" t="str">
        <f>IF('Data Import'!$E$23&lt;&gt;"",'Data Import'!$E$23,"")</f>
        <v/>
      </c>
      <c r="V14" s="182" t="str">
        <f>IF('Data Import'!$E$24&lt;&gt;"",'Data Import'!$E$24,"")</f>
        <v/>
      </c>
      <c r="W14" s="182" t="str">
        <f>IF('Data Import'!$E$25&lt;&gt;"",'Data Import'!$E$25,"")</f>
        <v/>
      </c>
      <c r="X14" s="182" t="str">
        <f>IF('Data Import'!$E$26&lt;&gt;"",'Data Import'!$E$26,"")</f>
        <v/>
      </c>
      <c r="Y14" s="182" t="str">
        <f>IF('Data Import'!$E$27&lt;&gt;"",'Data Import'!$E$27,"")</f>
        <v/>
      </c>
    </row>
    <row r="15" spans="1:25" ht="15.75" customHeight="1" x14ac:dyDescent="0.25">
      <c r="A15" s="23">
        <v>3</v>
      </c>
      <c r="B15" s="177" t="s">
        <v>13</v>
      </c>
      <c r="C15" s="178" t="str">
        <f>IF('Data Import'!$F$7="Нет","+","")</f>
        <v/>
      </c>
      <c r="D15" s="178" t="str">
        <f>IF('Data Import'!$F$7="Не требуется","+","")</f>
        <v/>
      </c>
      <c r="E15" s="178" t="str">
        <f>IF('Data Import'!$F$8="Нет","+","")</f>
        <v/>
      </c>
      <c r="F15" s="178" t="str">
        <f>IF('Data Import'!$F$9="Нет","+","")</f>
        <v/>
      </c>
      <c r="G15" s="179" t="str">
        <f>IF('Data Import'!$F$10&lt;&gt;"",'Data Import'!$F$10,"")</f>
        <v/>
      </c>
      <c r="H15" s="180" t="str">
        <f>IF('Data Import'!$F$11&lt;&gt;"",'Data Import'!$F$11,"")</f>
        <v/>
      </c>
      <c r="I15" s="181" t="str">
        <f>IF('Data Import'!$F$12&lt;&gt;"",'Data Import'!$F$12,"")</f>
        <v/>
      </c>
      <c r="J15" s="181" t="str">
        <f>IF('Data Import'!$F$13&lt;&gt;"",'Data Import'!$F$13,"")</f>
        <v/>
      </c>
      <c r="K15" s="178" t="str">
        <f>IF('Data Import'!$F$14="Нет","+","")</f>
        <v/>
      </c>
      <c r="L15" s="180" t="str">
        <f>IF('Data Import'!$F$15&lt;&gt;"",'Data Import'!$F$15,"")</f>
        <v/>
      </c>
      <c r="M15" s="178" t="str">
        <f>IF('Data Import'!$F$14="Да","+","")</f>
        <v/>
      </c>
      <c r="N15" s="179" t="str">
        <f>IF('Data Import'!$F$16&lt;&gt;"",'Data Import'!$F$16,"")</f>
        <v/>
      </c>
      <c r="O15" s="182" t="str">
        <f>IF('Data Import'!$F$17&lt;&gt;"",'Data Import'!$F$17,"")</f>
        <v/>
      </c>
      <c r="P15" s="182" t="str">
        <f>IF('Data Import'!$F$18&lt;&gt;"",'Data Import'!$F$18,"")</f>
        <v/>
      </c>
      <c r="Q15" s="182" t="str">
        <f>IF('Data Import'!$F$19&lt;&gt;"",'Data Import'!$F$19,"")</f>
        <v/>
      </c>
      <c r="R15" s="182" t="str">
        <f>IF('Data Import'!$F$20&lt;&gt;"",'Data Import'!$F$20,"")</f>
        <v/>
      </c>
      <c r="S15" s="182" t="str">
        <f>IF('Data Import'!$F$21&lt;&gt;"",'Data Import'!$F$21,"")</f>
        <v/>
      </c>
      <c r="T15" s="182" t="str">
        <f>IF('Data Import'!$F$22&lt;&gt;"",'Data Import'!$F$22,"")</f>
        <v/>
      </c>
      <c r="U15" s="182" t="str">
        <f>IF('Data Import'!$F$23&lt;&gt;"",'Data Import'!$F$23,"")</f>
        <v/>
      </c>
      <c r="V15" s="182" t="str">
        <f>IF('Data Import'!$F$24&lt;&gt;"",'Data Import'!$F$24,"")</f>
        <v/>
      </c>
      <c r="W15" s="182" t="str">
        <f>IF('Data Import'!$F$25&lt;&gt;"",'Data Import'!$F$25,"")</f>
        <v/>
      </c>
      <c r="X15" s="182" t="str">
        <f>IF('Data Import'!$F$26&lt;&gt;"",'Data Import'!$F$26,"")</f>
        <v/>
      </c>
      <c r="Y15" s="182" t="str">
        <f>IF('Data Import'!$F$27&lt;&gt;"",'Data Import'!$F$27,"")</f>
        <v/>
      </c>
    </row>
    <row r="16" spans="1:25" ht="51.75" customHeight="1" x14ac:dyDescent="0.25">
      <c r="A16" s="23">
        <v>4</v>
      </c>
      <c r="B16" s="177" t="s">
        <v>14</v>
      </c>
      <c r="C16" s="178" t="str">
        <f>IF('Data Import'!$G$7="Нет","+","")</f>
        <v/>
      </c>
      <c r="D16" s="178" t="str">
        <f>IF('Data Import'!$G$7="Не требуется","+","")</f>
        <v/>
      </c>
      <c r="E16" s="178" t="str">
        <f>IF('Data Import'!$G$8="Нет","+","")</f>
        <v/>
      </c>
      <c r="F16" s="178" t="str">
        <f>IF('Data Import'!$G$9="Нет","+","")</f>
        <v/>
      </c>
      <c r="G16" s="179" t="str">
        <f>IF('Data Import'!$G$10&lt;&gt;"",'Data Import'!$G$10,"")</f>
        <v>Создание и развитие служб "социального такси" в Магаданской области</v>
      </c>
      <c r="H16" s="180" t="str">
        <f>IF('Data Import'!$G$11&lt;&gt;"",'Data Import'!$G$11,"")</f>
        <v>чел.</v>
      </c>
      <c r="I16" s="181">
        <f>IF('Data Import'!$G$12&lt;&gt;"",'Data Import'!$G$12,"")</f>
        <v>820</v>
      </c>
      <c r="J16" s="181">
        <f>IF('Data Import'!$G$13&lt;&gt;"",'Data Import'!$G$13,"")</f>
        <v>998</v>
      </c>
      <c r="K16" s="178" t="str">
        <f>IF('Data Import'!$G$14="Нет","+","")</f>
        <v/>
      </c>
      <c r="L16" s="180" t="str">
        <f>IF('Data Import'!$G$15&lt;&gt;"",'Data Import'!$G$15,"")</f>
        <v/>
      </c>
      <c r="M16" s="178" t="str">
        <f>IF('Data Import'!$G$14="Да","+","")</f>
        <v>+</v>
      </c>
      <c r="N16" s="179" t="str">
        <f>IF('Data Import'!$G$16&lt;&gt;"",'Data Import'!$G$16,"")</f>
        <v>Постановление Правительства Магаданской области от 18.06.2014 N 509-пп
"Об утверждении Положения о предоставлении транспортной услуги "социальное такси" отдельным категориям граждан, проживающим в Магаданской области"</v>
      </c>
      <c r="O16" s="182">
        <f>IF('Data Import'!$G$17&lt;&gt;"",'Data Import'!$G$17,"")</f>
        <v>9</v>
      </c>
      <c r="P16" s="182">
        <f>IF('Data Import'!$G$18&lt;&gt;"",'Data Import'!$G$18,"")</f>
        <v>1</v>
      </c>
      <c r="Q16" s="182">
        <f>IF('Data Import'!$G$19&lt;&gt;"",'Data Import'!$G$19,"")</f>
        <v>3</v>
      </c>
      <c r="R16" s="182">
        <f>IF('Data Import'!$G$20&lt;&gt;"",'Data Import'!$G$20,"")</f>
        <v>3</v>
      </c>
      <c r="S16" s="182">
        <f>IF('Data Import'!$G$21&lt;&gt;"",'Data Import'!$G$21,"")</f>
        <v>26476</v>
      </c>
      <c r="T16" s="182">
        <f>IF('Data Import'!$G$22&lt;&gt;"",'Data Import'!$G$22,"")</f>
        <v>28538</v>
      </c>
      <c r="U16" s="182">
        <f>IF('Data Import'!$G$23&lt;&gt;"",'Data Import'!$G$23,"")</f>
        <v>4</v>
      </c>
      <c r="V16" s="182">
        <f>IF('Data Import'!$G$24&lt;&gt;"",'Data Import'!$G$24,"")</f>
        <v>4</v>
      </c>
      <c r="W16" s="182">
        <f>IF('Data Import'!$G$25&lt;&gt;"",'Data Import'!$G$25,"")</f>
        <v>0</v>
      </c>
      <c r="X16" s="182">
        <f>IF('Data Import'!$G$26&lt;&gt;"",'Data Import'!$G$26,"")</f>
        <v>0</v>
      </c>
      <c r="Y16" s="182">
        <f>IF('Data Import'!$G$27&lt;&gt;"",'Data Import'!$G$27,"")</f>
        <v>0</v>
      </c>
    </row>
    <row r="17" spans="1:26" ht="50.25" customHeight="1" x14ac:dyDescent="0.25">
      <c r="A17" s="23">
        <v>5</v>
      </c>
      <c r="B17" s="177" t="s">
        <v>15</v>
      </c>
      <c r="C17" s="178" t="str">
        <f>IF('Data Import'!$H$7="Нет","+","")</f>
        <v/>
      </c>
      <c r="D17" s="178" t="str">
        <f>IF('Data Import'!$H$7="Не требуется","+","")</f>
        <v/>
      </c>
      <c r="E17" s="178" t="str">
        <f>IF('Data Import'!$H$8="Нет","+","")</f>
        <v>+</v>
      </c>
      <c r="F17" s="178" t="str">
        <f>IF('Data Import'!$H$9="Нет","+","")</f>
        <v/>
      </c>
      <c r="G17" s="179" t="str">
        <f>IF('Data Import'!$H$10&lt;&gt;"",'Data Import'!$H$10,"")</f>
        <v/>
      </c>
      <c r="H17" s="180" t="str">
        <f>IF('Data Import'!$H$11&lt;&gt;"",'Data Import'!$H$11,"")</f>
        <v/>
      </c>
      <c r="I17" s="181" t="str">
        <f>IF('Data Import'!$H$12&lt;&gt;"",'Data Import'!$H$12,"")</f>
        <v/>
      </c>
      <c r="J17" s="181" t="str">
        <f>IF('Data Import'!$H$13&lt;&gt;"",'Data Import'!$H$13,"")</f>
        <v/>
      </c>
      <c r="K17" s="178" t="str">
        <f>IF('Data Import'!$H$14="Нет","+","")</f>
        <v/>
      </c>
      <c r="L17" s="180" t="str">
        <f>IF('Data Import'!$H$15&lt;&gt;"",'Data Import'!$H$15,"")</f>
        <v/>
      </c>
      <c r="M17" s="178" t="str">
        <f>IF('Data Import'!$H$14="Да","+","")</f>
        <v/>
      </c>
      <c r="N17" s="179" t="str">
        <f>IF('Data Import'!$H$16&lt;&gt;"",'Data Import'!$H$16,"")</f>
        <v>от 14 декабря 2021 года № 698 «Об утверждении Порядка предоставления срочной социальной услуги  «Предоставление транспортной услуги «Социальное  такси» получателям социальных услуг поставщиками  социальных услуг в Приморском крае»</v>
      </c>
      <c r="O17" s="182">
        <f>IF('Data Import'!$H$17&lt;&gt;"",'Data Import'!$H$17,"")</f>
        <v>34</v>
      </c>
      <c r="P17" s="182">
        <f>IF('Data Import'!$H$18&lt;&gt;"",'Data Import'!$H$18,"")</f>
        <v>33</v>
      </c>
      <c r="Q17" s="182">
        <f>IF('Data Import'!$H$19&lt;&gt;"",'Data Import'!$H$19,"")</f>
        <v>247</v>
      </c>
      <c r="R17" s="182">
        <f>IF('Data Import'!$H$20&lt;&gt;"",'Data Import'!$H$20,"")</f>
        <v>247</v>
      </c>
      <c r="S17" s="182">
        <f>IF('Data Import'!$H$21&lt;&gt;"",'Data Import'!$H$21,"")</f>
        <v>39976</v>
      </c>
      <c r="T17" s="182">
        <f>IF('Data Import'!$H$22&lt;&gt;"",'Data Import'!$H$22,"")</f>
        <v>53804</v>
      </c>
      <c r="U17" s="182">
        <f>IF('Data Import'!$H$23&lt;&gt;"",'Data Import'!$H$23,"")</f>
        <v>259</v>
      </c>
      <c r="V17" s="182">
        <f>IF('Data Import'!$H$24&lt;&gt;"",'Data Import'!$H$24,"")</f>
        <v>247</v>
      </c>
      <c r="W17" s="182">
        <f>IF('Data Import'!$H$25&lt;&gt;"",'Data Import'!$H$25,"")</f>
        <v>6</v>
      </c>
      <c r="X17" s="182">
        <f>IF('Data Import'!$H$26&lt;&gt;"",'Data Import'!$H$26,"")</f>
        <v>11</v>
      </c>
      <c r="Y17" s="182">
        <f>IF('Data Import'!$H$27&lt;&gt;"",'Data Import'!$H$27,"")</f>
        <v>20</v>
      </c>
      <c r="Z17" s="67"/>
    </row>
    <row r="18" spans="1:26" ht="15.75" customHeight="1" x14ac:dyDescent="0.25">
      <c r="A18" s="23">
        <v>6</v>
      </c>
      <c r="B18" s="177" t="s">
        <v>16</v>
      </c>
      <c r="C18" s="178" t="str">
        <f>IF('Data Import'!$I$7="Нет","+","")</f>
        <v/>
      </c>
      <c r="D18" s="178" t="str">
        <f>IF('Data Import'!$I$7="Не требуется","+","")</f>
        <v/>
      </c>
      <c r="E18" s="178" t="str">
        <f>IF('Data Import'!$I$8="Нет","+","")</f>
        <v>+</v>
      </c>
      <c r="F18" s="178" t="str">
        <f>IF('Data Import'!$I$9="Нет","+","")</f>
        <v/>
      </c>
      <c r="G18" s="179" t="str">
        <f>IF('Data Import'!$I$10&lt;&gt;"",'Data Import'!$I$10,"")</f>
        <v/>
      </c>
      <c r="H18" s="180" t="str">
        <f>IF('Data Import'!$I$11&lt;&gt;"",'Data Import'!$I$11,"")</f>
        <v/>
      </c>
      <c r="I18" s="181" t="str">
        <f>IF('Data Import'!$I$12&lt;&gt;"",'Data Import'!$I$12,"")</f>
        <v/>
      </c>
      <c r="J18" s="181" t="str">
        <f>IF('Data Import'!$I$13&lt;&gt;"",'Data Import'!$I$13,"")</f>
        <v/>
      </c>
      <c r="K18" s="178" t="str">
        <f>IF('Data Import'!$I$14="Нет","+","")</f>
        <v/>
      </c>
      <c r="L18" s="180" t="str">
        <f>IF('Data Import'!$I$15&lt;&gt;"",'Data Import'!$I$15,"")</f>
        <v/>
      </c>
      <c r="M18" s="178" t="str">
        <f>IF('Data Import'!$I$14="Да","+","")</f>
        <v/>
      </c>
      <c r="N18" s="179" t="str">
        <f>IF('Data Import'!$I$16&lt;&gt;"",'Data Import'!$I$16,"")</f>
        <v/>
      </c>
      <c r="O18" s="182">
        <f>IF('Data Import'!$I$17&lt;&gt;"",'Data Import'!$I$17,"")</f>
        <v>36</v>
      </c>
      <c r="P18" s="182">
        <f>IF('Data Import'!$I$18&lt;&gt;"",'Data Import'!$I$18,"")</f>
        <v>1</v>
      </c>
      <c r="Q18" s="182">
        <f>IF('Data Import'!$I$19&lt;&gt;"",'Data Import'!$I$19,"")</f>
        <v>6</v>
      </c>
      <c r="R18" s="182">
        <f>IF('Data Import'!$I$20&lt;&gt;"",'Data Import'!$I$20,"")</f>
        <v>6</v>
      </c>
      <c r="S18" s="182">
        <f>IF('Data Import'!$I$21&lt;&gt;"",'Data Import'!$I$21,"")</f>
        <v>3483</v>
      </c>
      <c r="T18" s="182">
        <f>IF('Data Import'!$I$22&lt;&gt;"",'Data Import'!$I$22,"")</f>
        <v>3913</v>
      </c>
      <c r="U18" s="182">
        <f>IF('Data Import'!$I$23&lt;&gt;"",'Data Import'!$I$23,"")</f>
        <v>6</v>
      </c>
      <c r="V18" s="182">
        <f>IF('Data Import'!$I$24&lt;&gt;"",'Data Import'!$I$24,"")</f>
        <v>6</v>
      </c>
      <c r="W18" s="182" t="str">
        <f>IF('Data Import'!$I$25&lt;&gt;"",'Data Import'!$I$25,"")</f>
        <v/>
      </c>
      <c r="X18" s="182" t="str">
        <f>IF('Data Import'!$I$26&lt;&gt;"",'Data Import'!$I$26,"")</f>
        <v/>
      </c>
      <c r="Y18" s="182" t="str">
        <f>IF('Data Import'!$I$27&lt;&gt;"",'Data Import'!$I$27,"")</f>
        <v/>
      </c>
      <c r="Z18" s="67"/>
    </row>
    <row r="19" spans="1:26" ht="34.5" customHeight="1" x14ac:dyDescent="0.25">
      <c r="A19" s="23">
        <v>7</v>
      </c>
      <c r="B19" s="177" t="s">
        <v>17</v>
      </c>
      <c r="C19" s="178" t="str">
        <f>IF('Data Import'!$J$7="Нет","+","")</f>
        <v/>
      </c>
      <c r="D19" s="178" t="str">
        <f>IF('Data Import'!$J$7="Не требуется","+","")</f>
        <v/>
      </c>
      <c r="E19" s="178" t="str">
        <f>IF('Data Import'!$J$8="Нет","+","")</f>
        <v/>
      </c>
      <c r="F19" s="178" t="str">
        <f>IF('Data Import'!$J$9="Нет","+","")</f>
        <v/>
      </c>
      <c r="G19" s="179" t="str">
        <f>IF('Data Import'!$J$10&lt;&gt;"",'Data Import'!$J$10,"")</f>
        <v>Создание и развитие служб «социального такси» в Сахалинской области</v>
      </c>
      <c r="H19" s="180" t="str">
        <f>IF('Data Import'!$J$11&lt;&gt;"",'Data Import'!$J$11,"")</f>
        <v>ед.</v>
      </c>
      <c r="I19" s="181">
        <f>IF('Data Import'!$J$12&lt;&gt;"",'Data Import'!$J$12,"")</f>
        <v>1370</v>
      </c>
      <c r="J19" s="181">
        <f>IF('Data Import'!$J$13&lt;&gt;"",'Data Import'!$J$13,"")</f>
        <v>7008</v>
      </c>
      <c r="K19" s="178" t="str">
        <f>IF('Data Import'!$J$14="Нет","+","")</f>
        <v/>
      </c>
      <c r="L19" s="180" t="str">
        <f>IF('Data Import'!$J$15&lt;&gt;"",'Data Import'!$J$15,"")</f>
        <v/>
      </c>
      <c r="M19" s="178" t="str">
        <f>IF('Data Import'!$J$14="Да","+","")</f>
        <v>+</v>
      </c>
      <c r="N19" s="179" t="str">
        <f>IF('Data Import'!$J$16&lt;&gt;"",'Data Import'!$J$16,"")</f>
        <v>Приказ Министерства социальной защиты Сахалинской области от 09.09.2021 N 272-н  "Об утверждении Порядка предоставления социальных услуг поставщиками социальных услуг в Сахалинской области"</v>
      </c>
      <c r="O19" s="182">
        <f>IF('Data Import'!$J$17&lt;&gt;"",'Data Import'!$J$17,"")</f>
        <v>18</v>
      </c>
      <c r="P19" s="182">
        <f>IF('Data Import'!$J$18&lt;&gt;"",'Data Import'!$J$18,"")</f>
        <v>3</v>
      </c>
      <c r="Q19" s="182">
        <f>IF('Data Import'!$J$19&lt;&gt;"",'Data Import'!$J$19,"")</f>
        <v>9</v>
      </c>
      <c r="R19" s="182">
        <f>IF('Data Import'!$J$20&lt;&gt;"",'Data Import'!$J$20,"")</f>
        <v>10</v>
      </c>
      <c r="S19" s="182">
        <f>IF('Data Import'!$J$21&lt;&gt;"",'Data Import'!$J$21,"")</f>
        <v>6702</v>
      </c>
      <c r="T19" s="182">
        <f>IF('Data Import'!$J$22&lt;&gt;"",'Data Import'!$J$22,"")</f>
        <v>7008</v>
      </c>
      <c r="U19" s="182">
        <f>IF('Data Import'!$J$23&lt;&gt;"",'Data Import'!$J$23,"")</f>
        <v>9</v>
      </c>
      <c r="V19" s="182">
        <f>IF('Data Import'!$J$24&lt;&gt;"",'Data Import'!$J$24,"")</f>
        <v>10</v>
      </c>
      <c r="W19" s="182">
        <f>IF('Data Import'!$J$25&lt;&gt;"",'Data Import'!$J$25,"")</f>
        <v>0</v>
      </c>
      <c r="X19" s="182">
        <f>IF('Data Import'!$J$26&lt;&gt;"",'Data Import'!$J$26,"")</f>
        <v>0</v>
      </c>
      <c r="Y19" s="182">
        <f>IF('Data Import'!$J$27&lt;&gt;"",'Data Import'!$J$27,"")</f>
        <v>0</v>
      </c>
      <c r="Z19" s="67"/>
    </row>
    <row r="20" spans="1:26" ht="15.75" customHeight="1" x14ac:dyDescent="0.25">
      <c r="A20" s="23">
        <v>8</v>
      </c>
      <c r="B20" s="177" t="s">
        <v>18</v>
      </c>
      <c r="C20" s="178" t="str">
        <f>IF('Data Import'!$K$7="Нет","+","")</f>
        <v>+</v>
      </c>
      <c r="D20" s="178" t="str">
        <f>IF('Data Import'!$K$7="Не требуется","+","")</f>
        <v/>
      </c>
      <c r="E20" s="178" t="str">
        <f>IF('Data Import'!$K$8="Нет","+","")</f>
        <v/>
      </c>
      <c r="F20" s="178" t="str">
        <f>IF('Data Import'!$K$9="Нет","+","")</f>
        <v/>
      </c>
      <c r="G20" s="179" t="str">
        <f>IF('Data Import'!$K$10&lt;&gt;"",'Data Import'!$K$10,"")</f>
        <v/>
      </c>
      <c r="H20" s="180" t="str">
        <f>IF('Data Import'!$K$11&lt;&gt;"",'Data Import'!$K$11,"")</f>
        <v/>
      </c>
      <c r="I20" s="181" t="str">
        <f>IF('Data Import'!$K$12&lt;&gt;"",'Data Import'!$K$12,"")</f>
        <v/>
      </c>
      <c r="J20" s="181" t="str">
        <f>IF('Data Import'!$K$13&lt;&gt;"",'Data Import'!$K$13,"")</f>
        <v/>
      </c>
      <c r="K20" s="178" t="str">
        <f>IF('Data Import'!$K$14="Нет","+","")</f>
        <v/>
      </c>
      <c r="L20" s="180" t="str">
        <f>IF('Data Import'!$K$15&lt;&gt;"",'Data Import'!$K$15,"")</f>
        <v/>
      </c>
      <c r="M20" s="178" t="str">
        <f>IF('Data Import'!$K$14="Да","+","")</f>
        <v/>
      </c>
      <c r="N20" s="179" t="str">
        <f>IF('Data Import'!$K$16&lt;&gt;"",'Data Import'!$K$16,"")</f>
        <v/>
      </c>
      <c r="O20" s="182" t="str">
        <f>IF('Data Import'!$K$17&lt;&gt;"",'Data Import'!$K$17,"")</f>
        <v/>
      </c>
      <c r="P20" s="182" t="str">
        <f>IF('Data Import'!$K$18&lt;&gt;"",'Data Import'!$K$18,"")</f>
        <v/>
      </c>
      <c r="Q20" s="182" t="str">
        <f>IF('Data Import'!$K$19&lt;&gt;"",'Data Import'!$K$19,"")</f>
        <v/>
      </c>
      <c r="R20" s="182" t="str">
        <f>IF('Data Import'!$K$20&lt;&gt;"",'Data Import'!$K$20,"")</f>
        <v/>
      </c>
      <c r="S20" s="182" t="str">
        <f>IF('Data Import'!$K$21&lt;&gt;"",'Data Import'!$K$21,"")</f>
        <v/>
      </c>
      <c r="T20" s="182" t="str">
        <f>IF('Data Import'!$K$22&lt;&gt;"",'Data Import'!$K$22,"")</f>
        <v/>
      </c>
      <c r="U20" s="182" t="str">
        <f>IF('Data Import'!$K$23&lt;&gt;"",'Data Import'!$K$23,"")</f>
        <v/>
      </c>
      <c r="V20" s="182" t="str">
        <f>IF('Data Import'!$K$24&lt;&gt;"",'Data Import'!$K$24,"")</f>
        <v/>
      </c>
      <c r="W20" s="182" t="str">
        <f>IF('Data Import'!$K$25&lt;&gt;"",'Data Import'!$K$25,"")</f>
        <v/>
      </c>
      <c r="X20" s="182" t="str">
        <f>IF('Data Import'!$K$26&lt;&gt;"",'Data Import'!$K$26,"")</f>
        <v/>
      </c>
      <c r="Y20" s="182" t="str">
        <f>IF('Data Import'!$K$27&lt;&gt;"",'Data Import'!$K$27,"")</f>
        <v/>
      </c>
      <c r="Z20" s="67"/>
    </row>
    <row r="21" spans="1:26" ht="48" customHeight="1" x14ac:dyDescent="0.25">
      <c r="A21" s="23">
        <v>9</v>
      </c>
      <c r="B21" s="177" t="s">
        <v>19</v>
      </c>
      <c r="C21" s="178" t="str">
        <f>IF('Data Import'!$L$7="Нет","+","")</f>
        <v/>
      </c>
      <c r="D21" s="178" t="str">
        <f>IF('Data Import'!$L$7="Не требуется","+","")</f>
        <v/>
      </c>
      <c r="E21" s="178" t="str">
        <f>IF('Data Import'!$L$8="Нет","+","")</f>
        <v/>
      </c>
      <c r="F21" s="178" t="str">
        <f>IF('Data Import'!$L$9="Нет","+","")</f>
        <v>+</v>
      </c>
      <c r="G21" s="179" t="str">
        <f>IF('Data Import'!$L$10&lt;&gt;"",'Data Import'!$L$10,"")</f>
        <v/>
      </c>
      <c r="H21" s="180" t="str">
        <f>IF('Data Import'!$L$11&lt;&gt;"",'Data Import'!$L$11,"")</f>
        <v/>
      </c>
      <c r="I21" s="181" t="str">
        <f>IF('Data Import'!$L$12&lt;&gt;"",'Data Import'!$L$12,"")</f>
        <v/>
      </c>
      <c r="J21" s="181" t="str">
        <f>IF('Data Import'!$L$13&lt;&gt;"",'Data Import'!$L$13,"")</f>
        <v/>
      </c>
      <c r="K21" s="178" t="str">
        <f>IF('Data Import'!$L$14="Нет","+","")</f>
        <v>+</v>
      </c>
      <c r="L21" s="180" t="str">
        <f>IF('Data Import'!$L$15&lt;&gt;"",'Data Import'!$L$15,"")</f>
        <v/>
      </c>
      <c r="M21" s="178" t="str">
        <f>IF('Data Import'!$L$14="Да","+","")</f>
        <v/>
      </c>
      <c r="N21" s="179" t="str">
        <f>IF('Data Import'!$L$16&lt;&gt;"",'Data Import'!$L$16,"")</f>
        <v>Приказ Департамента социальной политики Чукотского автономного округа от 27 ноября 2025 г. N 1882 "Об утверждении Порядка оказания дополнительной меры социальной поддержки по транспортному обслуживанию маломобильных граждан с использованием специальных автотранспортных средств"</v>
      </c>
      <c r="O21" s="182">
        <f>IF('Data Import'!$L$17&lt;&gt;"",'Data Import'!$L$17,"")</f>
        <v>7</v>
      </c>
      <c r="P21" s="182" t="str">
        <f>IF('Data Import'!$L$18&lt;&gt;"",'Data Import'!$L$18,"")</f>
        <v/>
      </c>
      <c r="Q21" s="182" t="str">
        <f>IF('Data Import'!$L$19&lt;&gt;"",'Data Import'!$L$19,"")</f>
        <v/>
      </c>
      <c r="R21" s="182" t="str">
        <f>IF('Data Import'!$L$20&lt;&gt;"",'Data Import'!$L$20,"")</f>
        <v/>
      </c>
      <c r="S21" s="182" t="str">
        <f>IF('Data Import'!$L$21&lt;&gt;"",'Data Import'!$L$21,"")</f>
        <v/>
      </c>
      <c r="T21" s="182" t="str">
        <f>IF('Data Import'!$L$22&lt;&gt;"",'Data Import'!$L$22,"")</f>
        <v/>
      </c>
      <c r="U21" s="182" t="str">
        <f>IF('Data Import'!$L$23&lt;&gt;"",'Data Import'!$L$23,"")</f>
        <v/>
      </c>
      <c r="V21" s="182" t="str">
        <f>IF('Data Import'!$L$24&lt;&gt;"",'Data Import'!$L$24,"")</f>
        <v/>
      </c>
      <c r="W21" s="182" t="str">
        <f>IF('Data Import'!$L$25&lt;&gt;"",'Data Import'!$L$25,"")</f>
        <v/>
      </c>
      <c r="X21" s="182" t="str">
        <f>IF('Data Import'!$L$26&lt;&gt;"",'Data Import'!$L$26,"")</f>
        <v/>
      </c>
      <c r="Y21" s="182" t="str">
        <f>IF('Data Import'!$L$27&lt;&gt;"",'Data Import'!$L$27,"")</f>
        <v/>
      </c>
      <c r="Z21" s="67"/>
    </row>
    <row r="22" spans="1:26" ht="15.75" customHeight="1" x14ac:dyDescent="0.25">
      <c r="A22" s="23">
        <v>10</v>
      </c>
      <c r="B22" s="177" t="s">
        <v>20</v>
      </c>
      <c r="C22" s="178" t="str">
        <f>IF('Data Import'!$M$7="Нет","+","")</f>
        <v>+</v>
      </c>
      <c r="D22" s="178" t="str">
        <f>IF('Data Import'!$M$7="Не требуется","+","")</f>
        <v/>
      </c>
      <c r="E22" s="178" t="str">
        <f>IF('Data Import'!$M$8="Нет","+","")</f>
        <v/>
      </c>
      <c r="F22" s="178" t="str">
        <f>IF('Data Import'!$M$9="Нет","+","")</f>
        <v/>
      </c>
      <c r="G22" s="179" t="str">
        <f>IF('Data Import'!$M$10&lt;&gt;"",'Data Import'!$M$10,"")</f>
        <v/>
      </c>
      <c r="H22" s="180" t="str">
        <f>IF('Data Import'!$M$11&lt;&gt;"",'Data Import'!$M$11,"")</f>
        <v/>
      </c>
      <c r="I22" s="181" t="str">
        <f>IF('Data Import'!$M$12&lt;&gt;"",'Data Import'!$M$12,"")</f>
        <v/>
      </c>
      <c r="J22" s="181" t="str">
        <f>IF('Data Import'!$M$13&lt;&gt;"",'Data Import'!$M$13,"")</f>
        <v/>
      </c>
      <c r="K22" s="178" t="str">
        <f>IF('Data Import'!$M$14="Нет","+","")</f>
        <v/>
      </c>
      <c r="L22" s="180" t="str">
        <f>IF('Data Import'!$M$15&lt;&gt;"",'Data Import'!$M$15,"")</f>
        <v/>
      </c>
      <c r="M22" s="178" t="str">
        <f>IF('Data Import'!$M$14="Да","+","")</f>
        <v/>
      </c>
      <c r="N22" s="179" t="str">
        <f>IF('Data Import'!$M$16&lt;&gt;"",'Data Import'!$M$16,"")</f>
        <v/>
      </c>
      <c r="O22" s="182" t="str">
        <f>IF('Data Import'!$M$17&lt;&gt;"",'Data Import'!$M$17,"")</f>
        <v/>
      </c>
      <c r="P22" s="182" t="str">
        <f>IF('Data Import'!$M$18&lt;&gt;"",'Data Import'!$M$18,"")</f>
        <v/>
      </c>
      <c r="Q22" s="182" t="str">
        <f>IF('Data Import'!$M$19&lt;&gt;"",'Data Import'!$M$19,"")</f>
        <v/>
      </c>
      <c r="R22" s="182" t="str">
        <f>IF('Data Import'!$M$20&lt;&gt;"",'Data Import'!$M$20,"")</f>
        <v/>
      </c>
      <c r="S22" s="182" t="str">
        <f>IF('Data Import'!$M$21&lt;&gt;"",'Data Import'!$M$21,"")</f>
        <v/>
      </c>
      <c r="T22" s="182" t="str">
        <f>IF('Data Import'!$M$22&lt;&gt;"",'Data Import'!$M$22,"")</f>
        <v/>
      </c>
      <c r="U22" s="182" t="str">
        <f>IF('Data Import'!$M$23&lt;&gt;"",'Data Import'!$M$23,"")</f>
        <v/>
      </c>
      <c r="V22" s="182" t="str">
        <f>IF('Data Import'!$M$24&lt;&gt;"",'Data Import'!$M$24,"")</f>
        <v/>
      </c>
      <c r="W22" s="182" t="str">
        <f>IF('Data Import'!$M$25&lt;&gt;"",'Data Import'!$M$25,"")</f>
        <v/>
      </c>
      <c r="X22" s="182" t="str">
        <f>IF('Data Import'!$M$26&lt;&gt;"",'Data Import'!$M$26,"")</f>
        <v/>
      </c>
      <c r="Y22" s="182" t="str">
        <f>IF('Data Import'!$M$27&lt;&gt;"",'Data Import'!$M$27,"")</f>
        <v/>
      </c>
      <c r="Z22" s="67"/>
    </row>
    <row r="23" spans="1:26" ht="50.25" customHeight="1" x14ac:dyDescent="0.25">
      <c r="A23" s="23">
        <v>11</v>
      </c>
      <c r="B23" s="177" t="s">
        <v>21</v>
      </c>
      <c r="C23" s="178" t="str">
        <f>IF('Data Import'!$N$7="Нет","+","")</f>
        <v/>
      </c>
      <c r="D23" s="178" t="str">
        <f>IF('Data Import'!$N$7="Не требуется","+","")</f>
        <v/>
      </c>
      <c r="E23" s="178" t="str">
        <f>IF('Data Import'!$N$8="Нет","+","")</f>
        <v/>
      </c>
      <c r="F23" s="178" t="str">
        <f>IF('Data Import'!$N$9="Нет","+","")</f>
        <v>+</v>
      </c>
      <c r="G23" s="179" t="str">
        <f>IF('Data Import'!$N$10&lt;&gt;"",'Data Import'!$N$10,"")</f>
        <v>2.12. Организация транспортного обслуживания инвалидов ("социальное такси")</v>
      </c>
      <c r="H23" s="180" t="str">
        <f>IF('Data Import'!$N$11&lt;&gt;"",'Data Import'!$N$11,"")</f>
        <v/>
      </c>
      <c r="I23" s="181" t="str">
        <f>IF('Data Import'!$N$12&lt;&gt;"",'Data Import'!$N$12,"")</f>
        <v/>
      </c>
      <c r="J23" s="181" t="str">
        <f>IF('Data Import'!$N$13&lt;&gt;"",'Data Import'!$N$13,"")</f>
        <v/>
      </c>
      <c r="K23" s="178" t="str">
        <f>IF('Data Import'!$N$14="Нет","+","")</f>
        <v/>
      </c>
      <c r="L23" s="180" t="str">
        <f>IF('Data Import'!$N$15&lt;&gt;"",'Data Import'!$N$15,"")</f>
        <v/>
      </c>
      <c r="M23" s="178" t="str">
        <f>IF('Data Import'!$N$14="Да","+","")</f>
        <v>+</v>
      </c>
      <c r="N23" s="179" t="str">
        <f>IF('Data Import'!$N$16&lt;&gt;"",'Data Import'!$N$16,"")</f>
        <v>Услуга регулируется Порядком предоставления отдельным категориям граждан специализированной транспортной услуги службой «Социальное такси», утвержденным внутренними приказами учреждений социального обслуживания.</v>
      </c>
      <c r="O23" s="182">
        <f>IF('Data Import'!$N$17&lt;&gt;"",'Data Import'!$N$17,"")</f>
        <v>50</v>
      </c>
      <c r="P23" s="182">
        <f>IF('Data Import'!$N$18&lt;&gt;"",'Data Import'!$N$18,"")</f>
        <v>7</v>
      </c>
      <c r="Q23" s="182">
        <f>IF('Data Import'!$N$19&lt;&gt;"",'Data Import'!$N$19,"")</f>
        <v>14</v>
      </c>
      <c r="R23" s="182">
        <f>IF('Data Import'!$N$20&lt;&gt;"",'Data Import'!$N$20,"")</f>
        <v>14</v>
      </c>
      <c r="S23" s="182">
        <f>IF('Data Import'!$N$21&lt;&gt;"",'Data Import'!$N$21,"")</f>
        <v>1499</v>
      </c>
      <c r="T23" s="182">
        <f>IF('Data Import'!$N$22&lt;&gt;"",'Data Import'!$N$22,"")</f>
        <v>1630</v>
      </c>
      <c r="U23" s="182">
        <f>IF('Data Import'!$N$23&lt;&gt;"",'Data Import'!$N$23,"")</f>
        <v>14</v>
      </c>
      <c r="V23" s="182">
        <f>IF('Data Import'!$N$24&lt;&gt;"",'Data Import'!$N$24,"")</f>
        <v>14</v>
      </c>
      <c r="W23" s="182">
        <f>IF('Data Import'!$N$25&lt;&gt;"",'Data Import'!$N$25,"")</f>
        <v>1</v>
      </c>
      <c r="X23" s="182">
        <f>IF('Data Import'!$N$26&lt;&gt;"",'Data Import'!$N$26,"")</f>
        <v>0</v>
      </c>
      <c r="Y23" s="182">
        <f>IF('Data Import'!$N$27&lt;&gt;"",'Data Import'!$N$27,"")</f>
        <v>7</v>
      </c>
      <c r="Z23" s="67"/>
    </row>
    <row r="24" spans="1:26" ht="15.75" customHeight="1" x14ac:dyDescent="0.25">
      <c r="A24" s="23">
        <v>12</v>
      </c>
      <c r="B24" s="177" t="s">
        <v>22</v>
      </c>
      <c r="C24" s="178" t="str">
        <f>IF('Data Import'!$O$7="Нет","+","")</f>
        <v/>
      </c>
      <c r="D24" s="178" t="str">
        <f>IF('Data Import'!$O$7="Не требуется","+","")</f>
        <v/>
      </c>
      <c r="E24" s="178" t="str">
        <f>IF('Data Import'!$O$8="Нет","+","")</f>
        <v/>
      </c>
      <c r="F24" s="178" t="str">
        <f>IF('Data Import'!$O$9="Нет","+","")</f>
        <v>+</v>
      </c>
      <c r="G24" s="179" t="str">
        <f>IF('Data Import'!$O$10&lt;&gt;"",'Data Import'!$O$10,"")</f>
        <v/>
      </c>
      <c r="H24" s="180" t="str">
        <f>IF('Data Import'!$O$11&lt;&gt;"",'Data Import'!$O$11,"")</f>
        <v/>
      </c>
      <c r="I24" s="181" t="str">
        <f>IF('Data Import'!$O$12&lt;&gt;"",'Data Import'!$O$12,"")</f>
        <v/>
      </c>
      <c r="J24" s="181" t="str">
        <f>IF('Data Import'!$O$13&lt;&gt;"",'Data Import'!$O$13,"")</f>
        <v/>
      </c>
      <c r="K24" s="178" t="str">
        <f>IF('Data Import'!$O$14="Нет","+","")</f>
        <v/>
      </c>
      <c r="L24" s="180" t="str">
        <f>IF('Data Import'!$O$15&lt;&gt;"",'Data Import'!$O$15,"")</f>
        <v/>
      </c>
      <c r="M24" s="178" t="str">
        <f>IF('Data Import'!$O$14="Да","+","")</f>
        <v>+</v>
      </c>
      <c r="N24" s="179" t="str">
        <f>IF('Data Import'!$O$16&lt;&gt;"",'Data Import'!$O$16,"")</f>
        <v/>
      </c>
      <c r="O24" s="182">
        <f>IF('Data Import'!$O$17&lt;&gt;"",'Data Import'!$O$17,"")</f>
        <v>42</v>
      </c>
      <c r="P24" s="182">
        <f>IF('Data Import'!$O$18&lt;&gt;"",'Data Import'!$O$18,"")</f>
        <v>2</v>
      </c>
      <c r="Q24" s="182">
        <f>IF('Data Import'!$O$19&lt;&gt;"",'Data Import'!$O$19,"")</f>
        <v>3</v>
      </c>
      <c r="R24" s="182">
        <f>IF('Data Import'!$O$20&lt;&gt;"",'Data Import'!$O$20,"")</f>
        <v>3</v>
      </c>
      <c r="S24" s="182">
        <f>IF('Data Import'!$O$21&lt;&gt;"",'Data Import'!$O$21,"")</f>
        <v>54</v>
      </c>
      <c r="T24" s="182">
        <f>IF('Data Import'!$O$22&lt;&gt;"",'Data Import'!$O$22,"")</f>
        <v>446</v>
      </c>
      <c r="U24" s="182">
        <f>IF('Data Import'!$O$23&lt;&gt;"",'Data Import'!$O$23,"")</f>
        <v>5</v>
      </c>
      <c r="V24" s="182">
        <f>IF('Data Import'!$O$24&lt;&gt;"",'Data Import'!$O$24,"")</f>
        <v>7</v>
      </c>
      <c r="W24" s="182">
        <f>IF('Data Import'!$O$25&lt;&gt;"",'Data Import'!$O$25,"")</f>
        <v>2</v>
      </c>
      <c r="X24" s="182">
        <f>IF('Data Import'!$O$26&lt;&gt;"",'Data Import'!$O$26,"")</f>
        <v>2</v>
      </c>
      <c r="Y24" s="182">
        <f>IF('Data Import'!$O$27&lt;&gt;"",'Data Import'!$O$27,"")</f>
        <v>1</v>
      </c>
      <c r="Z24" s="67"/>
    </row>
    <row r="25" spans="1:26" ht="197.25" customHeight="1" x14ac:dyDescent="0.25">
      <c r="A25" s="23">
        <v>13</v>
      </c>
      <c r="B25" s="177" t="s">
        <v>23</v>
      </c>
      <c r="C25" s="178" t="str">
        <f>IF('Data Import'!$P$7="Нет","+","")</f>
        <v/>
      </c>
      <c r="D25" s="178" t="str">
        <f>IF('Data Import'!$P$7="Не требуется","+","")</f>
        <v/>
      </c>
      <c r="E25" s="178" t="str">
        <f>IF('Data Import'!$P$8="Нет","+","")</f>
        <v/>
      </c>
      <c r="F25" s="178" t="str">
        <f>IF('Data Import'!$P$9="Нет","+","")</f>
        <v/>
      </c>
      <c r="G25" s="179" t="str">
        <f>IF('Data Import'!$P$10&lt;&gt;"",'Data Import'!$P$10,"")</f>
        <v>Доля граждан, охваченных услугами, из числа граждан, имеющих право на данную услугу, и обратившихся за оказанием услуги - 100%</v>
      </c>
      <c r="H25" s="180" t="str">
        <f>IF('Data Import'!$P$11&lt;&gt;"",'Data Import'!$P$11,"")</f>
        <v>%</v>
      </c>
      <c r="I25" s="181">
        <f>IF('Data Import'!$P$12&lt;&gt;"",'Data Import'!$P$12,"")</f>
        <v>100</v>
      </c>
      <c r="J25" s="181">
        <f>IF('Data Import'!$P$13&lt;&gt;"",'Data Import'!$P$13,"")</f>
        <v>100</v>
      </c>
      <c r="K25" s="178" t="str">
        <f>IF('Data Import'!$P$14="Нет","+","")</f>
        <v/>
      </c>
      <c r="L25" s="180" t="str">
        <f>IF('Data Import'!$P$15&lt;&gt;"",'Data Import'!$P$15,"")</f>
        <v/>
      </c>
      <c r="M25" s="178" t="str">
        <f>IF('Data Import'!$P$14="Да","+","")</f>
        <v>+</v>
      </c>
      <c r="N25" s="179" t="str">
        <f>IF('Data Import'!$P$16&lt;&gt;"",'Data Import'!$P$16,"")</f>
        <v xml:space="preserve">"Постановление Правительства Пензенской обл. от 30.10.2013 № 805-п ""Об утверждении государственной программы Пензенской области ""Социальная поддержка граждан в Пензенской области""; 
постановление администрации г. Пензы от 30.12.2021 № 2015 ""Об утверждении Порядка предоставления дополнительных мер социальной поддержки гражданам, имеющим заболевания опорно-двигательного аппарата, в виде оказания транспортных услуг к объектам социальной инфраструктуры и к объектам регионального значения, расположенным на территории г. Пензы""; 
постановление Администрации г.Заречного от 06.07.2020 № 1027 «Об утверждении Порядка предоставления трансполртных услуг гражданам, имеющим заболевания опорно-двигательного аппарата, к объектам социальной инфраструктуры»; 
постановление Администрации г. Кузнецка от 28.02.2023 № 296 (ред. от 04.03.2024) ""Об утверждении Порядка об условиях предоставления и порядке учета использования социального такси в городе Кузнецке"" (вместе с ""Порядком организации мероприятий по созданию условий для предоставления транспортных услуг гражданам, имеющим заболевания опорно-двигательного аппарата, к объектам социальной инфраструктуры"")"
</v>
      </c>
      <c r="O25" s="182">
        <f>IF('Data Import'!$P$17&lt;&gt;"",'Data Import'!$P$17,"")</f>
        <v>30</v>
      </c>
      <c r="P25" s="182">
        <f>IF('Data Import'!$P$18&lt;&gt;"",'Data Import'!$P$18,"")</f>
        <v>4</v>
      </c>
      <c r="Q25" s="182">
        <f>IF('Data Import'!$P$19&lt;&gt;"",'Data Import'!$P$19,"")</f>
        <v>4</v>
      </c>
      <c r="R25" s="182">
        <f>IF('Data Import'!$P$20&lt;&gt;"",'Data Import'!$P$20,"")</f>
        <v>4</v>
      </c>
      <c r="S25" s="182">
        <f>IF('Data Import'!$P$21&lt;&gt;"",'Data Import'!$P$21,"")</f>
        <v>2233</v>
      </c>
      <c r="T25" s="182">
        <f>IF('Data Import'!$P$22&lt;&gt;"",'Data Import'!$P$22,"")</f>
        <v>1600</v>
      </c>
      <c r="U25" s="182">
        <f>IF('Data Import'!$P$23&lt;&gt;"",'Data Import'!$P$23,"")</f>
        <v>7</v>
      </c>
      <c r="V25" s="182">
        <f>IF('Data Import'!$P$24&lt;&gt;"",'Data Import'!$P$24,"")</f>
        <v>8</v>
      </c>
      <c r="W25" s="182">
        <f>IF('Data Import'!$P$25&lt;&gt;"",'Data Import'!$P$25,"")</f>
        <v>7</v>
      </c>
      <c r="X25" s="182">
        <f>IF('Data Import'!$P$26&lt;&gt;"",'Data Import'!$P$26,"")</f>
        <v>8</v>
      </c>
      <c r="Y25" s="182">
        <f>IF('Data Import'!$P$27&lt;&gt;"",'Data Import'!$P$27,"")</f>
        <v>8</v>
      </c>
      <c r="Z25" s="67"/>
    </row>
    <row r="26" spans="1:26" ht="53.25" customHeight="1" x14ac:dyDescent="0.25">
      <c r="A26" s="23">
        <v>14</v>
      </c>
      <c r="B26" s="177" t="s">
        <v>24</v>
      </c>
      <c r="C26" s="178" t="str">
        <f>IF('Data Import'!$Q$7="Нет","+","")</f>
        <v/>
      </c>
      <c r="D26" s="178" t="str">
        <f>IF('Data Import'!$Q$7="Не требуется","+","")</f>
        <v/>
      </c>
      <c r="E26" s="178" t="str">
        <f>IF('Data Import'!$Q$8="Нет","+","")</f>
        <v/>
      </c>
      <c r="F26" s="178" t="str">
        <f>IF('Data Import'!$Q$9="Нет","+","")</f>
        <v>+</v>
      </c>
      <c r="G26" s="179" t="str">
        <f>IF('Data Import'!$Q$10&lt;&gt;"",'Data Import'!$Q$10,"")</f>
        <v/>
      </c>
      <c r="H26" s="180" t="str">
        <f>IF('Data Import'!$Q$11&lt;&gt;"",'Data Import'!$Q$11,"")</f>
        <v/>
      </c>
      <c r="I26" s="181" t="str">
        <f>IF('Data Import'!$Q$12&lt;&gt;"",'Data Import'!$Q$12,"")</f>
        <v/>
      </c>
      <c r="J26" s="181" t="str">
        <f>IF('Data Import'!$Q$13&lt;&gt;"",'Data Import'!$Q$13,"")</f>
        <v/>
      </c>
      <c r="K26" s="178" t="str">
        <f>IF('Data Import'!$Q$14="Нет","+","")</f>
        <v/>
      </c>
      <c r="L26" s="180" t="str">
        <f>IF('Data Import'!$Q$15&lt;&gt;"",'Data Import'!$Q$15,"")</f>
        <v/>
      </c>
      <c r="M26" s="178" t="str">
        <f>IF('Data Import'!$Q$14="Да","+","")</f>
        <v>+</v>
      </c>
      <c r="N26" s="179" t="str">
        <f>IF('Data Import'!$Q$16&lt;&gt;"",'Data Import'!$Q$16,"")</f>
        <v xml:space="preserve">ПРИКАЗ Министерства социального развития Пермского края от 26 мая 2021 г. N 33-01-03-338 
«Об утверждении положения о предоставлении транспортных услуг отдельным категориям инвалидов для обеспечения доступа к объектам социальной инфраструктуры»
</v>
      </c>
      <c r="O26" s="182">
        <f>IF('Data Import'!$Q$17&lt;&gt;"",'Data Import'!$Q$17,"")</f>
        <v>43</v>
      </c>
      <c r="P26" s="182">
        <f>IF('Data Import'!$Q$18&lt;&gt;"",'Data Import'!$Q$18,"")</f>
        <v>14</v>
      </c>
      <c r="Q26" s="182">
        <f>IF('Data Import'!$Q$19&lt;&gt;"",'Data Import'!$Q$19,"")</f>
        <v>27</v>
      </c>
      <c r="R26" s="182">
        <f>IF('Data Import'!$Q$20&lt;&gt;"",'Data Import'!$Q$20,"")</f>
        <v>28</v>
      </c>
      <c r="S26" s="182">
        <f>IF('Data Import'!$Q$21&lt;&gt;"",'Data Import'!$Q$21,"")</f>
        <v>10599</v>
      </c>
      <c r="T26" s="182">
        <f>IF('Data Import'!$Q$22&lt;&gt;"",'Data Import'!$Q$22,"")</f>
        <v>9399</v>
      </c>
      <c r="U26" s="182">
        <f>IF('Data Import'!$Q$23&lt;&gt;"",'Data Import'!$Q$23,"")</f>
        <v>27</v>
      </c>
      <c r="V26" s="182">
        <f>IF('Data Import'!$Q$24&lt;&gt;"",'Data Import'!$Q$24,"")</f>
        <v>28</v>
      </c>
      <c r="W26" s="182">
        <f>IF('Data Import'!$Q$25&lt;&gt;"",'Data Import'!$Q$25,"")</f>
        <v>27</v>
      </c>
      <c r="X26" s="182">
        <f>IF('Data Import'!$Q$26&lt;&gt;"",'Data Import'!$Q$26,"")</f>
        <v>28</v>
      </c>
      <c r="Y26" s="182">
        <f>IF('Data Import'!$Q$27&lt;&gt;"",'Data Import'!$Q$27,"")</f>
        <v>0</v>
      </c>
      <c r="Z26" s="67"/>
    </row>
    <row r="27" spans="1:26" ht="109.5" customHeight="1" x14ac:dyDescent="0.25">
      <c r="A27" s="23">
        <v>15</v>
      </c>
      <c r="B27" s="177" t="s">
        <v>25</v>
      </c>
      <c r="C27" s="178" t="str">
        <f>IF('Data Import'!$R$7="Нет","+","")</f>
        <v/>
      </c>
      <c r="D27" s="178" t="str">
        <f>IF('Data Import'!$R$7="Не требуется","+","")</f>
        <v/>
      </c>
      <c r="E27" s="178" t="str">
        <f>IF('Data Import'!$R$8="Нет","+","")</f>
        <v>+</v>
      </c>
      <c r="F27" s="178" t="str">
        <f>IF('Data Import'!$R$9="Нет","+","")</f>
        <v/>
      </c>
      <c r="G27" s="179" t="str">
        <f>IF('Data Import'!$R$10&lt;&gt;"",'Data Import'!$R$10,"")</f>
        <v/>
      </c>
      <c r="H27" s="180" t="str">
        <f>IF('Data Import'!$R$11&lt;&gt;"",'Data Import'!$R$11,"")</f>
        <v/>
      </c>
      <c r="I27" s="181" t="str">
        <f>IF('Data Import'!$R$12&lt;&gt;"",'Data Import'!$R$12,"")</f>
        <v/>
      </c>
      <c r="J27" s="181" t="str">
        <f>IF('Data Import'!$R$13&lt;&gt;"",'Data Import'!$R$13,"")</f>
        <v/>
      </c>
      <c r="K27" s="178" t="str">
        <f>IF('Data Import'!$R$14="Нет","+","")</f>
        <v>+</v>
      </c>
      <c r="L27" s="180" t="str">
        <f>IF('Data Import'!$R$15&lt;&gt;"",'Data Import'!$R$15,"")</f>
        <v/>
      </c>
      <c r="M27" s="178" t="str">
        <f>IF('Data Import'!$R$14="Да","+","")</f>
        <v/>
      </c>
      <c r="N27" s="179" t="str">
        <f>IF('Data Import'!$R$16&lt;&gt;"",'Data Import'!$R$16,"")</f>
        <v xml:space="preserve">"1. Постановление Правительства Республики Башкортостан от 22.11.2024 №488 «Об утверждении Порядка организации предоставления услуги по перевозке детей-инвалидов, инвалидов I группы, проживающих на территории Республики Башкортостан»;                               
 2. Постановление Республики Башкортостан от 31.12.2014 № 664 ""Об утверждении порядка предоставления срочных социальных услуг поставщиками социальных услуг"";                                                                           3.  Закон Республики Башкортостан от 22.11.2020 №,359-з ""О внесении изменений в закон Республики Башкортостан ""О Социальном обслуживании граждан в Республике Башкортостан"""
</v>
      </c>
      <c r="O27" s="182">
        <f>IF('Data Import'!$R$17&lt;&gt;"",'Data Import'!$R$17,"")</f>
        <v>63</v>
      </c>
      <c r="P27" s="182">
        <f>IF('Data Import'!$R$18&lt;&gt;"",'Data Import'!$R$18,"")</f>
        <v>1</v>
      </c>
      <c r="Q27" s="182" t="str">
        <f>IF('Data Import'!$R$19&lt;&gt;"",'Data Import'!$R$19,"")</f>
        <v/>
      </c>
      <c r="R27" s="182" t="str">
        <f>IF('Data Import'!$R$20&lt;&gt;"",'Data Import'!$R$20,"")</f>
        <v/>
      </c>
      <c r="S27" s="182" t="str">
        <f>IF('Data Import'!$R$21&lt;&gt;"",'Data Import'!$R$21,"")</f>
        <v/>
      </c>
      <c r="T27" s="182" t="str">
        <f>IF('Data Import'!$R$22&lt;&gt;"",'Data Import'!$R$22,"")</f>
        <v/>
      </c>
      <c r="U27" s="182" t="str">
        <f>IF('Data Import'!$R$23&lt;&gt;"",'Data Import'!$R$23,"")</f>
        <v/>
      </c>
      <c r="V27" s="182" t="str">
        <f>IF('Data Import'!$R$24&lt;&gt;"",'Data Import'!$R$24,"")</f>
        <v/>
      </c>
      <c r="W27" s="182" t="str">
        <f>IF('Data Import'!$R$25&lt;&gt;"",'Data Import'!$R$25,"")</f>
        <v/>
      </c>
      <c r="X27" s="182" t="str">
        <f>IF('Data Import'!$R$26&lt;&gt;"",'Data Import'!$R$26,"")</f>
        <v/>
      </c>
      <c r="Y27" s="182" t="str">
        <f>IF('Data Import'!$R$27&lt;&gt;"",'Data Import'!$R$27,"")</f>
        <v/>
      </c>
      <c r="Z27" s="67"/>
    </row>
    <row r="28" spans="1:26" ht="51.75" customHeight="1" x14ac:dyDescent="0.25">
      <c r="A28" s="23">
        <v>16</v>
      </c>
      <c r="B28" s="177" t="s">
        <v>26</v>
      </c>
      <c r="C28" s="178" t="str">
        <f>IF('Data Import'!$S$7="Нет","+","")</f>
        <v/>
      </c>
      <c r="D28" s="178" t="str">
        <f>IF('Data Import'!$S$7="Не требуется","+","")</f>
        <v/>
      </c>
      <c r="E28" s="178" t="str">
        <f>IF('Data Import'!$S$8="Нет","+","")</f>
        <v/>
      </c>
      <c r="F28" s="178" t="str">
        <f>IF('Data Import'!$S$9="Нет","+","")</f>
        <v/>
      </c>
      <c r="G28" s="179" t="str">
        <f>IF('Data Import'!$S$10&lt;&gt;"",'Data Import'!$S$10,"")</f>
        <v>обслужено человек службой "Социальное такси"</v>
      </c>
      <c r="H28" s="180" t="str">
        <f>IF('Data Import'!$S$11&lt;&gt;"",'Data Import'!$S$11,"")</f>
        <v>чел.</v>
      </c>
      <c r="I28" s="181">
        <f>IF('Data Import'!$S$12&lt;&gt;"",'Data Import'!$S$12,"")</f>
        <v>800</v>
      </c>
      <c r="J28" s="181">
        <f>IF('Data Import'!$S$13&lt;&gt;"",'Data Import'!$S$13,"")</f>
        <v>884</v>
      </c>
      <c r="K28" s="178" t="str">
        <f>IF('Data Import'!$S$14="Нет","+","")</f>
        <v/>
      </c>
      <c r="L28" s="180" t="str">
        <f>IF('Data Import'!$S$15&lt;&gt;"",'Data Import'!$S$15,"")</f>
        <v/>
      </c>
      <c r="M28" s="178" t="str">
        <f>IF('Data Import'!$S$14="Да","+","")</f>
        <v>+</v>
      </c>
      <c r="N28" s="179" t="str">
        <f>IF('Data Import'!$S$16&lt;&gt;"",'Data Import'!$S$16,"")</f>
        <v>приказ Министерства социального развития Республики Марий Эл от 18 сентября 2018 г. № 347 "Об утверждении Типового положения о порядке предоставления дополнительной (платной) социальной услуги "Социальное такси"</v>
      </c>
      <c r="O28" s="182">
        <f>IF('Data Import'!$S$17&lt;&gt;"",'Data Import'!$S$17,"")</f>
        <v>17</v>
      </c>
      <c r="P28" s="182">
        <f>IF('Data Import'!$S$18&lt;&gt;"",'Data Import'!$S$18,"")</f>
        <v>3</v>
      </c>
      <c r="Q28" s="182">
        <f>IF('Data Import'!$S$19&lt;&gt;"",'Data Import'!$S$19,"")</f>
        <v>2</v>
      </c>
      <c r="R28" s="182">
        <f>IF('Data Import'!$S$20&lt;&gt;"",'Data Import'!$S$20,"")</f>
        <v>3</v>
      </c>
      <c r="S28" s="182">
        <f>IF('Data Import'!$S$21&lt;&gt;"",'Data Import'!$S$21,"")</f>
        <v>617</v>
      </c>
      <c r="T28" s="182">
        <f>IF('Data Import'!$S$22&lt;&gt;"",'Data Import'!$S$22,"")</f>
        <v>884</v>
      </c>
      <c r="U28" s="182">
        <f>IF('Data Import'!$S$23&lt;&gt;"",'Data Import'!$S$23,"")</f>
        <v>2</v>
      </c>
      <c r="V28" s="182">
        <f>IF('Data Import'!$S$24&lt;&gt;"",'Data Import'!$S$24,"")</f>
        <v>3</v>
      </c>
      <c r="W28" s="182">
        <f>IF('Data Import'!$S$25&lt;&gt;"",'Data Import'!$S$25,"")</f>
        <v>2</v>
      </c>
      <c r="X28" s="182">
        <f>IF('Data Import'!$S$26&lt;&gt;"",'Data Import'!$S$26,"")</f>
        <v>3</v>
      </c>
      <c r="Y28" s="182">
        <f>IF('Data Import'!$S$27&lt;&gt;"",'Data Import'!$S$27,"")</f>
        <v>0</v>
      </c>
      <c r="Z28" s="67"/>
    </row>
    <row r="29" spans="1:26" ht="15.75" customHeight="1" x14ac:dyDescent="0.25">
      <c r="A29" s="23">
        <v>17</v>
      </c>
      <c r="B29" s="177" t="s">
        <v>27</v>
      </c>
      <c r="C29" s="178" t="str">
        <f>IF('Data Import'!$T$7="Нет","+","")</f>
        <v/>
      </c>
      <c r="D29" s="178" t="str">
        <f>IF('Data Import'!$T$7="Не требуется","+","")</f>
        <v/>
      </c>
      <c r="E29" s="178" t="str">
        <f>IF('Data Import'!$T$8="Нет","+","")</f>
        <v/>
      </c>
      <c r="F29" s="178" t="str">
        <f>IF('Data Import'!$T$9="Нет","+","")</f>
        <v/>
      </c>
      <c r="G29" s="179" t="str">
        <f>IF('Data Import'!$T$10&lt;&gt;"",'Data Import'!$T$10,"")</f>
        <v/>
      </c>
      <c r="H29" s="180" t="str">
        <f>IF('Data Import'!$T$11&lt;&gt;"",'Data Import'!$T$11,"")</f>
        <v/>
      </c>
      <c r="I29" s="181" t="str">
        <f>IF('Data Import'!$T$12&lt;&gt;"",'Data Import'!$T$12,"")</f>
        <v/>
      </c>
      <c r="J29" s="181" t="str">
        <f>IF('Data Import'!$T$13&lt;&gt;"",'Data Import'!$T$13,"")</f>
        <v/>
      </c>
      <c r="K29" s="178" t="str">
        <f>IF('Data Import'!$T$14="Нет","+","")</f>
        <v/>
      </c>
      <c r="L29" s="180" t="str">
        <f>IF('Data Import'!$T$15&lt;&gt;"",'Data Import'!$T$15,"")</f>
        <v/>
      </c>
      <c r="M29" s="178" t="str">
        <f>IF('Data Import'!$T$14="Да","+","")</f>
        <v/>
      </c>
      <c r="N29" s="179" t="str">
        <f>IF('Data Import'!$T$16&lt;&gt;"",'Data Import'!$T$16,"")</f>
        <v/>
      </c>
      <c r="O29" s="182" t="str">
        <f>IF('Data Import'!$T$17&lt;&gt;"",'Data Import'!$T$17,"")</f>
        <v/>
      </c>
      <c r="P29" s="182" t="str">
        <f>IF('Data Import'!$T$18&lt;&gt;"",'Data Import'!$T$18,"")</f>
        <v/>
      </c>
      <c r="Q29" s="182" t="str">
        <f>IF('Data Import'!$T$19&lt;&gt;"",'Data Import'!$T$19,"")</f>
        <v/>
      </c>
      <c r="R29" s="182" t="str">
        <f>IF('Data Import'!$T$20&lt;&gt;"",'Data Import'!$T$20,"")</f>
        <v/>
      </c>
      <c r="S29" s="182" t="str">
        <f>IF('Data Import'!$T$21&lt;&gt;"",'Data Import'!$T$21,"")</f>
        <v/>
      </c>
      <c r="T29" s="182" t="str">
        <f>IF('Data Import'!$T$22&lt;&gt;"",'Data Import'!$T$22,"")</f>
        <v/>
      </c>
      <c r="U29" s="182" t="str">
        <f>IF('Data Import'!$T$23&lt;&gt;"",'Data Import'!$T$23,"")</f>
        <v/>
      </c>
      <c r="V29" s="182" t="str">
        <f>IF('Data Import'!$T$24&lt;&gt;"",'Data Import'!$T$24,"")</f>
        <v/>
      </c>
      <c r="W29" s="182" t="str">
        <f>IF('Data Import'!$T$25&lt;&gt;"",'Data Import'!$T$25,"")</f>
        <v/>
      </c>
      <c r="X29" s="182" t="str">
        <f>IF('Data Import'!$T$26&lt;&gt;"",'Data Import'!$T$26,"")</f>
        <v/>
      </c>
      <c r="Y29" s="182" t="str">
        <f>IF('Data Import'!$T$27&lt;&gt;"",'Data Import'!$T$27,"")</f>
        <v/>
      </c>
      <c r="Z29" s="67"/>
    </row>
    <row r="30" spans="1:26" ht="15.75" customHeight="1" x14ac:dyDescent="0.25">
      <c r="A30" s="23">
        <v>18</v>
      </c>
      <c r="B30" s="177" t="s">
        <v>28</v>
      </c>
      <c r="C30" s="178" t="str">
        <f>IF('Data Import'!$U$7="Нет","+","")</f>
        <v/>
      </c>
      <c r="D30" s="178" t="str">
        <f>IF('Data Import'!$U$7="Не требуется","+","")</f>
        <v/>
      </c>
      <c r="E30" s="178" t="str">
        <f>IF('Data Import'!$U$8="Нет","+","")</f>
        <v/>
      </c>
      <c r="F30" s="178" t="str">
        <f>IF('Data Import'!$U$9="Нет","+","")</f>
        <v/>
      </c>
      <c r="G30" s="179" t="str">
        <f>IF('Data Import'!$U$10&lt;&gt;"",'Data Import'!$U$10,"")</f>
        <v/>
      </c>
      <c r="H30" s="180" t="str">
        <f>IF('Data Import'!$U$11&lt;&gt;"",'Data Import'!$U$11,"")</f>
        <v/>
      </c>
      <c r="I30" s="181" t="str">
        <f>IF('Data Import'!$U$12&lt;&gt;"",'Data Import'!$U$12,"")</f>
        <v/>
      </c>
      <c r="J30" s="181" t="str">
        <f>IF('Data Import'!$U$13&lt;&gt;"",'Data Import'!$U$13,"")</f>
        <v/>
      </c>
      <c r="K30" s="178" t="str">
        <f>IF('Data Import'!$U$14="Нет","+","")</f>
        <v/>
      </c>
      <c r="L30" s="180" t="str">
        <f>IF('Data Import'!$U$15&lt;&gt;"",'Data Import'!$U$15,"")</f>
        <v/>
      </c>
      <c r="M30" s="178" t="str">
        <f>IF('Data Import'!$U$14="Да","+","")</f>
        <v/>
      </c>
      <c r="N30" s="179" t="str">
        <f>IF('Data Import'!$U$16&lt;&gt;"",'Data Import'!$U$16,"")</f>
        <v/>
      </c>
      <c r="O30" s="182" t="str">
        <f>IF('Data Import'!$U$17&lt;&gt;"",'Data Import'!$U$17,"")</f>
        <v/>
      </c>
      <c r="P30" s="182" t="str">
        <f>IF('Data Import'!$U$18&lt;&gt;"",'Data Import'!$U$18,"")</f>
        <v/>
      </c>
      <c r="Q30" s="182" t="str">
        <f>IF('Data Import'!$U$19&lt;&gt;"",'Data Import'!$U$19,"")</f>
        <v/>
      </c>
      <c r="R30" s="182" t="str">
        <f>IF('Data Import'!$U$20&lt;&gt;"",'Data Import'!$U$20,"")</f>
        <v/>
      </c>
      <c r="S30" s="182" t="str">
        <f>IF('Data Import'!$U$21&lt;&gt;"",'Data Import'!$U$21,"")</f>
        <v/>
      </c>
      <c r="T30" s="182" t="str">
        <f>IF('Data Import'!$U$22&lt;&gt;"",'Data Import'!$U$22,"")</f>
        <v/>
      </c>
      <c r="U30" s="182" t="str">
        <f>IF('Data Import'!$U$23&lt;&gt;"",'Data Import'!$U$23,"")</f>
        <v/>
      </c>
      <c r="V30" s="182" t="str">
        <f>IF('Data Import'!$U$24&lt;&gt;"",'Data Import'!$U$24,"")</f>
        <v/>
      </c>
      <c r="W30" s="182" t="str">
        <f>IF('Data Import'!$U$25&lt;&gt;"",'Data Import'!$U$25,"")</f>
        <v/>
      </c>
      <c r="X30" s="182" t="str">
        <f>IF('Data Import'!$U$26&lt;&gt;"",'Data Import'!$U$26,"")</f>
        <v/>
      </c>
      <c r="Y30" s="182" t="str">
        <f>IF('Data Import'!$U$27&lt;&gt;"",'Data Import'!$U$27,"")</f>
        <v/>
      </c>
      <c r="Z30" s="67"/>
    </row>
    <row r="31" spans="1:26" ht="15.75" customHeight="1" x14ac:dyDescent="0.25">
      <c r="A31" s="23">
        <v>19</v>
      </c>
      <c r="B31" s="177" t="s">
        <v>29</v>
      </c>
      <c r="C31" s="178" t="str">
        <f>IF('Data Import'!$V$7="Нет","+","")</f>
        <v/>
      </c>
      <c r="D31" s="178" t="str">
        <f>IF('Data Import'!$V$7="Не требуется","+","")</f>
        <v/>
      </c>
      <c r="E31" s="178" t="str">
        <f>IF('Data Import'!$V$8="Нет","+","")</f>
        <v/>
      </c>
      <c r="F31" s="178" t="str">
        <f>IF('Data Import'!$V$9="Нет","+","")</f>
        <v/>
      </c>
      <c r="G31" s="179" t="str">
        <f>IF('Data Import'!$V$10&lt;&gt;"",'Data Import'!$V$10,"")</f>
        <v/>
      </c>
      <c r="H31" s="180" t="str">
        <f>IF('Data Import'!$V$11&lt;&gt;"",'Data Import'!$V$11,"")</f>
        <v/>
      </c>
      <c r="I31" s="181" t="str">
        <f>IF('Data Import'!$V$12&lt;&gt;"",'Data Import'!$V$12,"")</f>
        <v/>
      </c>
      <c r="J31" s="181" t="str">
        <f>IF('Data Import'!$V$13&lt;&gt;"",'Data Import'!$V$13,"")</f>
        <v/>
      </c>
      <c r="K31" s="178" t="str">
        <f>IF('Data Import'!$V$14="Нет","+","")</f>
        <v/>
      </c>
      <c r="L31" s="180" t="str">
        <f>IF('Data Import'!$V$15&lt;&gt;"",'Data Import'!$V$15,"")</f>
        <v/>
      </c>
      <c r="M31" s="178" t="str">
        <f>IF('Data Import'!$V$14="Да","+","")</f>
        <v/>
      </c>
      <c r="N31" s="179" t="str">
        <f>IF('Data Import'!$V$16&lt;&gt;"",'Data Import'!$V$16,"")</f>
        <v/>
      </c>
      <c r="O31" s="182" t="str">
        <f>IF('Data Import'!$V$17&lt;&gt;"",'Data Import'!$V$17,"")</f>
        <v/>
      </c>
      <c r="P31" s="182" t="str">
        <f>IF('Data Import'!$V$18&lt;&gt;"",'Data Import'!$V$18,"")</f>
        <v/>
      </c>
      <c r="Q31" s="182" t="str">
        <f>IF('Data Import'!$V$19&lt;&gt;"",'Data Import'!$V$19,"")</f>
        <v/>
      </c>
      <c r="R31" s="182" t="str">
        <f>IF('Data Import'!$V$20&lt;&gt;"",'Data Import'!$V$20,"")</f>
        <v/>
      </c>
      <c r="S31" s="182" t="str">
        <f>IF('Data Import'!$V$21&lt;&gt;"",'Data Import'!$V$21,"")</f>
        <v/>
      </c>
      <c r="T31" s="182" t="str">
        <f>IF('Data Import'!$V$22&lt;&gt;"",'Data Import'!$V$22,"")</f>
        <v/>
      </c>
      <c r="U31" s="182" t="str">
        <f>IF('Data Import'!$V$23&lt;&gt;"",'Data Import'!$V$23,"")</f>
        <v/>
      </c>
      <c r="V31" s="182" t="str">
        <f>IF('Data Import'!$V$24&lt;&gt;"",'Data Import'!$V$24,"")</f>
        <v/>
      </c>
      <c r="W31" s="182" t="str">
        <f>IF('Data Import'!$V$25&lt;&gt;"",'Data Import'!$V$25,"")</f>
        <v/>
      </c>
      <c r="X31" s="182" t="str">
        <f>IF('Data Import'!$V$26&lt;&gt;"",'Data Import'!$V$26,"")</f>
        <v/>
      </c>
      <c r="Y31" s="182" t="str">
        <f>IF('Data Import'!$V$27&lt;&gt;"",'Data Import'!$V$27,"")</f>
        <v/>
      </c>
      <c r="Z31" s="67"/>
    </row>
    <row r="32" spans="1:26" ht="15.75" customHeight="1" x14ac:dyDescent="0.25">
      <c r="A32" s="23">
        <v>20</v>
      </c>
      <c r="B32" s="177" t="s">
        <v>30</v>
      </c>
      <c r="C32" s="178" t="str">
        <f>IF('Data Import'!$W$7="Нет","+","")</f>
        <v/>
      </c>
      <c r="D32" s="178" t="str">
        <f>IF('Data Import'!$W$7="Не требуется","+","")</f>
        <v/>
      </c>
      <c r="E32" s="178" t="str">
        <f>IF('Data Import'!$W$8="Нет","+","")</f>
        <v>+</v>
      </c>
      <c r="F32" s="178" t="str">
        <f>IF('Data Import'!$W$9="Нет","+","")</f>
        <v/>
      </c>
      <c r="G32" s="179" t="str">
        <f>IF('Data Import'!$W$10&lt;&gt;"",'Data Import'!$W$10,"")</f>
        <v/>
      </c>
      <c r="H32" s="180" t="str">
        <f>IF('Data Import'!$W$11&lt;&gt;"",'Data Import'!$W$11,"")</f>
        <v/>
      </c>
      <c r="I32" s="181" t="str">
        <f>IF('Data Import'!$W$12&lt;&gt;"",'Data Import'!$W$12,"")</f>
        <v/>
      </c>
      <c r="J32" s="181" t="str">
        <f>IF('Data Import'!$W$13&lt;&gt;"",'Data Import'!$W$13,"")</f>
        <v/>
      </c>
      <c r="K32" s="178" t="str">
        <f>IF('Data Import'!$W$14="Нет","+","")</f>
        <v/>
      </c>
      <c r="L32" s="180" t="str">
        <f>IF('Data Import'!$W$15&lt;&gt;"",'Data Import'!$W$15,"")</f>
        <v/>
      </c>
      <c r="M32" s="178" t="str">
        <f>IF('Data Import'!$W$14="Да","+","")</f>
        <v/>
      </c>
      <c r="N32" s="179" t="str">
        <f>IF('Data Import'!$W$16&lt;&gt;"",'Data Import'!$W$16,"")</f>
        <v>.</v>
      </c>
      <c r="O32" s="182">
        <f>IF('Data Import'!$W$17&lt;&gt;"",'Data Import'!$W$17,"")</f>
        <v>41</v>
      </c>
      <c r="P32" s="182">
        <f>IF('Data Import'!$W$18&lt;&gt;"",'Data Import'!$W$18,"")</f>
        <v>1</v>
      </c>
      <c r="Q32" s="182">
        <f>IF('Data Import'!$W$19&lt;&gt;"",'Data Import'!$W$19,"")</f>
        <v>11</v>
      </c>
      <c r="R32" s="182">
        <f>IF('Data Import'!$W$20&lt;&gt;"",'Data Import'!$W$20,"")</f>
        <v>11</v>
      </c>
      <c r="S32" s="182">
        <f>IF('Data Import'!$W$21&lt;&gt;"",'Data Import'!$W$21,"")</f>
        <v>5208</v>
      </c>
      <c r="T32" s="182">
        <f>IF('Data Import'!$W$22&lt;&gt;"",'Data Import'!$W$22,"")</f>
        <v>5460</v>
      </c>
      <c r="U32" s="182">
        <f>IF('Data Import'!$W$23&lt;&gt;"",'Data Import'!$W$23,"")</f>
        <v>11</v>
      </c>
      <c r="V32" s="182">
        <f>IF('Data Import'!$W$24&lt;&gt;"",'Data Import'!$W$24,"")</f>
        <v>11</v>
      </c>
      <c r="W32" s="182">
        <f>IF('Data Import'!$W$25&lt;&gt;"",'Data Import'!$W$25,"")</f>
        <v>11</v>
      </c>
      <c r="X32" s="182">
        <f>IF('Data Import'!$W$26&lt;&gt;"",'Data Import'!$W$26,"")</f>
        <v>11</v>
      </c>
      <c r="Y32" s="182">
        <f>IF('Data Import'!$W$27&lt;&gt;"",'Data Import'!$W$27,"")</f>
        <v>11</v>
      </c>
      <c r="Z32" s="67"/>
    </row>
    <row r="33" spans="1:26" ht="34.5" customHeight="1" x14ac:dyDescent="0.25">
      <c r="A33" s="23">
        <v>21</v>
      </c>
      <c r="B33" s="177" t="s">
        <v>31</v>
      </c>
      <c r="C33" s="178" t="str">
        <f>IF('Data Import'!$X$7="Нет","+","")</f>
        <v/>
      </c>
      <c r="D33" s="178" t="str">
        <f>IF('Data Import'!$X$7="Не требуется","+","")</f>
        <v/>
      </c>
      <c r="E33" s="178" t="str">
        <f>IF('Data Import'!$X$8="Нет","+","")</f>
        <v/>
      </c>
      <c r="F33" s="178" t="str">
        <f>IF('Data Import'!$X$9="Нет","+","")</f>
        <v/>
      </c>
      <c r="G33" s="179" t="str">
        <f>IF('Data Import'!$X$10&lt;&gt;"",'Data Import'!$X$10,"")</f>
        <v>Мероприятие (результат) «Работа службы "Социальное такси" в городах Удмуртской Республики»</v>
      </c>
      <c r="H33" s="180" t="str">
        <f>IF('Data Import'!$X$11&lt;&gt;"",'Data Import'!$X$11,"")</f>
        <v>ед.</v>
      </c>
      <c r="I33" s="181">
        <f>IF('Data Import'!$X$12&lt;&gt;"",'Data Import'!$X$12,"")</f>
        <v>1</v>
      </c>
      <c r="J33" s="181">
        <f>IF('Data Import'!$X$13&lt;&gt;"",'Data Import'!$X$13,"")</f>
        <v>1</v>
      </c>
      <c r="K33" s="178" t="str">
        <f>IF('Data Import'!$X$14="Нет","+","")</f>
        <v/>
      </c>
      <c r="L33" s="180" t="str">
        <f>IF('Data Import'!$X$15&lt;&gt;"",'Data Import'!$X$15,"")</f>
        <v/>
      </c>
      <c r="M33" s="178" t="str">
        <f>IF('Data Import'!$X$14="Да","+","")</f>
        <v>+</v>
      </c>
      <c r="N33" s="179" t="str">
        <f>IF('Data Import'!$X$16&lt;&gt;"",'Data Import'!$X$16,"")</f>
        <v>Постановление Правительства Удмуртской Республики от 20.07.2015 № 353 "Об утверждении Положения о порядке предоставления и оплаты услуг социального такси"</v>
      </c>
      <c r="O33" s="182">
        <f>IF('Data Import'!$X$17&lt;&gt;"",'Data Import'!$X$17,"")</f>
        <v>30</v>
      </c>
      <c r="P33" s="182">
        <f>IF('Data Import'!$X$18&lt;&gt;"",'Data Import'!$X$18,"")</f>
        <v>3</v>
      </c>
      <c r="Q33" s="182">
        <f>IF('Data Import'!$X$19&lt;&gt;"",'Data Import'!$X$19,"")</f>
        <v>3</v>
      </c>
      <c r="R33" s="182">
        <f>IF('Data Import'!$X$20&lt;&gt;"",'Data Import'!$X$20,"")</f>
        <v>3</v>
      </c>
      <c r="S33" s="182">
        <f>IF('Data Import'!$X$21&lt;&gt;"",'Data Import'!$X$21,"")</f>
        <v>2400</v>
      </c>
      <c r="T33" s="182">
        <f>IF('Data Import'!$X$22&lt;&gt;"",'Data Import'!$X$22,"")</f>
        <v>2096</v>
      </c>
      <c r="U33" s="182">
        <f>IF('Data Import'!$X$23&lt;&gt;"",'Data Import'!$X$23,"")</f>
        <v>3</v>
      </c>
      <c r="V33" s="182">
        <f>IF('Data Import'!$X$24&lt;&gt;"",'Data Import'!$X$24,"")</f>
        <v>3</v>
      </c>
      <c r="W33" s="182">
        <f>IF('Data Import'!$X$25&lt;&gt;"",'Data Import'!$X$25,"")</f>
        <v>0</v>
      </c>
      <c r="X33" s="182">
        <f>IF('Data Import'!$X$26&lt;&gt;"",'Data Import'!$X$26,"")</f>
        <v>0</v>
      </c>
      <c r="Y33" s="182">
        <f>IF('Data Import'!$X$27&lt;&gt;"",'Data Import'!$X$27,"")</f>
        <v>0</v>
      </c>
      <c r="Z33" s="67"/>
    </row>
    <row r="34" spans="1:26" ht="123" customHeight="1" x14ac:dyDescent="0.25">
      <c r="A34" s="23">
        <v>22</v>
      </c>
      <c r="B34" s="177" t="s">
        <v>32</v>
      </c>
      <c r="C34" s="178" t="str">
        <f>IF('Data Import'!$Y$7="Нет","+","")</f>
        <v/>
      </c>
      <c r="D34" s="178" t="str">
        <f>IF('Data Import'!$Y$7="Не требуется","+","")</f>
        <v/>
      </c>
      <c r="E34" s="178" t="str">
        <f>IF('Data Import'!$Y$8="Нет","+","")</f>
        <v/>
      </c>
      <c r="F34" s="178" t="str">
        <f>IF('Data Import'!$Y$9="Нет","+","")</f>
        <v>+</v>
      </c>
      <c r="G34" s="179" t="str">
        <f>IF('Data Import'!$Y$10&lt;&gt;"",'Data Import'!$Y$10,"")</f>
        <v/>
      </c>
      <c r="H34" s="180" t="str">
        <f>IF('Data Import'!$Y$11&lt;&gt;"",'Data Import'!$Y$11,"")</f>
        <v/>
      </c>
      <c r="I34" s="181" t="str">
        <f>IF('Data Import'!$Y$12&lt;&gt;"",'Data Import'!$Y$12,"")</f>
        <v/>
      </c>
      <c r="J34" s="181" t="str">
        <f>IF('Data Import'!$Y$13&lt;&gt;"",'Data Import'!$Y$13,"")</f>
        <v/>
      </c>
      <c r="K34" s="178" t="str">
        <f>IF('Data Import'!$Y$14="Нет","+","")</f>
        <v/>
      </c>
      <c r="L34" s="180" t="str">
        <f>IF('Data Import'!$Y$15&lt;&gt;"",'Data Import'!$Y$15,"")</f>
        <v/>
      </c>
      <c r="M34" s="178" t="str">
        <f>IF('Data Import'!$Y$14="Да","+","")</f>
        <v>+</v>
      </c>
      <c r="N34" s="179" t="str">
        <f>IF('Data Import'!$Y$16&lt;&gt;"",'Data Import'!$Y$16,"")</f>
        <v>1.Решение Ульяновской Городской Думы от 26.02.2014 № 19 "Об установлении меры социальной поддержки инвалидов и других маломобильных групп населения в муниципальном образовании "Город Ульяновск".
Постановление Администрации города Ульяновска от 04.09.2014 № 4380 "Об утверждении Порядка предоставления меры социальной поддержки инвалидов и других маломобильных групп населения в муниципальном образовании "город Ульяновск".
2. Решение Городской Думы города Димитровграда Ульяновской области от 14.12.2016 №55671 "Об утверждении Комплекса мер по социальной поддержке отдельных категорий  граждан города Димитровграда Ульяновской области".</v>
      </c>
      <c r="O34" s="182">
        <f>IF('Data Import'!$Y$17&lt;&gt;"",'Data Import'!$Y$17,"")</f>
        <v>24</v>
      </c>
      <c r="P34" s="182">
        <f>IF('Data Import'!$Y$18&lt;&gt;"",'Data Import'!$Y$18,"")</f>
        <v>2</v>
      </c>
      <c r="Q34" s="182">
        <f>IF('Data Import'!$Y$19&lt;&gt;"",'Data Import'!$Y$19,"")</f>
        <v>12</v>
      </c>
      <c r="R34" s="182">
        <f>IF('Data Import'!$Y$20&lt;&gt;"",'Data Import'!$Y$20,"")</f>
        <v>11</v>
      </c>
      <c r="S34" s="182">
        <f>IF('Data Import'!$Y$21&lt;&gt;"",'Data Import'!$Y$21,"")</f>
        <v>6124</v>
      </c>
      <c r="T34" s="182">
        <f>IF('Data Import'!$Y$22&lt;&gt;"",'Data Import'!$Y$22,"")</f>
        <v>6035</v>
      </c>
      <c r="U34" s="182">
        <f>IF('Data Import'!$Y$23&lt;&gt;"",'Data Import'!$Y$23,"")</f>
        <v>13</v>
      </c>
      <c r="V34" s="182">
        <f>IF('Data Import'!$Y$24&lt;&gt;"",'Data Import'!$Y$24,"")</f>
        <v>12</v>
      </c>
      <c r="W34" s="182">
        <f>IF('Data Import'!$Y$25&lt;&gt;"",'Data Import'!$Y$25,"")</f>
        <v>13</v>
      </c>
      <c r="X34" s="182">
        <f>IF('Data Import'!$Y$26&lt;&gt;"",'Data Import'!$Y$26,"")</f>
        <v>12</v>
      </c>
      <c r="Y34" s="182">
        <f>IF('Data Import'!$Y$27&lt;&gt;"",'Data Import'!$Y$27,"")</f>
        <v>12</v>
      </c>
      <c r="Z34" s="67"/>
    </row>
    <row r="35" spans="1:26" ht="15.75" customHeight="1" x14ac:dyDescent="0.25">
      <c r="A35" s="23">
        <v>23</v>
      </c>
      <c r="B35" s="177" t="s">
        <v>33</v>
      </c>
      <c r="C35" s="178" t="str">
        <f>IF('Data Import'!$Z$7="Нет","+","")</f>
        <v>+</v>
      </c>
      <c r="D35" s="178" t="str">
        <f>IF('Data Import'!$Z$7="Не требуется","+","")</f>
        <v/>
      </c>
      <c r="E35" s="178" t="str">
        <f>IF('Data Import'!$Z$8="Нет","+","")</f>
        <v/>
      </c>
      <c r="F35" s="178" t="str">
        <f>IF('Data Import'!$Z$9="Нет","+","")</f>
        <v/>
      </c>
      <c r="G35" s="179" t="str">
        <f>IF('Data Import'!$Z$10&lt;&gt;"",'Data Import'!$Z$10,"")</f>
        <v/>
      </c>
      <c r="H35" s="180" t="str">
        <f>IF('Data Import'!$Z$11&lt;&gt;"",'Data Import'!$Z$11,"")</f>
        <v/>
      </c>
      <c r="I35" s="181" t="str">
        <f>IF('Data Import'!$Z$12&lt;&gt;"",'Data Import'!$Z$12,"")</f>
        <v/>
      </c>
      <c r="J35" s="181" t="str">
        <f>IF('Data Import'!$Z$13&lt;&gt;"",'Data Import'!$Z$13,"")</f>
        <v/>
      </c>
      <c r="K35" s="178" t="str">
        <f>IF('Data Import'!$Z$14="Нет","+","")</f>
        <v/>
      </c>
      <c r="L35" s="180" t="str">
        <f>IF('Data Import'!$Z$15&lt;&gt;"",'Data Import'!$Z$15,"")</f>
        <v/>
      </c>
      <c r="M35" s="178" t="str">
        <f>IF('Data Import'!$Z$14="Да","+","")</f>
        <v/>
      </c>
      <c r="N35" s="179" t="str">
        <f>IF('Data Import'!$Z$16&lt;&gt;"",'Data Import'!$Z$16,"")</f>
        <v/>
      </c>
      <c r="O35" s="182" t="str">
        <f>IF('Data Import'!$Z$17&lt;&gt;"",'Data Import'!$Z$17,"")</f>
        <v/>
      </c>
      <c r="P35" s="182" t="str">
        <f>IF('Data Import'!$Z$18&lt;&gt;"",'Data Import'!$Z$18,"")</f>
        <v/>
      </c>
      <c r="Q35" s="182" t="str">
        <f>IF('Data Import'!$Z$19&lt;&gt;"",'Data Import'!$Z$19,"")</f>
        <v/>
      </c>
      <c r="R35" s="182" t="str">
        <f>IF('Data Import'!$Z$20&lt;&gt;"",'Data Import'!$Z$20,"")</f>
        <v/>
      </c>
      <c r="S35" s="182" t="str">
        <f>IF('Data Import'!$Z$21&lt;&gt;"",'Data Import'!$Z$21,"")</f>
        <v/>
      </c>
      <c r="T35" s="182" t="str">
        <f>IF('Data Import'!$Z$22&lt;&gt;"",'Data Import'!$Z$22,"")</f>
        <v/>
      </c>
      <c r="U35" s="182" t="str">
        <f>IF('Data Import'!$Z$23&lt;&gt;"",'Data Import'!$Z$23,"")</f>
        <v/>
      </c>
      <c r="V35" s="182" t="str">
        <f>IF('Data Import'!$Z$24&lt;&gt;"",'Data Import'!$Z$24,"")</f>
        <v/>
      </c>
      <c r="W35" s="182" t="str">
        <f>IF('Data Import'!$Z$25&lt;&gt;"",'Data Import'!$Z$25,"")</f>
        <v/>
      </c>
      <c r="X35" s="182" t="str">
        <f>IF('Data Import'!$Z$26&lt;&gt;"",'Data Import'!$Z$26,"")</f>
        <v/>
      </c>
      <c r="Y35" s="182" t="str">
        <f>IF('Data Import'!$Z$27&lt;&gt;"",'Data Import'!$Z$27,"")</f>
        <v/>
      </c>
      <c r="Z35" s="67"/>
    </row>
    <row r="36" spans="1:26" ht="33.75" customHeight="1" x14ac:dyDescent="0.25">
      <c r="A36" s="23">
        <v>24</v>
      </c>
      <c r="B36" s="177" t="s">
        <v>34</v>
      </c>
      <c r="C36" s="178" t="str">
        <f>IF('Data Import'!$AA$7="Нет","+","")</f>
        <v/>
      </c>
      <c r="D36" s="178" t="str">
        <f>IF('Data Import'!$AA$7="Не требуется","+","")</f>
        <v/>
      </c>
      <c r="E36" s="178" t="str">
        <f>IF('Data Import'!$AA$8="Нет","+","")</f>
        <v>+</v>
      </c>
      <c r="F36" s="178" t="str">
        <f>IF('Data Import'!$AA$9="Нет","+","")</f>
        <v/>
      </c>
      <c r="G36" s="179" t="str">
        <f>IF('Data Import'!$AA$10&lt;&gt;"",'Data Import'!$AA$10,"")</f>
        <v/>
      </c>
      <c r="H36" s="180" t="str">
        <f>IF('Data Import'!$AA$11&lt;&gt;"",'Data Import'!$AA$11,"")</f>
        <v/>
      </c>
      <c r="I36" s="181" t="str">
        <f>IF('Data Import'!$AA$12&lt;&gt;"",'Data Import'!$AA$12,"")</f>
        <v/>
      </c>
      <c r="J36" s="181" t="str">
        <f>IF('Data Import'!$AA$13&lt;&gt;"",'Data Import'!$AA$13,"")</f>
        <v/>
      </c>
      <c r="K36" s="178" t="str">
        <f>IF('Data Import'!$AA$14="Нет","+","")</f>
        <v/>
      </c>
      <c r="L36" s="180" t="str">
        <f>IF('Data Import'!$AA$15&lt;&gt;"",'Data Import'!$AA$15,"")</f>
        <v/>
      </c>
      <c r="M36" s="178" t="str">
        <f>IF('Data Import'!$AA$14="Да","+","")</f>
        <v/>
      </c>
      <c r="N36" s="179" t="str">
        <f>IF('Data Import'!$AA$16&lt;&gt;"",'Data Import'!$AA$16,"")</f>
        <v>Постановление Правительства Архангельской области от 12 октября 2012 г. № 464-пп "О государственной программе Архангельской области "Социальная поддержка граждан в Архангельской области"</v>
      </c>
      <c r="O36" s="182">
        <f>IF('Data Import'!$AA$17&lt;&gt;"",'Data Import'!$AA$17,"")</f>
        <v>26</v>
      </c>
      <c r="P36" s="182">
        <f>IF('Data Import'!$AA$18&lt;&gt;"",'Data Import'!$AA$18,"")</f>
        <v>1</v>
      </c>
      <c r="Q36" s="182">
        <f>IF('Data Import'!$AA$19&lt;&gt;"",'Data Import'!$AA$19,"")</f>
        <v>7</v>
      </c>
      <c r="R36" s="182">
        <f>IF('Data Import'!$AA$20&lt;&gt;"",'Data Import'!$AA$20,"")</f>
        <v>7</v>
      </c>
      <c r="S36" s="182">
        <f>IF('Data Import'!$AA$21&lt;&gt;"",'Data Import'!$AA$21,"")</f>
        <v>1021</v>
      </c>
      <c r="T36" s="182">
        <f>IF('Data Import'!$AA$22&lt;&gt;"",'Data Import'!$AA$22,"")</f>
        <v>1033</v>
      </c>
      <c r="U36" s="182">
        <f>IF('Data Import'!$AA$23&lt;&gt;"",'Data Import'!$AA$23,"")</f>
        <v>7</v>
      </c>
      <c r="V36" s="182">
        <f>IF('Data Import'!$AA$24&lt;&gt;"",'Data Import'!$AA$24,"")</f>
        <v>7</v>
      </c>
      <c r="W36" s="182">
        <f>IF('Data Import'!$AA$25&lt;&gt;"",'Data Import'!$AA$25,"")</f>
        <v>0</v>
      </c>
      <c r="X36" s="182">
        <f>IF('Data Import'!$AA$26&lt;&gt;"",'Data Import'!$AA$26,"")</f>
        <v>0</v>
      </c>
      <c r="Y36" s="182">
        <f>IF('Data Import'!$AA$27&lt;&gt;"",'Data Import'!$AA$27,"")</f>
        <v>0</v>
      </c>
      <c r="Z36" s="67"/>
    </row>
    <row r="37" spans="1:26" ht="65.25" customHeight="1" x14ac:dyDescent="0.25">
      <c r="A37" s="23">
        <v>25</v>
      </c>
      <c r="B37" s="177" t="s">
        <v>35</v>
      </c>
      <c r="C37" s="178" t="str">
        <f>IF('Data Import'!$AB$7="Нет","+","")</f>
        <v>+</v>
      </c>
      <c r="D37" s="178" t="str">
        <f>IF('Data Import'!$AB$7="Не требуется","+","")</f>
        <v/>
      </c>
      <c r="E37" s="178" t="str">
        <f>IF('Data Import'!$AB$8="Нет","+","")</f>
        <v>+</v>
      </c>
      <c r="F37" s="178" t="str">
        <f>IF('Data Import'!$AB$9="Нет","+","")</f>
        <v/>
      </c>
      <c r="G37" s="179" t="str">
        <f>IF('Data Import'!$AB$10&lt;&gt;"",'Data Import'!$AB$10,"")</f>
        <v/>
      </c>
      <c r="H37" s="180" t="str">
        <f>IF('Data Import'!$AB$11&lt;&gt;"",'Data Import'!$AB$11,"")</f>
        <v/>
      </c>
      <c r="I37" s="181" t="str">
        <f>IF('Data Import'!$AB$12&lt;&gt;"",'Data Import'!$AB$12,"")</f>
        <v/>
      </c>
      <c r="J37" s="181" t="str">
        <f>IF('Data Import'!$AB$13&lt;&gt;"",'Data Import'!$AB$13,"")</f>
        <v/>
      </c>
      <c r="K37" s="178" t="str">
        <f>IF('Data Import'!$AB$14="Нет","+","")</f>
        <v/>
      </c>
      <c r="L37" s="180" t="str">
        <f>IF('Data Import'!$AB$15&lt;&gt;"",'Data Import'!$AB$15,"")</f>
        <v/>
      </c>
      <c r="M37" s="178" t="str">
        <f>IF('Data Import'!$AB$14="Да","+","")</f>
        <v/>
      </c>
      <c r="N37" s="179" t="str">
        <f>IF('Data Import'!$AB$16&lt;&gt;"",'Data Import'!$AB$16,"")</f>
        <v>Приказ Департамента социальной защиты населения Вологодской области от 26.12.2014 N 594 "Об утверждении стандартов социальных услуг";  
Закон Вологодской области от 01.12.2014 N 3492-ОЗ "О перечне социальных услуг по видам социальных услуг, предоставляемых поставщиками социальных услуг в Вологодской области"**</v>
      </c>
      <c r="O37" s="182">
        <f>IF('Data Import'!$AB$17&lt;&gt;"",'Data Import'!$AB$17,"")</f>
        <v>28</v>
      </c>
      <c r="P37" s="182" t="str">
        <f>IF('Data Import'!$AB$18&lt;&gt;"",'Data Import'!$AB$18,"")</f>
        <v/>
      </c>
      <c r="Q37" s="182" t="str">
        <f>IF('Data Import'!$AB$19&lt;&gt;"",'Data Import'!$AB$19,"")</f>
        <v/>
      </c>
      <c r="R37" s="182" t="str">
        <f>IF('Data Import'!$AB$20&lt;&gt;"",'Data Import'!$AB$20,"")</f>
        <v/>
      </c>
      <c r="S37" s="182" t="str">
        <f>IF('Data Import'!$AB$21&lt;&gt;"",'Data Import'!$AB$21,"")</f>
        <v/>
      </c>
      <c r="T37" s="182" t="str">
        <f>IF('Data Import'!$AB$22&lt;&gt;"",'Data Import'!$AB$22,"")</f>
        <v/>
      </c>
      <c r="U37" s="182" t="str">
        <f>IF('Data Import'!$AB$23&lt;&gt;"",'Data Import'!$AB$23,"")</f>
        <v/>
      </c>
      <c r="V37" s="182" t="str">
        <f>IF('Data Import'!$AB$24&lt;&gt;"",'Data Import'!$AB$24,"")</f>
        <v/>
      </c>
      <c r="W37" s="182" t="str">
        <f>IF('Data Import'!$AB$25&lt;&gt;"",'Data Import'!$AB$25,"")</f>
        <v/>
      </c>
      <c r="X37" s="182" t="str">
        <f>IF('Data Import'!$AB$26&lt;&gt;"",'Data Import'!$AB$26,"")</f>
        <v/>
      </c>
      <c r="Y37" s="182" t="str">
        <f>IF('Data Import'!$AB$27&lt;&gt;"",'Data Import'!$AB$27,"")</f>
        <v/>
      </c>
      <c r="Z37" s="67"/>
    </row>
    <row r="38" spans="1:26" ht="226.5" customHeight="1" x14ac:dyDescent="0.25">
      <c r="A38" s="23">
        <v>26</v>
      </c>
      <c r="B38" s="177" t="s">
        <v>36</v>
      </c>
      <c r="C38" s="178" t="str">
        <f>IF('Data Import'!$AC$7="Нет","+","")</f>
        <v/>
      </c>
      <c r="D38" s="178" t="str">
        <f>IF('Data Import'!$AC$7="Не требуется","+","")</f>
        <v/>
      </c>
      <c r="E38" s="178" t="str">
        <f>IF('Data Import'!$AC$8="Нет","+","")</f>
        <v/>
      </c>
      <c r="F38" s="178" t="str">
        <f>IF('Data Import'!$AC$9="Нет","+","")</f>
        <v>+</v>
      </c>
      <c r="G38" s="179" t="str">
        <f>IF('Data Import'!$AC$10&lt;&gt;"",'Data Import'!$AC$10,"")</f>
        <v/>
      </c>
      <c r="H38" s="180" t="str">
        <f>IF('Data Import'!$AC$11&lt;&gt;"",'Data Import'!$AC$11,"")</f>
        <v/>
      </c>
      <c r="I38" s="181" t="str">
        <f>IF('Data Import'!$AC$12&lt;&gt;"",'Data Import'!$AC$12,"")</f>
        <v/>
      </c>
      <c r="J38" s="181" t="str">
        <f>IF('Data Import'!$AC$13&lt;&gt;"",'Data Import'!$AC$13,"")</f>
        <v/>
      </c>
      <c r="K38" s="178" t="str">
        <f>IF('Data Import'!$AC$14="Нет","+","")</f>
        <v/>
      </c>
      <c r="L38" s="180" t="str">
        <f>IF('Data Import'!$AC$15&lt;&gt;"",'Data Import'!$AC$15,"")</f>
        <v/>
      </c>
      <c r="M38" s="178" t="str">
        <f>IF('Data Import'!$AC$14="Да","+","")</f>
        <v>+</v>
      </c>
      <c r="N38" s="179" t="str">
        <f>IF('Data Import'!$AC$16&lt;&gt;"",'Data Import'!$AC$16,"")</f>
        <v>Глава 19 Закона Санкт-Петербурга от 09.11.2011 № 728-132 «Социальный кодекс Санкт-Петербурга» (ред. от 20.05.2026);  
 - постановление Правительства Санкт-Петербурга от 23.06.2014 № 497 «О государственной программе Санкт-Петербурга «Социальная поддержка граждан в Санкт-Петербурге» (ред. от 27.05.2026);
- постановление Правительства Санкт-Петербурга от 15.07.2016  № 584 «О мерах по реализации главы 19 «Специальное транспортное обслуживание отдельных категорий граждан в Санкт-Петербурге» Закона Санкт-Петербурга «Социальный кодекс Санкт-Петербурга» (ред. от 22.04.2024); 
- распоряжение Комитета по социальной политике Санкт-Петербурга  от 14.09.2016 № 265-р «О реализации постановления Правительства Санкт-Петербурга от 15.07.2016 № 584» (ред. от 04.06.2026);                                                                                            
- распоряжение  Комитета по социальной политике  Санкт-Петербурга от 01.11.2016 № 340-р «Об утверждении Порядка оформления заявок на предоставление специального транспортного обслуживания отдельных категорий граждан в Санкт-Петербурге» (ред. от 04.06.2026);                                                                                                                            - распоряжение Комитета по транспорту Правительства  Санкт-Петербурга от 01.08.2016 № 87-р «Об утверждении порядка проведения квалификационного отбора на право специального транспортного обслуживания отдельных категорий граждан» (ред. от 16.07.2025).</v>
      </c>
      <c r="O38" s="182">
        <f>IF('Data Import'!$AC$17&lt;&gt;"",'Data Import'!$AC$17,"")</f>
        <v>1</v>
      </c>
      <c r="P38" s="182">
        <f>IF('Data Import'!$AC$18&lt;&gt;"",'Data Import'!$AC$18,"")</f>
        <v>1</v>
      </c>
      <c r="Q38" s="182">
        <f>IF('Data Import'!$AC$19&lt;&gt;"",'Data Import'!$AC$19,"")</f>
        <v>1772</v>
      </c>
      <c r="R38" s="182">
        <f>IF('Data Import'!$AC$20&lt;&gt;"",'Data Import'!$AC$20,"")</f>
        <v>1346</v>
      </c>
      <c r="S38" s="182">
        <f>IF('Data Import'!$AC$21&lt;&gt;"",'Data Import'!$AC$21,"")</f>
        <v>828879</v>
      </c>
      <c r="T38" s="182">
        <f>IF('Data Import'!$AC$22&lt;&gt;"",'Data Import'!$AC$22,"")</f>
        <v>852811</v>
      </c>
      <c r="U38" s="182">
        <f>IF('Data Import'!$AC$23&lt;&gt;"",'Data Import'!$AC$23,"")</f>
        <v>1961</v>
      </c>
      <c r="V38" s="182">
        <f>IF('Data Import'!$AC$24&lt;&gt;"",'Data Import'!$AC$24,"")</f>
        <v>1409</v>
      </c>
      <c r="W38" s="182">
        <f>IF('Data Import'!$AC$25&lt;&gt;"",'Data Import'!$AC$25,"")</f>
        <v>1961</v>
      </c>
      <c r="X38" s="182">
        <f>IF('Data Import'!$AC$26&lt;&gt;"",'Data Import'!$AC$26,"")</f>
        <v>1409</v>
      </c>
      <c r="Y38" s="182">
        <f>IF('Data Import'!$AC$27&lt;&gt;"",'Data Import'!$AC$27,"")</f>
        <v>0</v>
      </c>
      <c r="Z38" s="67"/>
    </row>
    <row r="39" spans="1:26" ht="50.25" customHeight="1" x14ac:dyDescent="0.25">
      <c r="A39" s="23">
        <v>27</v>
      </c>
      <c r="B39" s="177" t="s">
        <v>37</v>
      </c>
      <c r="C39" s="178" t="str">
        <f>IF('Data Import'!$AD$7="Нет","+","")</f>
        <v/>
      </c>
      <c r="D39" s="178" t="str">
        <f>IF('Data Import'!$AD$7="Не требуется","+","")</f>
        <v/>
      </c>
      <c r="E39" s="178" t="str">
        <f>IF('Data Import'!$AD$8="Нет","+","")</f>
        <v>+</v>
      </c>
      <c r="F39" s="178" t="str">
        <f>IF('Data Import'!$AD$9="Нет","+","")</f>
        <v/>
      </c>
      <c r="G39" s="179" t="str">
        <f>IF('Data Import'!$AD$10&lt;&gt;"",'Data Import'!$AD$10,"")</f>
        <v/>
      </c>
      <c r="H39" s="180" t="str">
        <f>IF('Data Import'!$AD$11&lt;&gt;"",'Data Import'!$AD$11,"")</f>
        <v/>
      </c>
      <c r="I39" s="181" t="str">
        <f>IF('Data Import'!$AD$12&lt;&gt;"",'Data Import'!$AD$12,"")</f>
        <v/>
      </c>
      <c r="J39" s="181" t="str">
        <f>IF('Data Import'!$AD$13&lt;&gt;"",'Data Import'!$AD$13,"")</f>
        <v/>
      </c>
      <c r="K39" s="178" t="str">
        <f>IF('Data Import'!$AD$14="Нет","+","")</f>
        <v/>
      </c>
      <c r="L39" s="180" t="str">
        <f>IF('Data Import'!$AD$15&lt;&gt;"",'Data Import'!$AD$15,"")</f>
        <v/>
      </c>
      <c r="M39" s="178" t="str">
        <f>IF('Data Import'!$AD$14="Да","+","")</f>
        <v>+</v>
      </c>
      <c r="N39" s="179" t="str">
        <f>IF('Data Import'!$AD$16&lt;&gt;"",'Data Import'!$AD$16,"")</f>
        <v>Приказ Министерства социальной политики Калининградской области от 23.04.2018 N 222 (ред. от 12.01.2024) "Об утверждении Порядка предоставления социального обслуживания в полустационарной форме гражданам пожилого возраста и инвалидам".</v>
      </c>
      <c r="O39" s="182">
        <f>IF('Data Import'!$AD$17&lt;&gt;"",'Data Import'!$AD$17,"")</f>
        <v>22</v>
      </c>
      <c r="P39" s="182">
        <f>IF('Data Import'!$AD$18&lt;&gt;"",'Data Import'!$AD$18,"")</f>
        <v>19</v>
      </c>
      <c r="Q39" s="182">
        <f>IF('Data Import'!$AD$19&lt;&gt;"",'Data Import'!$AD$19,"")</f>
        <v>11</v>
      </c>
      <c r="R39" s="182">
        <f>IF('Data Import'!$AD$20&lt;&gt;"",'Data Import'!$AD$20,"")</f>
        <v>11</v>
      </c>
      <c r="S39" s="182">
        <f>IF('Data Import'!$AD$21&lt;&gt;"",'Data Import'!$AD$21,"")</f>
        <v>3719</v>
      </c>
      <c r="T39" s="182">
        <f>IF('Data Import'!$AD$22&lt;&gt;"",'Data Import'!$AD$22,"")</f>
        <v>3140</v>
      </c>
      <c r="U39" s="182">
        <f>IF('Data Import'!$AD$23&lt;&gt;"",'Data Import'!$AD$23,"")</f>
        <v>9</v>
      </c>
      <c r="V39" s="182">
        <f>IF('Data Import'!$AD$24&lt;&gt;"",'Data Import'!$AD$24,"")</f>
        <v>9</v>
      </c>
      <c r="W39" s="182">
        <f>IF('Data Import'!$AD$25&lt;&gt;"",'Data Import'!$AD$25,"")</f>
        <v>6</v>
      </c>
      <c r="X39" s="182">
        <f>IF('Data Import'!$AD$26&lt;&gt;"",'Data Import'!$AD$26,"")</f>
        <v>6</v>
      </c>
      <c r="Y39" s="182">
        <f>IF('Data Import'!$AD$27&lt;&gt;"",'Data Import'!$AD$27,"")</f>
        <v>6</v>
      </c>
      <c r="Z39" s="67"/>
    </row>
    <row r="40" spans="1:26" ht="291" customHeight="1" x14ac:dyDescent="0.25">
      <c r="A40" s="23">
        <v>28</v>
      </c>
      <c r="B40" s="177" t="s">
        <v>38</v>
      </c>
      <c r="C40" s="178" t="str">
        <f>IF('Data Import'!$AE$7="Нет","+","")</f>
        <v/>
      </c>
      <c r="D40" s="178" t="str">
        <f>IF('Data Import'!$AE$7="Не требуется","+","")</f>
        <v/>
      </c>
      <c r="E40" s="178" t="str">
        <f>IF('Data Import'!$AE$8="Нет","+","")</f>
        <v/>
      </c>
      <c r="F40" s="178" t="str">
        <f>IF('Data Import'!$AE$9="Нет","+","")</f>
        <v/>
      </c>
      <c r="G40" s="179" t="str">
        <f>IF('Data Import'!$AE$10&lt;&gt;"",'Data Import'!$AE$10,"")</f>
        <v xml:space="preserve">Удовлетворенность граждан специальным транспортным обслуживанием </v>
      </c>
      <c r="H40" s="180" t="str">
        <f>IF('Data Import'!$AE$11&lt;&gt;"",'Data Import'!$AE$11,"")</f>
        <v>%</v>
      </c>
      <c r="I40" s="181">
        <f>IF('Data Import'!$AE$12&lt;&gt;"",'Data Import'!$AE$12,"")</f>
        <v>0.5</v>
      </c>
      <c r="J40" s="181">
        <f>IF('Data Import'!$AE$13&lt;&gt;"",'Data Import'!$AE$13,"")</f>
        <v>0.1</v>
      </c>
      <c r="K40" s="178" t="str">
        <f>IF('Data Import'!$AE$14="Нет","+","")</f>
        <v/>
      </c>
      <c r="L40" s="180" t="str">
        <f>IF('Data Import'!$AE$15&lt;&gt;"",'Data Import'!$AE$15,"")</f>
        <v/>
      </c>
      <c r="M40" s="178" t="str">
        <f>IF('Data Import'!$AE$14="Да","+","")</f>
        <v>+</v>
      </c>
      <c r="N40" s="179" t="str">
        <f>IF('Data Import'!$AE$16&lt;&gt;"",'Data Import'!$AE$16,"")</f>
        <v>Постановление Правительства Ленинградской области от 11.11.2021 № 711 "О дополнительной мере социальной поддержки в виде специального транспортного обслуживания отдельных категорий граждан";
Постановление Правительства Ленинградской области от 28.01.2022 №53 "Об утверждении Порядка предоставления субсидии из областного бюджета Ленинградской области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дополнительной меры социальной поддержки отдельным категориям граждан в виде специального транспортного обслуживания";
Административный регламент предоставления государственной услуги по определению права на дополнительную меру социальной поддержки в виде специального транспортного обслуживания отдельных категорий граждан
Приказ комитета по социальной защите населения Ленинградской области от 08.02.2022 № 04-8 "Об утверждении Перечня социально значимых объектов и Условий предоставления дополнительной меры социальной поддержки в виде специального транспортного обслуживания";
Приказ комитета по социальной защите населения Ленинградской области от 02.03.2022 № 04-11 "Об утверждении административного регламента предоставления государственной услуги по определению права на дополнительную меру социальной поддержки в виде специального транспортного обслуживания отдельных категорий граждан";
Приказ Комитета по тарифам и ценовой политике Ленинградской области от 18.02.2026 № 22-п «Об утверждении норматива финансирования расходов за один километр пробега в рамках специального транспортного обслуживания отдельных категорий граждан в Ленинградской области»</v>
      </c>
      <c r="O40" s="182">
        <f>IF('Data Import'!$AE$17&lt;&gt;"",'Data Import'!$AE$17,"")</f>
        <v>18</v>
      </c>
      <c r="P40" s="182">
        <f>IF('Data Import'!$AE$18&lt;&gt;"",'Data Import'!$AE$18,"")</f>
        <v>18</v>
      </c>
      <c r="Q40" s="182" t="str">
        <f>IF('Data Import'!$AE$19&lt;&gt;"",'Data Import'!$AE$19,"")</f>
        <v/>
      </c>
      <c r="R40" s="182" t="str">
        <f>IF('Data Import'!$AE$20&lt;&gt;"",'Data Import'!$AE$20,"")</f>
        <v/>
      </c>
      <c r="S40" s="182" t="str">
        <f>IF('Data Import'!$AE$21&lt;&gt;"",'Data Import'!$AE$21,"")</f>
        <v/>
      </c>
      <c r="T40" s="182" t="str">
        <f>IF('Data Import'!$AE$22&lt;&gt;"",'Data Import'!$AE$22,"")</f>
        <v/>
      </c>
      <c r="U40" s="182" t="str">
        <f>IF('Data Import'!$AE$23&lt;&gt;"",'Data Import'!$AE$23,"")</f>
        <v/>
      </c>
      <c r="V40" s="182" t="str">
        <f>IF('Data Import'!$AE$24&lt;&gt;"",'Data Import'!$AE$24,"")</f>
        <v/>
      </c>
      <c r="W40" s="182" t="str">
        <f>IF('Data Import'!$AE$25&lt;&gt;"",'Data Import'!$AE$25,"")</f>
        <v/>
      </c>
      <c r="X40" s="182" t="str">
        <f>IF('Data Import'!$AE$26&lt;&gt;"",'Data Import'!$AE$26,"")</f>
        <v/>
      </c>
      <c r="Y40" s="182" t="str">
        <f>IF('Data Import'!$AE$27&lt;&gt;"",'Data Import'!$AE$27,"")</f>
        <v/>
      </c>
      <c r="Z40" s="67"/>
    </row>
    <row r="41" spans="1:26" ht="33" customHeight="1" x14ac:dyDescent="0.25">
      <c r="A41" s="23">
        <v>29</v>
      </c>
      <c r="B41" s="177" t="s">
        <v>39</v>
      </c>
      <c r="C41" s="178" t="str">
        <f>IF('Data Import'!$AF$7="Нет","+","")</f>
        <v/>
      </c>
      <c r="D41" s="178" t="str">
        <f>IF('Data Import'!$AF$7="Не требуется","+","")</f>
        <v/>
      </c>
      <c r="E41" s="178" t="str">
        <f>IF('Data Import'!$AF$8="Нет","+","")</f>
        <v/>
      </c>
      <c r="F41" s="178" t="str">
        <f>IF('Data Import'!$AF$9="Нет","+","")</f>
        <v/>
      </c>
      <c r="G41" s="179" t="str">
        <f>IF('Data Import'!$AF$10&lt;&gt;"",'Data Import'!$AF$10,"")</f>
        <v>Создание и развитие служб «социального такси» на территории Мурманской области</v>
      </c>
      <c r="H41" s="180" t="str">
        <f>IF('Data Import'!$AF$11&lt;&gt;"",'Data Import'!$AF$11,"")</f>
        <v>%</v>
      </c>
      <c r="I41" s="181">
        <f>IF('Data Import'!$AF$12&lt;&gt;"",'Data Import'!$AF$12,"")</f>
        <v>100</v>
      </c>
      <c r="J41" s="181">
        <f>IF('Data Import'!$AF$13&lt;&gt;"",'Data Import'!$AF$13,"")</f>
        <v>98</v>
      </c>
      <c r="K41" s="178" t="str">
        <f>IF('Data Import'!$AF$14="Нет","+","")</f>
        <v/>
      </c>
      <c r="L41" s="180" t="str">
        <f>IF('Data Import'!$AF$15&lt;&gt;"",'Data Import'!$AF$15,"")</f>
        <v/>
      </c>
      <c r="M41" s="178" t="str">
        <f>IF('Data Import'!$AF$14="Да","+","")</f>
        <v>+</v>
      </c>
      <c r="N41" s="179" t="str">
        <f>IF('Data Import'!$AF$16&lt;&gt;"",'Data Import'!$AF$16,"")</f>
        <v xml:space="preserve">постановление Правительства Мурманской области от 24.08.2015 № 370-ПП «Об утверждении Положения о предоставлении услуги «Социальное такси» в Мурманской области»
</v>
      </c>
      <c r="O41" s="182">
        <f>IF('Data Import'!$AF$17&lt;&gt;"",'Data Import'!$AF$17,"")</f>
        <v>17</v>
      </c>
      <c r="P41" s="182">
        <f>IF('Data Import'!$AF$18&lt;&gt;"",'Data Import'!$AF$18,"")</f>
        <v>14</v>
      </c>
      <c r="Q41" s="182">
        <f>IF('Data Import'!$AF$19&lt;&gt;"",'Data Import'!$AF$19,"")</f>
        <v>18</v>
      </c>
      <c r="R41" s="182">
        <f>IF('Data Import'!$AF$20&lt;&gt;"",'Data Import'!$AF$20,"")</f>
        <v>18</v>
      </c>
      <c r="S41" s="182">
        <f>IF('Data Import'!$AF$21&lt;&gt;"",'Data Import'!$AF$21,"")</f>
        <v>14209</v>
      </c>
      <c r="T41" s="182">
        <f>IF('Data Import'!$AF$22&lt;&gt;"",'Data Import'!$AF$22,"")</f>
        <v>13085</v>
      </c>
      <c r="U41" s="182">
        <f>IF('Data Import'!$AF$23&lt;&gt;"",'Data Import'!$AF$23,"")</f>
        <v>16</v>
      </c>
      <c r="V41" s="182">
        <f>IF('Data Import'!$AF$24&lt;&gt;"",'Data Import'!$AF$24,"")</f>
        <v>16</v>
      </c>
      <c r="W41" s="182">
        <f>IF('Data Import'!$AF$25&lt;&gt;"",'Data Import'!$AF$25,"")</f>
        <v>16</v>
      </c>
      <c r="X41" s="182">
        <f>IF('Data Import'!$AF$26&lt;&gt;"",'Data Import'!$AF$26,"")</f>
        <v>16</v>
      </c>
      <c r="Y41" s="182">
        <f>IF('Data Import'!$AF$27&lt;&gt;"",'Data Import'!$AF$27,"")</f>
        <v>16</v>
      </c>
      <c r="Z41" s="67"/>
    </row>
    <row r="42" spans="1:26" ht="37.5" customHeight="1" x14ac:dyDescent="0.25">
      <c r="A42" s="23">
        <v>30</v>
      </c>
      <c r="B42" s="177" t="s">
        <v>40</v>
      </c>
      <c r="C42" s="178" t="str">
        <f>IF('Data Import'!$AG$7="Нет","+","")</f>
        <v/>
      </c>
      <c r="D42" s="178" t="str">
        <f>IF('Data Import'!$AG$7="Не требуется","+","")</f>
        <v/>
      </c>
      <c r="E42" s="178" t="str">
        <f>IF('Data Import'!$AG$8="Нет","+","")</f>
        <v>+</v>
      </c>
      <c r="F42" s="178" t="str">
        <f>IF('Data Import'!$AG$9="Нет","+","")</f>
        <v/>
      </c>
      <c r="G42" s="179" t="str">
        <f>IF('Data Import'!$AG$10&lt;&gt;"",'Data Import'!$AG$10,"")</f>
        <v/>
      </c>
      <c r="H42" s="180" t="str">
        <f>IF('Data Import'!$AG$11&lt;&gt;"",'Data Import'!$AG$11,"")</f>
        <v/>
      </c>
      <c r="I42" s="181" t="str">
        <f>IF('Data Import'!$AG$12&lt;&gt;"",'Data Import'!$AG$12,"")</f>
        <v/>
      </c>
      <c r="J42" s="181" t="str">
        <f>IF('Data Import'!$AG$13&lt;&gt;"",'Data Import'!$AG$13,"")</f>
        <v/>
      </c>
      <c r="K42" s="178" t="str">
        <f>IF('Data Import'!$AG$14="Нет","+","")</f>
        <v/>
      </c>
      <c r="L42" s="180" t="str">
        <f>IF('Data Import'!$AG$15&lt;&gt;"",'Data Import'!$AG$15,"")</f>
        <v/>
      </c>
      <c r="M42" s="178" t="str">
        <f>IF('Data Import'!$AG$14="Да","+","")</f>
        <v/>
      </c>
      <c r="N42" s="179" t="str">
        <f>IF('Data Import'!$AG$16&lt;&gt;"",'Data Import'!$AG$16,"")</f>
        <v>Приказ ГБУ СОН НАО «Комплексный центр социального обслуживания» от 29 декабря 2015 года № 604 "Об утверждении Положения о службе "социальное такси"</v>
      </c>
      <c r="O42" s="182">
        <f>IF('Data Import'!$AG$17&lt;&gt;"",'Data Import'!$AG$17,"")</f>
        <v>2</v>
      </c>
      <c r="P42" s="182">
        <f>IF('Data Import'!$AG$18&lt;&gt;"",'Data Import'!$AG$18,"")</f>
        <v>2</v>
      </c>
      <c r="Q42" s="182">
        <f>IF('Data Import'!$AG$19&lt;&gt;"",'Data Import'!$AG$19,"")</f>
        <v>2</v>
      </c>
      <c r="R42" s="182">
        <f>IF('Data Import'!$AG$20&lt;&gt;"",'Data Import'!$AG$20,"")</f>
        <v>2</v>
      </c>
      <c r="S42" s="182">
        <f>IF('Data Import'!$AG$21&lt;&gt;"",'Data Import'!$AG$21,"")</f>
        <v>3302</v>
      </c>
      <c r="T42" s="182">
        <f>IF('Data Import'!$AG$22&lt;&gt;"",'Data Import'!$AG$22,"")</f>
        <v>4173</v>
      </c>
      <c r="U42" s="182">
        <f>IF('Data Import'!$AG$23&lt;&gt;"",'Data Import'!$AG$23,"")</f>
        <v>2</v>
      </c>
      <c r="V42" s="182">
        <f>IF('Data Import'!$AG$24&lt;&gt;"",'Data Import'!$AG$24,"")</f>
        <v>2</v>
      </c>
      <c r="W42" s="182">
        <f>IF('Data Import'!$AG$25&lt;&gt;"",'Data Import'!$AG$25,"")</f>
        <v>2</v>
      </c>
      <c r="X42" s="182">
        <f>IF('Data Import'!$AG$26&lt;&gt;"",'Data Import'!$AG$26,"")</f>
        <v>2</v>
      </c>
      <c r="Y42" s="182">
        <f>IF('Data Import'!$AG$27&lt;&gt;"",'Data Import'!$AG$27,"")</f>
        <v>0</v>
      </c>
      <c r="Z42" s="67"/>
    </row>
    <row r="43" spans="1:26" ht="38.25" customHeight="1" x14ac:dyDescent="0.25">
      <c r="A43" s="23">
        <v>31</v>
      </c>
      <c r="B43" s="177" t="s">
        <v>41</v>
      </c>
      <c r="C43" s="178" t="str">
        <f>IF('Data Import'!$AH$7="Нет","+","")</f>
        <v/>
      </c>
      <c r="D43" s="178" t="str">
        <f>IF('Data Import'!$AH$7="Не требуется","+","")</f>
        <v/>
      </c>
      <c r="E43" s="178" t="str">
        <f>IF('Data Import'!$AH$8="Нет","+","")</f>
        <v/>
      </c>
      <c r="F43" s="178" t="str">
        <f>IF('Data Import'!$AH$9="Нет","+","")</f>
        <v/>
      </c>
      <c r="G43" s="179" t="str">
        <f>IF('Data Import'!$AH$10&lt;&gt;"",'Data Import'!$AH$10,"")</f>
        <v>организовано транспортное обслуживание инвалидов («социальное такси»)</v>
      </c>
      <c r="H43" s="180" t="str">
        <f>IF('Data Import'!$AH$11&lt;&gt;"",'Data Import'!$AH$11,"")</f>
        <v>чел.</v>
      </c>
      <c r="I43" s="181">
        <f>IF('Data Import'!$AH$12&lt;&gt;"",'Data Import'!$AH$12,"")</f>
        <v>4719</v>
      </c>
      <c r="J43" s="181">
        <f>IF('Data Import'!$AH$13&lt;&gt;"",'Data Import'!$AH$13,"")</f>
        <v>10524</v>
      </c>
      <c r="K43" s="178" t="str">
        <f>IF('Data Import'!$AH$14="Нет","+","")</f>
        <v/>
      </c>
      <c r="L43" s="180" t="str">
        <f>IF('Data Import'!$AH$15&lt;&gt;"",'Data Import'!$AH$15,"")</f>
        <v/>
      </c>
      <c r="M43" s="178" t="str">
        <f>IF('Data Import'!$AH$14="Да","+","")</f>
        <v>+</v>
      </c>
      <c r="N43" s="179" t="str">
        <f>IF('Data Import'!$AH$16&lt;&gt;"",'Data Import'!$AH$16,"")</f>
        <v>приказ министерства труда и социальной защиты населения Новгородской области  от 13.12.2021 №915 "Об утверждении Порядка предоставления услуг по транспортному обслуживанию инвалидов ("социальное такси")</v>
      </c>
      <c r="O43" s="182">
        <f>IF('Data Import'!$AH$17&lt;&gt;"",'Data Import'!$AH$17,"")</f>
        <v>22</v>
      </c>
      <c r="P43" s="182">
        <f>IF('Data Import'!$AH$18&lt;&gt;"",'Data Import'!$AH$18,"")</f>
        <v>20</v>
      </c>
      <c r="Q43" s="182">
        <f>IF('Data Import'!$AH$19&lt;&gt;"",'Data Import'!$AH$19,"")</f>
        <v>25</v>
      </c>
      <c r="R43" s="182">
        <f>IF('Data Import'!$AH$20&lt;&gt;"",'Data Import'!$AH$20,"")</f>
        <v>25</v>
      </c>
      <c r="S43" s="182">
        <f>IF('Data Import'!$AH$21&lt;&gt;"",'Data Import'!$AH$21,"")</f>
        <v>11219</v>
      </c>
      <c r="T43" s="182">
        <f>IF('Data Import'!$AH$22&lt;&gt;"",'Data Import'!$AH$22,"")</f>
        <v>10524</v>
      </c>
      <c r="U43" s="182">
        <f>IF('Data Import'!$AH$23&lt;&gt;"",'Data Import'!$AH$23,"")</f>
        <v>22</v>
      </c>
      <c r="V43" s="182">
        <f>IF('Data Import'!$AH$24&lt;&gt;"",'Data Import'!$AH$24,"")</f>
        <v>25</v>
      </c>
      <c r="W43" s="182">
        <f>IF('Data Import'!$AH$25&lt;&gt;"",'Data Import'!$AH$25,"")</f>
        <v>10</v>
      </c>
      <c r="X43" s="182">
        <f>IF('Data Import'!$AH$26&lt;&gt;"",'Data Import'!$AH$26,"")</f>
        <v>11</v>
      </c>
      <c r="Y43" s="182">
        <f>IF('Data Import'!$AH$27&lt;&gt;"",'Data Import'!$AH$27,"")</f>
        <v>9</v>
      </c>
      <c r="Z43" s="67"/>
    </row>
    <row r="44" spans="1:26" ht="96.75" customHeight="1" x14ac:dyDescent="0.25">
      <c r="A44" s="23">
        <v>32</v>
      </c>
      <c r="B44" s="177" t="s">
        <v>42</v>
      </c>
      <c r="C44" s="178" t="str">
        <f>IF('Data Import'!$AI$7="Нет","+","")</f>
        <v/>
      </c>
      <c r="D44" s="178" t="str">
        <f>IF('Data Import'!$AI$7="Не требуется","+","")</f>
        <v/>
      </c>
      <c r="E44" s="178" t="str">
        <f>IF('Data Import'!$AI$8="Нет","+","")</f>
        <v/>
      </c>
      <c r="F44" s="178" t="str">
        <f>IF('Data Import'!$AI$9="Нет","+","")</f>
        <v/>
      </c>
      <c r="G44" s="179" t="str">
        <f>IF('Data Import'!$AI$10&lt;&gt;"",'Data Import'!$AI$10,"")</f>
        <v/>
      </c>
      <c r="H44" s="180" t="str">
        <f>IF('Data Import'!$AI$11&lt;&gt;"",'Data Import'!$AI$11,"")</f>
        <v>ед.</v>
      </c>
      <c r="I44" s="181" t="str">
        <f>IF('Data Import'!$AI$12&lt;&gt;"",'Data Import'!$AI$12,"")</f>
        <v/>
      </c>
      <c r="J44" s="181" t="str">
        <f>IF('Data Import'!$AI$13&lt;&gt;"",'Data Import'!$AI$13,"")</f>
        <v/>
      </c>
      <c r="K44" s="178" t="str">
        <f>IF('Data Import'!$AI$14="Нет","+","")</f>
        <v/>
      </c>
      <c r="L44" s="180" t="str">
        <f>IF('Data Import'!$AI$15&lt;&gt;"",'Data Import'!$AI$15,"")</f>
        <v/>
      </c>
      <c r="M44" s="178" t="str">
        <f>IF('Data Import'!$AI$14="Да","+","")</f>
        <v>+</v>
      </c>
      <c r="N44" s="179" t="str">
        <f>IF('Data Import'!$AI$16&lt;&gt;"",'Data Import'!$AI$16,"")</f>
        <v>Приказ ГБУСО «Центр социального обслуживания г. Пскова» от 05.07.2015 № 30                                           «Об утверждении положения о порядке оказания транспортных услуг инвалидам, гражданам пожилого возраста и другим социально незащищенным категориям населения» и Приказ ГБУСО «Центр социального обслуживания г. Великие Луки» от 03.10.2013 № 57                                  «Об утверждении положения о порядке оказания транспортных услуг инвалидам, гражданам пожилого возраста и другим социально незащищенным категориям населения»</v>
      </c>
      <c r="O44" s="182">
        <f>IF('Data Import'!$AI$17&lt;&gt;"",'Data Import'!$AI$17,"")</f>
        <v>26</v>
      </c>
      <c r="P44" s="182">
        <f>IF('Data Import'!$AI$18&lt;&gt;"",'Data Import'!$AI$18,"")</f>
        <v>2</v>
      </c>
      <c r="Q44" s="182">
        <f>IF('Data Import'!$AI$19&lt;&gt;"",'Data Import'!$AI$19,"")</f>
        <v>4</v>
      </c>
      <c r="R44" s="182">
        <f>IF('Data Import'!$AI$20&lt;&gt;"",'Data Import'!$AI$20,"")</f>
        <v>5</v>
      </c>
      <c r="S44" s="182">
        <f>IF('Data Import'!$AI$21&lt;&gt;"",'Data Import'!$AI$21,"")</f>
        <v>3120</v>
      </c>
      <c r="T44" s="182">
        <f>IF('Data Import'!$AI$22&lt;&gt;"",'Data Import'!$AI$22,"")</f>
        <v>3364</v>
      </c>
      <c r="U44" s="182">
        <f>IF('Data Import'!$AI$23&lt;&gt;"",'Data Import'!$AI$23,"")</f>
        <v>4</v>
      </c>
      <c r="V44" s="182">
        <f>IF('Data Import'!$AI$24&lt;&gt;"",'Data Import'!$AI$24,"")</f>
        <v>5</v>
      </c>
      <c r="W44" s="182">
        <f>IF('Data Import'!$AI$25&lt;&gt;"",'Data Import'!$AI$25,"")</f>
        <v>4</v>
      </c>
      <c r="X44" s="182">
        <f>IF('Data Import'!$AI$26&lt;&gt;"",'Data Import'!$AI$26,"")</f>
        <v>5</v>
      </c>
      <c r="Y44" s="182">
        <f>IF('Data Import'!$AI$27&lt;&gt;"",'Data Import'!$AI$27,"")</f>
        <v>0</v>
      </c>
      <c r="Z44" s="67"/>
    </row>
    <row r="45" spans="1:26" ht="23.25" customHeight="1" x14ac:dyDescent="0.25">
      <c r="A45" s="23">
        <v>33</v>
      </c>
      <c r="B45" s="177" t="s">
        <v>43</v>
      </c>
      <c r="C45" s="178" t="str">
        <f>IF('Data Import'!$AJ$7="Нет","+","")</f>
        <v/>
      </c>
      <c r="D45" s="178" t="str">
        <f>IF('Data Import'!$AJ$7="Не требуется","+","")</f>
        <v/>
      </c>
      <c r="E45" s="178" t="str">
        <f>IF('Data Import'!$AJ$8="Нет","+","")</f>
        <v/>
      </c>
      <c r="F45" s="178" t="str">
        <f>IF('Data Import'!$AJ$9="Нет","+","")</f>
        <v>+</v>
      </c>
      <c r="G45" s="179" t="str">
        <f>IF('Data Import'!$AJ$10&lt;&gt;"",'Data Import'!$AJ$10,"")</f>
        <v/>
      </c>
      <c r="H45" s="180" t="str">
        <f>IF('Data Import'!$AJ$11&lt;&gt;"",'Data Import'!$AJ$11,"")</f>
        <v/>
      </c>
      <c r="I45" s="181" t="str">
        <f>IF('Data Import'!$AJ$12&lt;&gt;"",'Data Import'!$AJ$12,"")</f>
        <v/>
      </c>
      <c r="J45" s="181" t="str">
        <f>IF('Data Import'!$AJ$13&lt;&gt;"",'Data Import'!$AJ$13,"")</f>
        <v/>
      </c>
      <c r="K45" s="178" t="str">
        <f>IF('Data Import'!$AJ$14="Нет","+","")</f>
        <v/>
      </c>
      <c r="L45" s="180" t="str">
        <f>IF('Data Import'!$AJ$15&lt;&gt;"",'Data Import'!$AJ$15,"")</f>
        <v/>
      </c>
      <c r="M45" s="178" t="str">
        <f>IF('Data Import'!$AJ$14="Да","+","")</f>
        <v>+</v>
      </c>
      <c r="N45" s="179" t="str">
        <f>IF('Data Import'!$AJ$16&lt;&gt;"",'Data Import'!$AJ$16,"")</f>
        <v>Положение о Службе «Социальное такси» Утверждено приказом  ГБУ СО «КЦСОН РК»  от 01.08.2019 № 98/1-П.</v>
      </c>
      <c r="O45" s="182">
        <f>IF('Data Import'!$AJ$17&lt;&gt;"",'Data Import'!$AJ$17,"")</f>
        <v>18</v>
      </c>
      <c r="P45" s="182">
        <f>IF('Data Import'!$AJ$18&lt;&gt;"",'Data Import'!$AJ$18,"")</f>
        <v>18</v>
      </c>
      <c r="Q45" s="182">
        <f>IF('Data Import'!$AJ$19&lt;&gt;"",'Data Import'!$AJ$19,"")</f>
        <v>41</v>
      </c>
      <c r="R45" s="182">
        <f>IF('Data Import'!$AJ$20&lt;&gt;"",'Data Import'!$AJ$20,"")</f>
        <v>41</v>
      </c>
      <c r="S45" s="182">
        <f>IF('Data Import'!$AJ$21&lt;&gt;"",'Data Import'!$AJ$21,"")</f>
        <v>3639</v>
      </c>
      <c r="T45" s="182">
        <f>IF('Data Import'!$AJ$22&lt;&gt;"",'Data Import'!$AJ$22,"")</f>
        <v>1861</v>
      </c>
      <c r="U45" s="182">
        <f>IF('Data Import'!$AJ$23&lt;&gt;"",'Data Import'!$AJ$23,"")</f>
        <v>35</v>
      </c>
      <c r="V45" s="182">
        <f>IF('Data Import'!$AJ$24&lt;&gt;"",'Data Import'!$AJ$24,"")</f>
        <v>36</v>
      </c>
      <c r="W45" s="182">
        <f>IF('Data Import'!$AJ$25&lt;&gt;"",'Data Import'!$AJ$25,"")</f>
        <v>7</v>
      </c>
      <c r="X45" s="182">
        <f>IF('Data Import'!$AJ$26&lt;&gt;"",'Data Import'!$AJ$26,"")</f>
        <v>0</v>
      </c>
      <c r="Y45" s="182">
        <f>IF('Data Import'!$AJ$27&lt;&gt;"",'Data Import'!$AJ$27,"")</f>
        <v>0</v>
      </c>
      <c r="Z45" s="67"/>
    </row>
    <row r="46" spans="1:26" ht="21.75" customHeight="1" x14ac:dyDescent="0.25">
      <c r="A46" s="23">
        <v>34</v>
      </c>
      <c r="B46" s="177" t="s">
        <v>44</v>
      </c>
      <c r="C46" s="178" t="str">
        <f>IF('Data Import'!$AK$7="Нет","+","")</f>
        <v/>
      </c>
      <c r="D46" s="178" t="str">
        <f>IF('Data Import'!$AK$7="Не требуется","+","")</f>
        <v/>
      </c>
      <c r="E46" s="178" t="str">
        <f>IF('Data Import'!$AK$8="Нет","+","")</f>
        <v>+</v>
      </c>
      <c r="F46" s="178" t="str">
        <f>IF('Data Import'!$AK$9="Нет","+","")</f>
        <v/>
      </c>
      <c r="G46" s="179" t="str">
        <f>IF('Data Import'!$AK$10&lt;&gt;"",'Data Import'!$AK$10,"")</f>
        <v/>
      </c>
      <c r="H46" s="180" t="str">
        <f>IF('Data Import'!$AK$11&lt;&gt;"",'Data Import'!$AK$11,"")</f>
        <v/>
      </c>
      <c r="I46" s="181" t="str">
        <f>IF('Data Import'!$AK$12&lt;&gt;"",'Data Import'!$AK$12,"")</f>
        <v/>
      </c>
      <c r="J46" s="181" t="str">
        <f>IF('Data Import'!$AK$13&lt;&gt;"",'Data Import'!$AK$13,"")</f>
        <v/>
      </c>
      <c r="K46" s="178" t="str">
        <f>IF('Data Import'!$AK$14="Нет","+","")</f>
        <v/>
      </c>
      <c r="L46" s="180" t="str">
        <f>IF('Data Import'!$AK$15&lt;&gt;"",'Data Import'!$AK$15,"")</f>
        <v/>
      </c>
      <c r="M46" s="178" t="str">
        <f>IF('Data Import'!$AK$14="Да","+","")</f>
        <v>+</v>
      </c>
      <c r="N46" s="179" t="str">
        <f>IF('Data Import'!$AK$16&lt;&gt;"",'Data Import'!$AK$16,"")</f>
        <v>Приказы комплексных центров социальной защиты населения</v>
      </c>
      <c r="O46" s="182">
        <f>IF('Data Import'!$AK$17&lt;&gt;"",'Data Import'!$AK$17,"")</f>
        <v>20</v>
      </c>
      <c r="P46" s="182">
        <f>IF('Data Import'!$AK$18&lt;&gt;"",'Data Import'!$AK$18,"")</f>
        <v>4</v>
      </c>
      <c r="Q46" s="182">
        <f>IF('Data Import'!$AK$19&lt;&gt;"",'Data Import'!$AK$19,"")</f>
        <v>5</v>
      </c>
      <c r="R46" s="182">
        <f>IF('Data Import'!$AK$20&lt;&gt;"",'Data Import'!$AK$20,"")</f>
        <v>6</v>
      </c>
      <c r="S46" s="182">
        <f>IF('Data Import'!$AK$21&lt;&gt;"",'Data Import'!$AK$21,"")</f>
        <v>1548</v>
      </c>
      <c r="T46" s="182">
        <f>IF('Data Import'!$AK$22&lt;&gt;"",'Data Import'!$AK$22,"")</f>
        <v>1711</v>
      </c>
      <c r="U46" s="182">
        <f>IF('Data Import'!$AK$23&lt;&gt;"",'Data Import'!$AK$23,"")</f>
        <v>5</v>
      </c>
      <c r="V46" s="182">
        <f>IF('Data Import'!$AK$24&lt;&gt;"",'Data Import'!$AK$24,"")</f>
        <v>6</v>
      </c>
      <c r="W46" s="182">
        <f>IF('Data Import'!$AK$25&lt;&gt;"",'Data Import'!$AK$25,"")</f>
        <v>5</v>
      </c>
      <c r="X46" s="182">
        <f>IF('Data Import'!$AK$26&lt;&gt;"",'Data Import'!$AK$26,"")</f>
        <v>6</v>
      </c>
      <c r="Y46" s="182">
        <f>IF('Data Import'!$AK$27&lt;&gt;"",'Data Import'!$AK$27,"")</f>
        <v>0</v>
      </c>
      <c r="Z46" s="67"/>
    </row>
    <row r="47" spans="1:26" ht="63.75" customHeight="1" x14ac:dyDescent="0.25">
      <c r="A47" s="23">
        <v>35</v>
      </c>
      <c r="B47" s="177" t="s">
        <v>45</v>
      </c>
      <c r="C47" s="178" t="str">
        <f>IF('Data Import'!$AL$7="Нет","+","")</f>
        <v/>
      </c>
      <c r="D47" s="178" t="str">
        <f>IF('Data Import'!$AL$7="Не требуется","+","")</f>
        <v/>
      </c>
      <c r="E47" s="178" t="str">
        <f>IF('Data Import'!$AL$8="Нет","+","")</f>
        <v/>
      </c>
      <c r="F47" s="178" t="str">
        <f>IF('Data Import'!$AL$9="Нет","+","")</f>
        <v/>
      </c>
      <c r="G47" s="179" t="str">
        <f>IF('Data Import'!$AL$10&lt;&gt;"",'Data Import'!$AL$10,"")</f>
        <v xml:space="preserve">Всем заявителям предоставлена услуга "социальное такси" (услуга предоставляется по заявкам)
</v>
      </c>
      <c r="H47" s="180" t="str">
        <f>IF('Data Import'!$AL$11&lt;&gt;"",'Data Import'!$AL$11,"")</f>
        <v>%</v>
      </c>
      <c r="I47" s="181">
        <f>IF('Data Import'!$AL$12&lt;&gt;"",'Data Import'!$AL$12,"")</f>
        <v>100</v>
      </c>
      <c r="J47" s="181">
        <f>IF('Data Import'!$AL$13&lt;&gt;"",'Data Import'!$AL$13,"")</f>
        <v>100</v>
      </c>
      <c r="K47" s="178" t="str">
        <f>IF('Data Import'!$AL$14="Нет","+","")</f>
        <v/>
      </c>
      <c r="L47" s="180" t="str">
        <f>IF('Data Import'!$AL$15&lt;&gt;"",'Data Import'!$AL$15,"")</f>
        <v/>
      </c>
      <c r="M47" s="178" t="str">
        <f>IF('Data Import'!$AL$14="Да","+","")</f>
        <v>+</v>
      </c>
      <c r="N47" s="179" t="str">
        <f>IF('Data Import'!$AL$16&lt;&gt;"",'Data Import'!$AL$16,"")</f>
        <v xml:space="preserve">Приказ Госкомтарифы КБР от 19 декабря 2016 г. № 65 "Об установлении тарифов на услуги службы "Социальное такси"; Приказ ГКУ "РКЦСОН" МТ и СЗ КБР-филиал по г.о.Нальчик от 28 октября 2024 г. №150-П., приказ ГКУ "РКЦСОН" -филиал по г.о.Прохладный от 10.01.2025г. № 12-П "Об утверждении Положения об организации предоставления услуги "Социальное такси"
</v>
      </c>
      <c r="O47" s="182">
        <f>IF('Data Import'!$AL$17&lt;&gt;"",'Data Import'!$AL$17,"")</f>
        <v>13</v>
      </c>
      <c r="P47" s="182">
        <f>IF('Data Import'!$AL$18&lt;&gt;"",'Data Import'!$AL$18,"")</f>
        <v>2</v>
      </c>
      <c r="Q47" s="182">
        <f>IF('Data Import'!$AL$19&lt;&gt;"",'Data Import'!$AL$19,"")</f>
        <v>2</v>
      </c>
      <c r="R47" s="182">
        <f>IF('Data Import'!$AL$20&lt;&gt;"",'Data Import'!$AL$20,"")</f>
        <v>2</v>
      </c>
      <c r="S47" s="182">
        <f>IF('Data Import'!$AL$21&lt;&gt;"",'Data Import'!$AL$21,"")</f>
        <v>422</v>
      </c>
      <c r="T47" s="182">
        <f>IF('Data Import'!$AL$22&lt;&gt;"",'Data Import'!$AL$22,"")</f>
        <v>562</v>
      </c>
      <c r="U47" s="182">
        <f>IF('Data Import'!$AL$23&lt;&gt;"",'Data Import'!$AL$23,"")</f>
        <v>2</v>
      </c>
      <c r="V47" s="182">
        <f>IF('Data Import'!$AL$24&lt;&gt;"",'Data Import'!$AL$24,"")</f>
        <v>2</v>
      </c>
      <c r="W47" s="182">
        <f>IF('Data Import'!$AL$25&lt;&gt;"",'Data Import'!$AL$25,"")</f>
        <v>2</v>
      </c>
      <c r="X47" s="182">
        <f>IF('Data Import'!$AL$26&lt;&gt;"",'Data Import'!$AL$26,"")</f>
        <v>2</v>
      </c>
      <c r="Y47" s="182">
        <f>IF('Data Import'!$AL$27&lt;&gt;"",'Data Import'!$AL$27,"")</f>
        <v>0</v>
      </c>
      <c r="Z47" s="67"/>
    </row>
    <row r="48" spans="1:26" ht="15.75" customHeight="1" x14ac:dyDescent="0.25">
      <c r="A48" s="23">
        <v>36</v>
      </c>
      <c r="B48" s="177" t="s">
        <v>46</v>
      </c>
      <c r="C48" s="178" t="str">
        <f>IF('Data Import'!$AM$7="Нет","+","")</f>
        <v/>
      </c>
      <c r="D48" s="178" t="str">
        <f>IF('Data Import'!$AM$7="Не требуется","+","")</f>
        <v/>
      </c>
      <c r="E48" s="178" t="str">
        <f>IF('Data Import'!$AM$8="Нет","+","")</f>
        <v/>
      </c>
      <c r="F48" s="178" t="str">
        <f>IF('Data Import'!$AM$9="Нет","+","")</f>
        <v/>
      </c>
      <c r="G48" s="179" t="str">
        <f>IF('Data Import'!$AM$10&lt;&gt;"",'Data Import'!$AM$10,"")</f>
        <v/>
      </c>
      <c r="H48" s="180" t="str">
        <f>IF('Data Import'!$AM$11&lt;&gt;"",'Data Import'!$AM$11,"")</f>
        <v/>
      </c>
      <c r="I48" s="181" t="str">
        <f>IF('Data Import'!$AM$12&lt;&gt;"",'Data Import'!$AM$12,"")</f>
        <v/>
      </c>
      <c r="J48" s="181" t="str">
        <f>IF('Data Import'!$AM$13&lt;&gt;"",'Data Import'!$AM$13,"")</f>
        <v/>
      </c>
      <c r="K48" s="178" t="str">
        <f>IF('Data Import'!$AM$14="Нет","+","")</f>
        <v/>
      </c>
      <c r="L48" s="180" t="str">
        <f>IF('Data Import'!$AM$15&lt;&gt;"",'Data Import'!$AM$15,"")</f>
        <v/>
      </c>
      <c r="M48" s="178" t="str">
        <f>IF('Data Import'!$AM$14="Да","+","")</f>
        <v/>
      </c>
      <c r="N48" s="179" t="str">
        <f>IF('Data Import'!$AM$16&lt;&gt;"",'Data Import'!$AM$16,"")</f>
        <v/>
      </c>
      <c r="O48" s="182" t="str">
        <f>IF('Data Import'!$AM$17&lt;&gt;"",'Data Import'!$AM$17,"")</f>
        <v/>
      </c>
      <c r="P48" s="182" t="str">
        <f>IF('Data Import'!$AM$18&lt;&gt;"",'Data Import'!$AM$18,"")</f>
        <v/>
      </c>
      <c r="Q48" s="182" t="str">
        <f>IF('Data Import'!$AM$19&lt;&gt;"",'Data Import'!$AM$19,"")</f>
        <v/>
      </c>
      <c r="R48" s="182" t="str">
        <f>IF('Data Import'!$AM$20&lt;&gt;"",'Data Import'!$AM$20,"")</f>
        <v/>
      </c>
      <c r="S48" s="182" t="str">
        <f>IF('Data Import'!$AM$21&lt;&gt;"",'Data Import'!$AM$21,"")</f>
        <v/>
      </c>
      <c r="T48" s="182" t="str">
        <f>IF('Data Import'!$AM$22&lt;&gt;"",'Data Import'!$AM$22,"")</f>
        <v/>
      </c>
      <c r="U48" s="182" t="str">
        <f>IF('Data Import'!$AM$23&lt;&gt;"",'Data Import'!$AM$23,"")</f>
        <v/>
      </c>
      <c r="V48" s="182" t="str">
        <f>IF('Data Import'!$AM$24&lt;&gt;"",'Data Import'!$AM$24,"")</f>
        <v/>
      </c>
      <c r="W48" s="182" t="str">
        <f>IF('Data Import'!$AM$25&lt;&gt;"",'Data Import'!$AM$25,"")</f>
        <v/>
      </c>
      <c r="X48" s="182" t="str">
        <f>IF('Data Import'!$AM$26&lt;&gt;"",'Data Import'!$AM$26,"")</f>
        <v/>
      </c>
      <c r="Y48" s="182" t="str">
        <f>IF('Data Import'!$AM$27&lt;&gt;"",'Data Import'!$AM$27,"")</f>
        <v/>
      </c>
      <c r="Z48" s="67"/>
    </row>
    <row r="49" spans="1:26" ht="36.75" customHeight="1" x14ac:dyDescent="0.25">
      <c r="A49" s="23">
        <v>37</v>
      </c>
      <c r="B49" s="177" t="s">
        <v>47</v>
      </c>
      <c r="C49" s="178" t="str">
        <f>IF('Data Import'!$AN$7="Нет","+","")</f>
        <v/>
      </c>
      <c r="D49" s="178" t="str">
        <f>IF('Data Import'!$AN$7="Не требуется","+","")</f>
        <v/>
      </c>
      <c r="E49" s="178" t="str">
        <f>IF('Data Import'!$AN$8="Нет","+","")</f>
        <v/>
      </c>
      <c r="F49" s="178" t="str">
        <f>IF('Data Import'!$AN$9="Нет","+","")</f>
        <v>+</v>
      </c>
      <c r="G49" s="179" t="str">
        <f>IF('Data Import'!$AN$10&lt;&gt;"",'Data Import'!$AN$10,"")</f>
        <v/>
      </c>
      <c r="H49" s="180" t="str">
        <f>IF('Data Import'!$AN$11&lt;&gt;"",'Data Import'!$AN$11,"")</f>
        <v/>
      </c>
      <c r="I49" s="181" t="str">
        <f>IF('Data Import'!$AN$12&lt;&gt;"",'Data Import'!$AN$12,"")</f>
        <v/>
      </c>
      <c r="J49" s="181" t="str">
        <f>IF('Data Import'!$AN$13&lt;&gt;"",'Data Import'!$AN$13,"")</f>
        <v/>
      </c>
      <c r="K49" s="178" t="str">
        <f>IF('Data Import'!$AN$14="Нет","+","")</f>
        <v/>
      </c>
      <c r="L49" s="180" t="str">
        <f>IF('Data Import'!$AN$15&lt;&gt;"",'Data Import'!$AN$15,"")</f>
        <v/>
      </c>
      <c r="M49" s="178" t="str">
        <f>IF('Data Import'!$AN$14="Да","+","")</f>
        <v>+</v>
      </c>
      <c r="N49" s="179" t="str">
        <f>IF('Data Import'!$AN$16&lt;&gt;"",'Data Import'!$AN$16,"")</f>
        <v>Постановление Правительства РД от 13.05.2024г. №120 "Об утверждении Порядка предоставления субсидий АНО- Центр социального обслуживания населения "Забота</v>
      </c>
      <c r="O49" s="182">
        <f>IF('Data Import'!$AN$17&lt;&gt;"",'Data Import'!$AN$17,"")</f>
        <v>51</v>
      </c>
      <c r="P49" s="182">
        <f>IF('Data Import'!$AN$18&lt;&gt;"",'Data Import'!$AN$18,"")</f>
        <v>4</v>
      </c>
      <c r="Q49" s="182">
        <f>IF('Data Import'!$AN$19&lt;&gt;"",'Data Import'!$AN$19,"")</f>
        <v>13</v>
      </c>
      <c r="R49" s="182">
        <f>IF('Data Import'!$AN$20&lt;&gt;"",'Data Import'!$AN$20,"")</f>
        <v>13</v>
      </c>
      <c r="S49" s="182">
        <f>IF('Data Import'!$AN$21&lt;&gt;"",'Data Import'!$AN$21,"")</f>
        <v>6768</v>
      </c>
      <c r="T49" s="182">
        <f>IF('Data Import'!$AN$22&lt;&gt;"",'Data Import'!$AN$22,"")</f>
        <v>12226</v>
      </c>
      <c r="U49" s="182">
        <f>IF('Data Import'!$AN$23&lt;&gt;"",'Data Import'!$AN$23,"")</f>
        <v>13</v>
      </c>
      <c r="V49" s="182">
        <f>IF('Data Import'!$AN$24&lt;&gt;"",'Data Import'!$AN$24,"")</f>
        <v>13</v>
      </c>
      <c r="W49" s="182">
        <f>IF('Data Import'!$AN$25&lt;&gt;"",'Data Import'!$AN$25,"")</f>
        <v>13</v>
      </c>
      <c r="X49" s="182">
        <f>IF('Data Import'!$AN$26&lt;&gt;"",'Data Import'!$AN$26,"")</f>
        <v>13</v>
      </c>
      <c r="Y49" s="182">
        <f>IF('Data Import'!$AN$27&lt;&gt;"",'Data Import'!$AN$27,"")</f>
        <v>13</v>
      </c>
      <c r="Z49" s="67"/>
    </row>
    <row r="50" spans="1:26" ht="15.75" customHeight="1" x14ac:dyDescent="0.25">
      <c r="A50" s="23">
        <v>38</v>
      </c>
      <c r="B50" s="177" t="s">
        <v>48</v>
      </c>
      <c r="C50" s="178" t="str">
        <f>IF('Data Import'!$AO$7="Нет","+","")</f>
        <v>+</v>
      </c>
      <c r="D50" s="178" t="str">
        <f>IF('Data Import'!$AO$7="Не требуется","+","")</f>
        <v/>
      </c>
      <c r="E50" s="178" t="str">
        <f>IF('Data Import'!$AO$8="Нет","+","")</f>
        <v/>
      </c>
      <c r="F50" s="178" t="str">
        <f>IF('Data Import'!$AO$9="Нет","+","")</f>
        <v/>
      </c>
      <c r="G50" s="179" t="str">
        <f>IF('Data Import'!$AO$10&lt;&gt;"",'Data Import'!$AO$10,"")</f>
        <v/>
      </c>
      <c r="H50" s="180" t="str">
        <f>IF('Data Import'!$AO$11&lt;&gt;"",'Data Import'!$AO$11,"")</f>
        <v/>
      </c>
      <c r="I50" s="181" t="str">
        <f>IF('Data Import'!$AO$12&lt;&gt;"",'Data Import'!$AO$12,"")</f>
        <v/>
      </c>
      <c r="J50" s="181" t="str">
        <f>IF('Data Import'!$AO$13&lt;&gt;"",'Data Import'!$AO$13,"")</f>
        <v/>
      </c>
      <c r="K50" s="178" t="str">
        <f>IF('Data Import'!$AO$14="Нет","+","")</f>
        <v/>
      </c>
      <c r="L50" s="180" t="str">
        <f>IF('Data Import'!$AO$15&lt;&gt;"",'Data Import'!$AO$15,"")</f>
        <v/>
      </c>
      <c r="M50" s="178" t="str">
        <f>IF('Data Import'!$AO$14="Да","+","")</f>
        <v/>
      </c>
      <c r="N50" s="179" t="str">
        <f>IF('Data Import'!$AO$16&lt;&gt;"",'Data Import'!$AO$16,"")</f>
        <v/>
      </c>
      <c r="O50" s="182" t="str">
        <f>IF('Data Import'!$AO$17&lt;&gt;"",'Data Import'!$AO$17,"")</f>
        <v/>
      </c>
      <c r="P50" s="182" t="str">
        <f>IF('Data Import'!$AO$18&lt;&gt;"",'Data Import'!$AO$18,"")</f>
        <v/>
      </c>
      <c r="Q50" s="182" t="str">
        <f>IF('Data Import'!$AO$19&lt;&gt;"",'Data Import'!$AO$19,"")</f>
        <v/>
      </c>
      <c r="R50" s="182" t="str">
        <f>IF('Data Import'!$AO$20&lt;&gt;"",'Data Import'!$AO$20,"")</f>
        <v/>
      </c>
      <c r="S50" s="182" t="str">
        <f>IF('Data Import'!$AO$21&lt;&gt;"",'Data Import'!$AO$21,"")</f>
        <v/>
      </c>
      <c r="T50" s="182" t="str">
        <f>IF('Data Import'!$AO$22&lt;&gt;"",'Data Import'!$AO$22,"")</f>
        <v/>
      </c>
      <c r="U50" s="182" t="str">
        <f>IF('Data Import'!$AO$23&lt;&gt;"",'Data Import'!$AO$23,"")</f>
        <v/>
      </c>
      <c r="V50" s="182" t="str">
        <f>IF('Data Import'!$AO$24&lt;&gt;"",'Data Import'!$AO$24,"")</f>
        <v/>
      </c>
      <c r="W50" s="182" t="str">
        <f>IF('Data Import'!$AO$25&lt;&gt;"",'Data Import'!$AO$25,"")</f>
        <v/>
      </c>
      <c r="X50" s="182" t="str">
        <f>IF('Data Import'!$AO$26&lt;&gt;"",'Data Import'!$AO$26,"")</f>
        <v/>
      </c>
      <c r="Y50" s="182" t="str">
        <f>IF('Data Import'!$AO$27&lt;&gt;"",'Data Import'!$AO$27,"")</f>
        <v/>
      </c>
      <c r="Z50" s="67"/>
    </row>
    <row r="51" spans="1:26" ht="78.75" customHeight="1" x14ac:dyDescent="0.25">
      <c r="A51" s="23">
        <v>39</v>
      </c>
      <c r="B51" s="177" t="s">
        <v>49</v>
      </c>
      <c r="C51" s="178" t="str">
        <f>IF('Data Import'!$AP$7="Нет","+","")</f>
        <v/>
      </c>
      <c r="D51" s="178" t="str">
        <f>IF('Data Import'!$AP$7="Не требуется","+","")</f>
        <v/>
      </c>
      <c r="E51" s="178" t="str">
        <f>IF('Data Import'!$AP$8="Нет","+","")</f>
        <v/>
      </c>
      <c r="F51" s="178" t="str">
        <f>IF('Data Import'!$AP$9="Нет","+","")</f>
        <v>+</v>
      </c>
      <c r="G51" s="179" t="str">
        <f>IF('Data Import'!$AP$10&lt;&gt;"",'Data Import'!$AP$10,"")</f>
        <v/>
      </c>
      <c r="H51" s="180" t="str">
        <f>IF('Data Import'!$AP$11&lt;&gt;"",'Data Import'!$AP$11,"")</f>
        <v/>
      </c>
      <c r="I51" s="181" t="str">
        <f>IF('Data Import'!$AP$12&lt;&gt;"",'Data Import'!$AP$12,"")</f>
        <v/>
      </c>
      <c r="J51" s="181" t="str">
        <f>IF('Data Import'!$AP$13&lt;&gt;"",'Data Import'!$AP$13,"")</f>
        <v/>
      </c>
      <c r="K51" s="178" t="str">
        <f>IF('Data Import'!$AP$14="Нет","+","")</f>
        <v/>
      </c>
      <c r="L51" s="180" t="str">
        <f>IF('Data Import'!$AP$15&lt;&gt;"",'Data Import'!$AP$15,"")</f>
        <v/>
      </c>
      <c r="M51" s="178" t="str">
        <f>IF('Data Import'!$AP$14="Да","+","")</f>
        <v>+</v>
      </c>
      <c r="N51" s="179" t="str">
        <f>IF('Data Import'!$AP$16&lt;&gt;"",'Data Import'!$AP$16,"")</f>
        <v xml:space="preserve">1.Приказ Министерства труда и социального развития РСО-Алания от 19.06.2014 № 149-Да;
2.Положение о службе «Социальное такси», утверждено приказом директора ГБУ «Комплексный центр социального обслуживания населения Затеречного района г.Владикавказ»  от 17.08.2020    № 80-Д. 
3.Положение о службе «Социальное такси», утверждено приказом директора ГБУ «Комплексный центр социального обслуживания населения Северо-Западного района г.Владикавказ»                от 03.08.2015 № 13/ДД. </v>
      </c>
      <c r="O51" s="182">
        <f>IF('Data Import'!$AP$17&lt;&gt;"",'Data Import'!$AP$17,"")</f>
        <v>9</v>
      </c>
      <c r="P51" s="182">
        <f>IF('Data Import'!$AP$18&lt;&gt;"",'Data Import'!$AP$18,"")</f>
        <v>1</v>
      </c>
      <c r="Q51" s="182">
        <f>IF('Data Import'!$AP$19&lt;&gt;"",'Data Import'!$AP$19,"")</f>
        <v>2</v>
      </c>
      <c r="R51" s="182">
        <f>IF('Data Import'!$AP$20&lt;&gt;"",'Data Import'!$AP$20,"")</f>
        <v>2</v>
      </c>
      <c r="S51" s="182">
        <f>IF('Data Import'!$AP$21&lt;&gt;"",'Data Import'!$AP$21,"")</f>
        <v>234</v>
      </c>
      <c r="T51" s="182">
        <f>IF('Data Import'!$AP$22&lt;&gt;"",'Data Import'!$AP$22,"")</f>
        <v>162</v>
      </c>
      <c r="U51" s="182">
        <f>IF('Data Import'!$AP$23&lt;&gt;"",'Data Import'!$AP$23,"")</f>
        <v>2</v>
      </c>
      <c r="V51" s="182">
        <f>IF('Data Import'!$AP$24&lt;&gt;"",'Data Import'!$AP$24,"")</f>
        <v>2</v>
      </c>
      <c r="W51" s="182">
        <f>IF('Data Import'!$AP$25&lt;&gt;"",'Data Import'!$AP$25,"")</f>
        <v>0</v>
      </c>
      <c r="X51" s="182">
        <f>IF('Data Import'!$AP$26&lt;&gt;"",'Data Import'!$AP$26,"")</f>
        <v>0</v>
      </c>
      <c r="Y51" s="182">
        <f>IF('Data Import'!$AP$27&lt;&gt;"",'Data Import'!$AP$27,"")</f>
        <v>2</v>
      </c>
      <c r="Z51" s="67"/>
    </row>
    <row r="52" spans="1:26" ht="51.75" customHeight="1" x14ac:dyDescent="0.25">
      <c r="A52" s="23">
        <v>40</v>
      </c>
      <c r="B52" s="177" t="s">
        <v>50</v>
      </c>
      <c r="C52" s="178" t="str">
        <f>IF('Data Import'!$AQ$7="Нет","+","")</f>
        <v/>
      </c>
      <c r="D52" s="178" t="str">
        <f>IF('Data Import'!$AQ$7="Не требуется","+","")</f>
        <v/>
      </c>
      <c r="E52" s="178" t="str">
        <f>IF('Data Import'!$AQ$8="Нет","+","")</f>
        <v/>
      </c>
      <c r="F52" s="178" t="str">
        <f>IF('Data Import'!$AQ$9="Нет","+","")</f>
        <v>+</v>
      </c>
      <c r="G52" s="179" t="str">
        <f>IF('Data Import'!$AQ$10&lt;&gt;"",'Data Import'!$AQ$10,"")</f>
        <v/>
      </c>
      <c r="H52" s="180" t="str">
        <f>IF('Data Import'!$AQ$11&lt;&gt;"",'Data Import'!$AQ$11,"")</f>
        <v/>
      </c>
      <c r="I52" s="181" t="str">
        <f>IF('Data Import'!$AQ$12&lt;&gt;"",'Data Import'!$AQ$12,"")</f>
        <v/>
      </c>
      <c r="J52" s="181" t="str">
        <f>IF('Data Import'!$AQ$13&lt;&gt;"",'Data Import'!$AQ$13,"")</f>
        <v/>
      </c>
      <c r="K52" s="178" t="str">
        <f>IF('Data Import'!$AQ$14="Нет","+","")</f>
        <v>+</v>
      </c>
      <c r="L52" s="180" t="str">
        <f>IF('Data Import'!$AQ$15&lt;&gt;"",'Data Import'!$AQ$15,"")</f>
        <v/>
      </c>
      <c r="M52" s="178" t="str">
        <f>IF('Data Import'!$AQ$14="Да","+","")</f>
        <v/>
      </c>
      <c r="N52" s="179" t="str">
        <f>IF('Data Import'!$AQ$16&lt;&gt;"",'Data Import'!$AQ$16,"")</f>
        <v>Постановление администрации города Ставрополя от 16.02.2021 № 306 "Об утверждении Положения о порядке и условии предоставления отдельным категориям граждан социальных транспортных услуг и (или) услуг по сопровождению (в редакции от 05.04.2024 № 690)</v>
      </c>
      <c r="O52" s="182">
        <f>IF('Data Import'!$AQ$17&lt;&gt;"",'Data Import'!$AQ$17,"")</f>
        <v>33</v>
      </c>
      <c r="P52" s="182">
        <f>IF('Data Import'!$AQ$18&lt;&gt;"",'Data Import'!$AQ$18,"")</f>
        <v>3</v>
      </c>
      <c r="Q52" s="182">
        <f>IF('Data Import'!$AQ$19&lt;&gt;"",'Data Import'!$AQ$19,"")</f>
        <v>6</v>
      </c>
      <c r="R52" s="182">
        <f>IF('Data Import'!$AQ$20&lt;&gt;"",'Data Import'!$AQ$20,"")</f>
        <v>6</v>
      </c>
      <c r="S52" s="182">
        <f>IF('Data Import'!$AQ$21&lt;&gt;"",'Data Import'!$AQ$21,"")</f>
        <v>3676</v>
      </c>
      <c r="T52" s="182">
        <f>IF('Data Import'!$AQ$22&lt;&gt;"",'Data Import'!$AQ$22,"")</f>
        <v>3311</v>
      </c>
      <c r="U52" s="182">
        <f>IF('Data Import'!$AQ$23&lt;&gt;"",'Data Import'!$AQ$23,"")</f>
        <v>6</v>
      </c>
      <c r="V52" s="182">
        <f>IF('Data Import'!$AQ$24&lt;&gt;"",'Data Import'!$AQ$24,"")</f>
        <v>6</v>
      </c>
      <c r="W52" s="182">
        <f>IF('Data Import'!$AQ$25&lt;&gt;"",'Data Import'!$AQ$25,"")</f>
        <v>6</v>
      </c>
      <c r="X52" s="182">
        <f>IF('Data Import'!$AQ$26&lt;&gt;"",'Data Import'!$AQ$26,"")</f>
        <v>5</v>
      </c>
      <c r="Y52" s="182">
        <f>IF('Data Import'!$AQ$27&lt;&gt;"",'Data Import'!$AQ$27,"")</f>
        <v>1</v>
      </c>
      <c r="Z52" s="67"/>
    </row>
    <row r="53" spans="1:26" ht="15.75" customHeight="1" x14ac:dyDescent="0.25">
      <c r="A53" s="23">
        <v>41</v>
      </c>
      <c r="B53" s="177" t="s">
        <v>51</v>
      </c>
      <c r="C53" s="178" t="str">
        <f>IF('Data Import'!$AR$7="Нет","+","")</f>
        <v>+</v>
      </c>
      <c r="D53" s="178" t="str">
        <f>IF('Data Import'!$AR$7="Не требуется","+","")</f>
        <v/>
      </c>
      <c r="E53" s="178" t="str">
        <f>IF('Data Import'!$AR$8="Нет","+","")</f>
        <v/>
      </c>
      <c r="F53" s="178" t="str">
        <f>IF('Data Import'!$AR$9="Нет","+","")</f>
        <v/>
      </c>
      <c r="G53" s="179" t="str">
        <f>IF('Data Import'!$AR$10&lt;&gt;"",'Data Import'!$AR$10,"")</f>
        <v/>
      </c>
      <c r="H53" s="180" t="str">
        <f>IF('Data Import'!$AR$11&lt;&gt;"",'Data Import'!$AR$11,"")</f>
        <v/>
      </c>
      <c r="I53" s="181" t="str">
        <f>IF('Data Import'!$AR$12&lt;&gt;"",'Data Import'!$AR$12,"")</f>
        <v/>
      </c>
      <c r="J53" s="181" t="str">
        <f>IF('Data Import'!$AR$13&lt;&gt;"",'Data Import'!$AR$13,"")</f>
        <v/>
      </c>
      <c r="K53" s="178" t="str">
        <f>IF('Data Import'!$AR$14="Нет","+","")</f>
        <v/>
      </c>
      <c r="L53" s="180" t="str">
        <f>IF('Data Import'!$AR$15&lt;&gt;"",'Data Import'!$AR$15,"")</f>
        <v/>
      </c>
      <c r="M53" s="178" t="str">
        <f>IF('Data Import'!$AR$14="Да","+","")</f>
        <v/>
      </c>
      <c r="N53" s="179" t="str">
        <f>IF('Data Import'!$AR$16&lt;&gt;"",'Data Import'!$AR$16,"")</f>
        <v/>
      </c>
      <c r="O53" s="182" t="str">
        <f>IF('Data Import'!$AR$17&lt;&gt;"",'Data Import'!$AR$17,"")</f>
        <v/>
      </c>
      <c r="P53" s="182" t="str">
        <f>IF('Data Import'!$AR$18&lt;&gt;"",'Data Import'!$AR$18,"")</f>
        <v/>
      </c>
      <c r="Q53" s="182" t="str">
        <f>IF('Data Import'!$AR$19&lt;&gt;"",'Data Import'!$AR$19,"")</f>
        <v/>
      </c>
      <c r="R53" s="182" t="str">
        <f>IF('Data Import'!$AR$20&lt;&gt;"",'Data Import'!$AR$20,"")</f>
        <v/>
      </c>
      <c r="S53" s="182" t="str">
        <f>IF('Data Import'!$AR$21&lt;&gt;"",'Data Import'!$AR$21,"")</f>
        <v/>
      </c>
      <c r="T53" s="182" t="str">
        <f>IF('Data Import'!$AR$22&lt;&gt;"",'Data Import'!$AR$22,"")</f>
        <v/>
      </c>
      <c r="U53" s="182" t="str">
        <f>IF('Data Import'!$AR$23&lt;&gt;"",'Data Import'!$AR$23,"")</f>
        <v/>
      </c>
      <c r="V53" s="182" t="str">
        <f>IF('Data Import'!$AR$24&lt;&gt;"",'Data Import'!$AR$24,"")</f>
        <v/>
      </c>
      <c r="W53" s="182" t="str">
        <f>IF('Data Import'!$AR$25&lt;&gt;"",'Data Import'!$AR$25,"")</f>
        <v/>
      </c>
      <c r="X53" s="182" t="str">
        <f>IF('Data Import'!$AR$26&lt;&gt;"",'Data Import'!$AR$26,"")</f>
        <v/>
      </c>
      <c r="Y53" s="182" t="str">
        <f>IF('Data Import'!$AR$27&lt;&gt;"",'Data Import'!$AR$27,"")</f>
        <v/>
      </c>
      <c r="Z53" s="67"/>
    </row>
    <row r="54" spans="1:26" ht="47.25" customHeight="1" x14ac:dyDescent="0.25">
      <c r="A54" s="23">
        <v>42</v>
      </c>
      <c r="B54" s="177" t="s">
        <v>52</v>
      </c>
      <c r="C54" s="178" t="str">
        <f>IF('Data Import'!$AS$7="Нет","+","")</f>
        <v/>
      </c>
      <c r="D54" s="178" t="str">
        <f>IF('Data Import'!$AS$7="Не требуется","+","")</f>
        <v/>
      </c>
      <c r="E54" s="178" t="str">
        <f>IF('Data Import'!$AS$8="Нет","+","")</f>
        <v>+</v>
      </c>
      <c r="F54" s="178" t="str">
        <f>IF('Data Import'!$AS$9="Нет","+","")</f>
        <v/>
      </c>
      <c r="G54" s="179" t="str">
        <f>IF('Data Import'!$AS$10&lt;&gt;"",'Data Import'!$AS$10,"")</f>
        <v/>
      </c>
      <c r="H54" s="180" t="str">
        <f>IF('Data Import'!$AS$11&lt;&gt;"",'Data Import'!$AS$11,"")</f>
        <v/>
      </c>
      <c r="I54" s="181" t="str">
        <f>IF('Data Import'!$AS$12&lt;&gt;"",'Data Import'!$AS$12,"")</f>
        <v/>
      </c>
      <c r="J54" s="181" t="str">
        <f>IF('Data Import'!$AS$13&lt;&gt;"",'Data Import'!$AS$13,"")</f>
        <v/>
      </c>
      <c r="K54" s="178" t="str">
        <f>IF('Data Import'!$AS$14="Нет","+","")</f>
        <v/>
      </c>
      <c r="L54" s="180" t="str">
        <f>IF('Data Import'!$AS$15&lt;&gt;"",'Data Import'!$AS$15,"")</f>
        <v/>
      </c>
      <c r="M54" s="178" t="str">
        <f>IF('Data Import'!$AS$14="Да","+","")</f>
        <v>+</v>
      </c>
      <c r="N54" s="179" t="str">
        <f>IF('Data Import'!$AS$16&lt;&gt;"",'Data Import'!$AS$16,"")</f>
        <v>Порядок предоставления услуг социального такси, утвержденный решением Барнаульской городской Думы от 27.11.2009 № 212, Постановление Администрации города Бийска
от 30.05.2019 № 873</v>
      </c>
      <c r="O54" s="182">
        <f>IF('Data Import'!$AS$17&lt;&gt;"",'Data Import'!$AS$17,"")</f>
        <v>69</v>
      </c>
      <c r="P54" s="182">
        <f>IF('Data Import'!$AS$18&lt;&gt;"",'Data Import'!$AS$18,"")</f>
        <v>2</v>
      </c>
      <c r="Q54" s="182">
        <f>IF('Data Import'!$AS$19&lt;&gt;"",'Data Import'!$AS$19,"")</f>
        <v>4</v>
      </c>
      <c r="R54" s="182">
        <f>IF('Data Import'!$AS$20&lt;&gt;"",'Data Import'!$AS$20,"")</f>
        <v>4</v>
      </c>
      <c r="S54" s="182">
        <f>IF('Data Import'!$AS$21&lt;&gt;"",'Data Import'!$AS$21,"")</f>
        <v>2114</v>
      </c>
      <c r="T54" s="182">
        <f>IF('Data Import'!$AS$22&lt;&gt;"",'Data Import'!$AS$22,"")</f>
        <v>2665</v>
      </c>
      <c r="U54" s="182">
        <f>IF('Data Import'!$AS$23&lt;&gt;"",'Data Import'!$AS$23,"")</f>
        <v>4</v>
      </c>
      <c r="V54" s="182">
        <f>IF('Data Import'!$AS$24&lt;&gt;"",'Data Import'!$AS$24,"")</f>
        <v>4</v>
      </c>
      <c r="W54" s="182">
        <f>IF('Data Import'!$AS$25&lt;&gt;"",'Data Import'!$AS$25,"")</f>
        <v>0</v>
      </c>
      <c r="X54" s="182">
        <f>IF('Data Import'!$AS$26&lt;&gt;"",'Data Import'!$AS$26,"")</f>
        <v>0</v>
      </c>
      <c r="Y54" s="182">
        <f>IF('Data Import'!$AS$27&lt;&gt;"",'Data Import'!$AS$27,"")</f>
        <v>0</v>
      </c>
      <c r="Z54" s="67"/>
    </row>
    <row r="55" spans="1:26" ht="15.75" customHeight="1" x14ac:dyDescent="0.25">
      <c r="A55" s="23">
        <v>43</v>
      </c>
      <c r="B55" s="177" t="s">
        <v>53</v>
      </c>
      <c r="C55" s="178" t="str">
        <f>IF('Data Import'!$AT$7="Нет","+","")</f>
        <v/>
      </c>
      <c r="D55" s="178" t="str">
        <f>IF('Data Import'!$AT$7="Не требуется","+","")</f>
        <v/>
      </c>
      <c r="E55" s="178" t="str">
        <f>IF('Data Import'!$AT$8="Нет","+","")</f>
        <v/>
      </c>
      <c r="F55" s="178" t="str">
        <f>IF('Data Import'!$AT$9="Нет","+","")</f>
        <v/>
      </c>
      <c r="G55" s="179" t="str">
        <f>IF('Data Import'!$AT$10&lt;&gt;"",'Data Import'!$AT$10,"")</f>
        <v/>
      </c>
      <c r="H55" s="180" t="str">
        <f>IF('Data Import'!$AT$11&lt;&gt;"",'Data Import'!$AT$11,"")</f>
        <v/>
      </c>
      <c r="I55" s="181" t="str">
        <f>IF('Data Import'!$AT$12&lt;&gt;"",'Data Import'!$AT$12,"")</f>
        <v/>
      </c>
      <c r="J55" s="181" t="str">
        <f>IF('Data Import'!$AT$13&lt;&gt;"",'Data Import'!$AT$13,"")</f>
        <v/>
      </c>
      <c r="K55" s="178" t="str">
        <f>IF('Data Import'!$AT$14="Нет","+","")</f>
        <v/>
      </c>
      <c r="L55" s="180" t="str">
        <f>IF('Data Import'!$AT$15&lt;&gt;"",'Data Import'!$AT$15,"")</f>
        <v/>
      </c>
      <c r="M55" s="178" t="str">
        <f>IF('Data Import'!$AT$14="Да","+","")</f>
        <v/>
      </c>
      <c r="N55" s="179" t="str">
        <f>IF('Data Import'!$AT$16&lt;&gt;"",'Data Import'!$AT$16,"")</f>
        <v/>
      </c>
      <c r="O55" s="182" t="str">
        <f>IF('Data Import'!$AT$17&lt;&gt;"",'Data Import'!$AT$17,"")</f>
        <v/>
      </c>
      <c r="P55" s="182" t="str">
        <f>IF('Data Import'!$AT$18&lt;&gt;"",'Data Import'!$AT$18,"")</f>
        <v/>
      </c>
      <c r="Q55" s="182" t="str">
        <f>IF('Data Import'!$AT$19&lt;&gt;"",'Data Import'!$AT$19,"")</f>
        <v/>
      </c>
      <c r="R55" s="182" t="str">
        <f>IF('Data Import'!$AT$20&lt;&gt;"",'Data Import'!$AT$20,"")</f>
        <v/>
      </c>
      <c r="S55" s="182" t="str">
        <f>IF('Data Import'!$AT$21&lt;&gt;"",'Data Import'!$AT$21,"")</f>
        <v/>
      </c>
      <c r="T55" s="182" t="str">
        <f>IF('Data Import'!$AT$22&lt;&gt;"",'Data Import'!$AT$22,"")</f>
        <v/>
      </c>
      <c r="U55" s="182" t="str">
        <f>IF('Data Import'!$AT$23&lt;&gt;"",'Data Import'!$AT$23,"")</f>
        <v/>
      </c>
      <c r="V55" s="182" t="str">
        <f>IF('Data Import'!$AT$24&lt;&gt;"",'Data Import'!$AT$24,"")</f>
        <v/>
      </c>
      <c r="W55" s="182" t="str">
        <f>IF('Data Import'!$AT$25&lt;&gt;"",'Data Import'!$AT$25,"")</f>
        <v/>
      </c>
      <c r="X55" s="182" t="str">
        <f>IF('Data Import'!$AT$26&lt;&gt;"",'Data Import'!$AT$26,"")</f>
        <v/>
      </c>
      <c r="Y55" s="182" t="str">
        <f>IF('Data Import'!$AT$27&lt;&gt;"",'Data Import'!$AT$27,"")</f>
        <v/>
      </c>
      <c r="Z55" s="67"/>
    </row>
    <row r="56" spans="1:26" ht="36" customHeight="1" x14ac:dyDescent="0.25">
      <c r="A56" s="23">
        <v>44</v>
      </c>
      <c r="B56" s="177" t="s">
        <v>54</v>
      </c>
      <c r="C56" s="178" t="str">
        <f>IF('Data Import'!$AU$7="Нет","+","")</f>
        <v/>
      </c>
      <c r="D56" s="178" t="str">
        <f>IF('Data Import'!$AU$7="Не требуется","+","")</f>
        <v/>
      </c>
      <c r="E56" s="178" t="str">
        <f>IF('Data Import'!$AU$8="Нет","+","")</f>
        <v>+</v>
      </c>
      <c r="F56" s="178" t="str">
        <f>IF('Data Import'!$AU$9="Нет","+","")</f>
        <v/>
      </c>
      <c r="G56" s="179" t="str">
        <f>IF('Data Import'!$AU$10&lt;&gt;"",'Data Import'!$AU$10,"")</f>
        <v/>
      </c>
      <c r="H56" s="180" t="str">
        <f>IF('Data Import'!$AU$11&lt;&gt;"",'Data Import'!$AU$11,"")</f>
        <v/>
      </c>
      <c r="I56" s="181" t="str">
        <f>IF('Data Import'!$AU$12&lt;&gt;"",'Data Import'!$AU$12,"")</f>
        <v/>
      </c>
      <c r="J56" s="181" t="str">
        <f>IF('Data Import'!$AU$13&lt;&gt;"",'Data Import'!$AU$13,"")</f>
        <v/>
      </c>
      <c r="K56" s="178" t="str">
        <f>IF('Data Import'!$AU$14="Нет","+","")</f>
        <v/>
      </c>
      <c r="L56" s="180" t="str">
        <f>IF('Data Import'!$AU$15&lt;&gt;"",'Data Import'!$AU$15,"")</f>
        <v/>
      </c>
      <c r="M56" s="178" t="str">
        <f>IF('Data Import'!$AU$14="Да","+","")</f>
        <v>+</v>
      </c>
      <c r="N56" s="179" t="str">
        <f>IF('Data Import'!$AU$16&lt;&gt;"",'Data Import'!$AU$16,"")</f>
        <v>Постановление администрации города Ангарска от 22.01.2026 № 35-па "О предоставлении бесплатного проезда инвалидам специализированным транспортом в Ангарском городском округе"</v>
      </c>
      <c r="O56" s="182">
        <f>IF('Data Import'!$AU$17&lt;&gt;"",'Data Import'!$AU$17,"")</f>
        <v>42</v>
      </c>
      <c r="P56" s="182">
        <f>IF('Data Import'!$AU$18&lt;&gt;"",'Data Import'!$AU$18,"")</f>
        <v>1</v>
      </c>
      <c r="Q56" s="182">
        <f>IF('Data Import'!$AU$19&lt;&gt;"",'Data Import'!$AU$19,"")</f>
        <v>1</v>
      </c>
      <c r="R56" s="182">
        <f>IF('Data Import'!$AU$20&lt;&gt;"",'Data Import'!$AU$20,"")</f>
        <v>1</v>
      </c>
      <c r="S56" s="182">
        <f>IF('Data Import'!$AU$21&lt;&gt;"",'Data Import'!$AU$21,"")</f>
        <v>1323</v>
      </c>
      <c r="T56" s="182">
        <f>IF('Data Import'!$AU$22&lt;&gt;"",'Data Import'!$AU$22,"")</f>
        <v>2002</v>
      </c>
      <c r="U56" s="182">
        <f>IF('Data Import'!$AU$23&lt;&gt;"",'Data Import'!$AU$23,"")</f>
        <v>2</v>
      </c>
      <c r="V56" s="182">
        <f>IF('Data Import'!$AU$24&lt;&gt;"",'Data Import'!$AU$24,"")</f>
        <v>2</v>
      </c>
      <c r="W56" s="182">
        <f>IF('Data Import'!$AU$25&lt;&gt;"",'Data Import'!$AU$25,"")</f>
        <v>2</v>
      </c>
      <c r="X56" s="182">
        <f>IF('Data Import'!$AU$26&lt;&gt;"",'Data Import'!$AU$26,"")</f>
        <v>2</v>
      </c>
      <c r="Y56" s="182">
        <f>IF('Data Import'!$AU$27&lt;&gt;"",'Data Import'!$AU$27,"")</f>
        <v>2</v>
      </c>
      <c r="Z56" s="67"/>
    </row>
    <row r="57" spans="1:26" ht="409.6" customHeight="1" x14ac:dyDescent="0.25">
      <c r="A57" s="23">
        <v>45</v>
      </c>
      <c r="B57" s="177" t="s">
        <v>55</v>
      </c>
      <c r="C57" s="178" t="str">
        <f>IF('Data Import'!$AV$7="Нет","+","")</f>
        <v/>
      </c>
      <c r="D57" s="178" t="str">
        <f>IF('Data Import'!$AV$7="Не требуется","+","")</f>
        <v/>
      </c>
      <c r="E57" s="178" t="str">
        <f>IF('Data Import'!$AV$8="Нет","+","")</f>
        <v>+</v>
      </c>
      <c r="F57" s="178" t="str">
        <f>IF('Data Import'!$AV$9="Нет","+","")</f>
        <v>+</v>
      </c>
      <c r="G57" s="179" t="str">
        <f>IF('Data Import'!$AV$10&lt;&gt;"",'Data Import'!$AV$10,"")</f>
        <v/>
      </c>
      <c r="H57" s="180" t="str">
        <f>IF('Data Import'!$AV$11&lt;&gt;"",'Data Import'!$AV$11,"")</f>
        <v/>
      </c>
      <c r="I57" s="181" t="str">
        <f>IF('Data Import'!$AV$12&lt;&gt;"",'Data Import'!$AV$12,"")</f>
        <v/>
      </c>
      <c r="J57" s="181" t="str">
        <f>IF('Data Import'!$AV$13&lt;&gt;"",'Data Import'!$AV$13,"")</f>
        <v/>
      </c>
      <c r="K57" s="178" t="str">
        <f>IF('Data Import'!$AV$14="Нет","+","")</f>
        <v/>
      </c>
      <c r="L57" s="180" t="str">
        <f>IF('Data Import'!$AV$15&lt;&gt;"",'Data Import'!$AV$15,"")</f>
        <v xml:space="preserve">Кемеровская область -Кузбасс включает в себя 31 округ (12 городских и 19 муниципальных). В настоящий момент Краснобродский городской округ включен в состав Прокопьевского муниципального округа, Полысаевский городской округ, Ленинск-Кузнецкий городской округ и Ленинск-Кузнецкий муниципальный округ объединены в Ленинск-Кузнецкий муниципальный округ, Междуреченский городской округ переведен в Междуреченский муниципальный округ, Таштагольский муниципальный район в Таштагольский муниципальный округ. Во всех муниципалитетах работает служба "Социальное такси" (48 специализированных автомобилей с подъемным устройством), которая обслуживает инвалидов-колясочников и другие МГН. </v>
      </c>
      <c r="M57" s="178" t="str">
        <f>IF('Data Import'!$AV$14="Да","+","")</f>
        <v/>
      </c>
      <c r="N57" s="179" t="str">
        <f>IF('Data Import'!$AV$16&lt;&gt;"",'Data Import'!$AV$16,"")</f>
        <v xml:space="preserve">1) Приказ "Об утверждении положения о порядке предоставления услуги "Социальное такси" МБУ "Анжеро-Судженского КЦСОН" №1 от 11.01.2024;
2) Положение о порядке предоставления услуг "Социальное такси" Муниципальным бюджетным учреждением "Центр социального обслуживания", утвержденное директором Муниципального бюджетного учреждения "Центр социального обслуживания" от 12.01.2021;
3) Постановление Администрации Березовского городского округа от 11.12.2012 № 789 "Об утверждении Порядка предоставления услуги социального такси Муниципальным бюджетным учреждением "Центр социального обслуживания" Березовского городского округа";
4) Распоряжение Администрации Калтанского городского округа от 16.02.2018 №181-р "Об утверждении Положения о порядке предоставления дополнительной социальной услуги "Социальное такси" муниципальным казенным учреждением "Центр социального обслуживания" Калтанского городского округа";
5) Положение "Об организации работы по предоставлению транспортной услуги "Социальное такси" в МБУ "КЦСОН Центрального района г.Кемерово" от 11.02.2021 №39 с изменениями от 04.10.2021 №168;
6) Положение "Об организации работы по предоставлению услуги "Социальное такси" в МАУ "КЦСОН Кировского района г. Кемерово" от 28.01.2025;
7) Положение "Об организации работы по предоставлению услуги "Социальное такси" в МБУ "КЦСОН Заводского района г. Кемерово" от 01.10.2021;
8) Положение "Об организации работы по порядку оказания платной социальной услуги по транспортному обслуживанию отдельных категорий населения услуги "Социальное такси" в МБУ "КЦСОН Ленинского района г.Кемерово" от 21.01.2025 №23; 
9) Положение "Об организации работы по предоставлению услуги "Социальное такси" в МБУ "КЦСОН Рудничного района г. Кемерово" от 29.03.2021;
10) Положение о порядке предоставления муниципальным казенным учреждением "Центр социального обслуживания" транспортной услуги "Социальное такси" утверждено начальником управления социальной защиты населения Киселевского городского округа 02.11.2020;
11) Постановление администрации Ленинск-Кузнецкого городского округа от 17.12.2020 № 2139 "Об утверждении Положения об осуществлении перевозок отдельных категорий граждан специальным автотранспортным средством "Социальное такси";
12) Решение Совета народных депутатов Мысковского городского округа №5-н от 26.02.2025 "Об утверждении перечня и тарифов на дополнительные социальные услуги, предоставляемые муниципальным казенным учреждением "Центр социального обслуживания населения";
13) Приказ Комитета социальной защиты администрации города Новокузнецка от 11.11.2024 № 448 "Об утверждении положения о порядке предоставления услуги "Социальное такси" отдельным категориям граждан, проживающим на территории Новокузнецкого городского округа";
14) Положение о предоставлении транспортных услуг "Социальное такси" муниципальным бюджетным учреждением "Центр социального обслуживания Граждан пожилого возраста и инвалидов Осинниковского городского округа от 2015 г.;
15) Положение о порядке предоставления муниципальным бюджетным учреждением "Центр социального обслуживания населения" дополнительной платной социальной услуги "Социальное такси" от 31.08.2015;
16) Положение № 230, от 07.14.2026г."О порядке предоставления дополнительной платной услуги "Социальное такси" Муниципальным бюджетным Учреждением "Комплексный центр социального обслуживания населения" Тайгинского городского округа;
17) Положение, утвержденное постановлением Администрации города Юрги от 17.03.2021 № 220 "О порядке предоставления дополнительной платной услуги "Социальное такси" муниципальным учреждением "Центр социального обслуживания граждан пожилого возраста и инвалидов города Юрги";
18) Приказ МКУ "Комплексный центр социального обслуживания населения Беловского муниципального округа» № 40-ОД от 01.08.2024 "О порядке предоставления транспортной услуги «Социальное такси";
19) Административный регламент по предоставлению муниципальной услуги "Социальное такси", утвержденный постановлением администрации Гурьевского муниципального округа от 05.09.2019 № 804;
20) Приказ МБУ "КЦСОН" Ижморского МО № 59 от 29.12.2020 об утверждении положения "О порядке предоставления услуги "Социальное такси"; 
21) Постановление администрации Кемеровского муниципального округа №1616 -п от 08.07.2020 "Об утверждении Положения о порядке предоставления транспортной услуги "Социальное такси" муниципальным казённым учреждением "Комплексный центр социального обслуживания населения Кемеровского м муниципального округа";
22) Решение Совета народных депутатов Крапивинского муниципального округа второго созыва от 11.09.2024 №08 "Об утверждении Положения о порядке предоставления платной услуги "Социальное такси";
23) "Положение о социальном такси", утвержденное приказом МБУ "КЦСОН" Мариинского муниципального округа от 13.09.2016 № 97А;
24) Положение "О предоставлении дополнительной платной социальной услуги "Социальное такси" в Муниципальном бюджетном учреждении "Комплексный центр социального обслуживания населения", утверждено приказом от 05.12.2023 №763;
25) Решение Совета народных депутатов Новокузнецкого муниципального округа Кемеровской области - Кузбасса от 31.08.2023 № 191-МНПА "Об утверждении Положения о порядке предоставления платной услуги "Социальное такси";
26) Приказ Управления СЗН администрации Прокопьевского муниципального округа от 26.11.2024 № 49 "Об утверждении Положения о порядке предоставления транспортной услуги "Социальное такси" муниципальным учреждением "Центр социального обслуживания" Прокопьевского муниципального округа";
27) Приказ УСЗН №53 от 30.06.2017г. Об утверждении Положения о порядке предоставления дополнительной услуги "Социальное такси" МБУ "КЦСОН" ;
28) Постановление от 30.06.2017 № 482-п " об утверждении Положения о порядке предоставления дополнительной платной услуги "Социальное такси" центрами социального обслуживания населения Таштагольского муниципального района;
29) Приказ от 05.05.2023 № 38-од, утверждение Положения О порядке предоставления дополнительной транспортной услуги "Социальное такси" Муниципальным казенным учреждением "Центр социального обслуживания Тисульского муниципального округа";
30) Положение о порядке и условиях предоставления услуги "Социальное такси" утвержденное приказом директора МБУ "Топкинский ЦСО" от 30.11.2021 № 231; 
31) Приказ управления социальной защиты населения администрации Тяжинского муниципального округа от 11.07.2018 № 27-д "Об утверждении Положения о порядке и условиях предоставления дополнительных социальных услуг на дому, в полустационарной форме социального обслуживания и дополнительных срочных услуг муниципальным бюджетным учреждением Центр социального обслуживания населения"; 
32) Положение о порядке и условиях предоставления платной услуги "Социальное такси" утвержденное приказом МКУ "КЦСОН" от 07.08.2024 № 47/1-0 Постановление Администрации Чебулинского муниципального округа от 20.09.2024 № 566-п "Об утверждении тарифов на платные услуги "Социальное такси", предоставляемые муниципальным казенным учреждением "Комплексный центр социального обслуживания населения";
33) Постановление администрации Юргинского муниципального округа от 09.02.2021 № 10 - МНА "Об утверждении Положения о порядке предоставления платной услуги "Социальное такси" муниципальным казенным учреждением "Комплексный центр социального обслуживания населения Юргинского муниципального округа";
34) Положение от 16.09.2024, Приказ № 179-п о порядке предоставления услуг "Социальное такси"
35) Решение Яшкинского районного Совета народных депутатов от 17.02.2012 г. № 428-р "Об утверждении положения и расценок на услугу "социальное такси", предоставляемую МКУ Яшкинского муниципального района "Центр социального обслуживания". В последней редакции - Решение Яшкинского районного Совета народных депутатов от 22.04.2016 № 219-р "Об утверждении положения и тарифов на услугу "социальное такси", предоставляемую МКУ Яшкинского муниципального района "Центр социального обслуживания".
</v>
      </c>
      <c r="O57" s="182">
        <f>IF('Data Import'!$AV$17&lt;&gt;"",'Data Import'!$AV$17,"")</f>
        <v>31</v>
      </c>
      <c r="P57" s="182">
        <f>IF('Data Import'!$AV$18&lt;&gt;"",'Data Import'!$AV$18,"")</f>
        <v>31</v>
      </c>
      <c r="Q57" s="182">
        <f>IF('Data Import'!$AV$19&lt;&gt;"",'Data Import'!$AV$19,"")</f>
        <v>49</v>
      </c>
      <c r="R57" s="182">
        <f>IF('Data Import'!$AV$20&lt;&gt;"",'Data Import'!$AV$20,"")</f>
        <v>50</v>
      </c>
      <c r="S57" s="182">
        <f>IF('Data Import'!$AV$21&lt;&gt;"",'Data Import'!$AV$21,"")</f>
        <v>9753</v>
      </c>
      <c r="T57" s="182">
        <f>IF('Data Import'!$AV$22&lt;&gt;"",'Data Import'!$AV$22,"")</f>
        <v>7783</v>
      </c>
      <c r="U57" s="182">
        <f>IF('Data Import'!$AV$23&lt;&gt;"",'Data Import'!$AV$23,"")</f>
        <v>56</v>
      </c>
      <c r="V57" s="182">
        <f>IF('Data Import'!$AV$24&lt;&gt;"",'Data Import'!$AV$24,"")</f>
        <v>57</v>
      </c>
      <c r="W57" s="182">
        <f>IF('Data Import'!$AV$25&lt;&gt;"",'Data Import'!$AV$25,"")</f>
        <v>36</v>
      </c>
      <c r="X57" s="182">
        <f>IF('Data Import'!$AV$26&lt;&gt;"",'Data Import'!$AV$26,"")</f>
        <v>39</v>
      </c>
      <c r="Y57" s="182">
        <f>IF('Data Import'!$AV$27&lt;&gt;"",'Data Import'!$AV$27,"")</f>
        <v>44</v>
      </c>
      <c r="Z57" s="67"/>
    </row>
    <row r="58" spans="1:26" ht="201.75" customHeight="1" x14ac:dyDescent="0.25">
      <c r="A58" s="23">
        <v>46</v>
      </c>
      <c r="B58" s="177" t="s">
        <v>56</v>
      </c>
      <c r="C58" s="178" t="str">
        <f>IF('Data Import'!$AW$7="Нет","+","")</f>
        <v/>
      </c>
      <c r="D58" s="178" t="str">
        <f>IF('Data Import'!$AW$7="Не требуется","+","")</f>
        <v/>
      </c>
      <c r="E58" s="178" t="str">
        <f>IF('Data Import'!$AW$8="Нет","+","")</f>
        <v>+</v>
      </c>
      <c r="F58" s="178" t="str">
        <f>IF('Data Import'!$AW$9="Нет","+","")</f>
        <v/>
      </c>
      <c r="G58" s="179" t="str">
        <f>IF('Data Import'!$AW$10&lt;&gt;"",'Data Import'!$AW$10,"")</f>
        <v/>
      </c>
      <c r="H58" s="180" t="str">
        <f>IF('Data Import'!$AW$11&lt;&gt;"",'Data Import'!$AW$11,"")</f>
        <v/>
      </c>
      <c r="I58" s="181" t="str">
        <f>IF('Data Import'!$AW$12&lt;&gt;"",'Data Import'!$AW$12,"")</f>
        <v/>
      </c>
      <c r="J58" s="181" t="str">
        <f>IF('Data Import'!$AW$13&lt;&gt;"",'Data Import'!$AW$13,"")</f>
        <v/>
      </c>
      <c r="K58" s="178" t="str">
        <f>IF('Data Import'!$AW$14="Нет","+","")</f>
        <v/>
      </c>
      <c r="L58" s="180" t="str">
        <f>IF('Data Import'!$AW$15&lt;&gt;"",'Data Import'!$AW$15,"")</f>
        <v/>
      </c>
      <c r="M58" s="178" t="str">
        <f>IF('Data Import'!$AW$14="Да","+","")</f>
        <v/>
      </c>
      <c r="N58" s="179" t="str">
        <f>IF('Data Import'!$AW$16&lt;&gt;"",'Data Import'!$AW$16,"")</f>
        <v>Об утверждении Положения о порядке оказания услуги «социальное такси»  гражданам, проживающим на территории муниципального образования Боготольский  муниципальный район № 719-п от 24.11.2023;
Постановление администрации города Красноярска от 18.03.2020 № 177 "О дополнительной мере социальной поддержки в виде оказания инвалидам, имеющим ограничения способности к передвижению второй или третьей степени и использующим для перемещения кресло-коляску либо нуждающимся в перевозке специализированным автотранспортом, услуги по доставке специализированным автотранспортом к социально значимым объектам, местам проведения досуга, отдыха и обратно" (далее - постановление № 177); 
приказ Управления образования администрации города Минусинска от 27.01.2023 № 45"Об утверждении Положения о порядке предоставления услуги по перевозке на специальном транспортном средстве "Социальное такси";
Положение о порядке и условиях предоставления услуги "социальное такси" Унитарным Муниципальным автотранспортным предприятием г. Зеленогорска от 19.02.2023 г.;
"О создании службы "Социальное такси" на территории Богучанского района №171-п от 21.02.2024</v>
      </c>
      <c r="O58" s="182">
        <f>IF('Data Import'!$AW$17&lt;&gt;"",'Data Import'!$AW$17,"")</f>
        <v>39</v>
      </c>
      <c r="P58" s="182">
        <f>IF('Data Import'!$AW$18&lt;&gt;"",'Data Import'!$AW$18,"")</f>
        <v>6</v>
      </c>
      <c r="Q58" s="182">
        <f>IF('Data Import'!$AW$19&lt;&gt;"",'Data Import'!$AW$19,"")</f>
        <v>21</v>
      </c>
      <c r="R58" s="182">
        <f>IF('Data Import'!$AW$20&lt;&gt;"",'Data Import'!$AW$20,"")</f>
        <v>21</v>
      </c>
      <c r="S58" s="182">
        <f>IF('Data Import'!$AW$21&lt;&gt;"",'Data Import'!$AW$21,"")</f>
        <v>10608</v>
      </c>
      <c r="T58" s="182">
        <f>IF('Data Import'!$AW$22&lt;&gt;"",'Data Import'!$AW$22,"")</f>
        <v>12090</v>
      </c>
      <c r="U58" s="182">
        <f>IF('Data Import'!$AW$23&lt;&gt;"",'Data Import'!$AW$23,"")</f>
        <v>11</v>
      </c>
      <c r="V58" s="182">
        <f>IF('Data Import'!$AW$24&lt;&gt;"",'Data Import'!$AW$24,"")</f>
        <v>12</v>
      </c>
      <c r="W58" s="182">
        <f>IF('Data Import'!$AW$25&lt;&gt;"",'Data Import'!$AW$25,"")</f>
        <v>11</v>
      </c>
      <c r="X58" s="182">
        <f>IF('Data Import'!$AW$26&lt;&gt;"",'Data Import'!$AW$26,"")</f>
        <v>12</v>
      </c>
      <c r="Y58" s="182">
        <f>IF('Data Import'!$AW$27&lt;&gt;"",'Data Import'!$AW$27,"")</f>
        <v>21</v>
      </c>
      <c r="Z58" s="67"/>
    </row>
    <row r="59" spans="1:26" ht="215.25" customHeight="1" x14ac:dyDescent="0.25">
      <c r="A59" s="23">
        <v>47</v>
      </c>
      <c r="B59" s="177" t="s">
        <v>57</v>
      </c>
      <c r="C59" s="178" t="str">
        <f>IF('Data Import'!$AX$7="Нет","+","")</f>
        <v/>
      </c>
      <c r="D59" s="178" t="str">
        <f>IF('Data Import'!$AX$7="Не требуется","+","")</f>
        <v/>
      </c>
      <c r="E59" s="178" t="str">
        <f>IF('Data Import'!$AX$8="Нет","+","")</f>
        <v/>
      </c>
      <c r="F59" s="178" t="str">
        <f>IF('Data Import'!$AX$9="Нет","+","")</f>
        <v>+</v>
      </c>
      <c r="G59" s="179" t="str">
        <f>IF('Data Import'!$AX$10&lt;&gt;"",'Data Import'!$AX$10,"")</f>
        <v/>
      </c>
      <c r="H59" s="180" t="str">
        <f>IF('Data Import'!$AX$11&lt;&gt;"",'Data Import'!$AX$11,"")</f>
        <v/>
      </c>
      <c r="I59" s="181" t="str">
        <f>IF('Data Import'!$AX$12&lt;&gt;"",'Data Import'!$AX$12,"")</f>
        <v/>
      </c>
      <c r="J59" s="181" t="str">
        <f>IF('Data Import'!$AX$13&lt;&gt;"",'Data Import'!$AX$13,"")</f>
        <v/>
      </c>
      <c r="K59" s="178" t="str">
        <f>IF('Data Import'!$AX$14="Нет","+","")</f>
        <v/>
      </c>
      <c r="L59" s="180" t="str">
        <f>IF('Data Import'!$AX$15&lt;&gt;"",'Data Import'!$AX$15,"")</f>
        <v/>
      </c>
      <c r="M59" s="178" t="str">
        <f>IF('Data Import'!$AX$14="Да","+","")</f>
        <v>+</v>
      </c>
      <c r="N59" s="179" t="str">
        <f>IF('Data Import'!$AX$16&lt;&gt;"",'Data Import'!$AX$16,"")</f>
        <v xml:space="preserve">Постановление мэрии города Новосибирска от 11.02.2026 № 1322 «О дополнительной мере социальной поддержки «Социальная служба сопровождения», в соответствии с постановлением мэрии города Новосибирска от 22.11.2024 № 10129 «О муниципальной программе города Новосибирска «Социальная поддержка населения и укрепление общественного здоровья в городе Новосибирска»;
Постановление от 22.12.2025  № 20-па «Об утверждении порядка предоставления транспортной услуги «Социальном такси» отдельным категориям граждан, проживающим на территории Убинского муниципального округа Новосибирской области»;
Постановление администрации Мошковского района Новосибирской области «Об утверждении порядка предоставления транспортной услуги «Социальное такси» отдельным категориям граждан, постоянно проживающим на территории Мошковского района Новосибирской области»; постановление администрации Мошковского района Новосибирской области «Об утверждении муниципальной программы «Социальная поддержка населения Мошковского района Новосибирской области на 2026–2030 годы»;Приказ муниципального бюджетного учреждения Тогучинского района «Комплексный центр социального обслуживания населения» от 18.09.2025 № 239.
</v>
      </c>
      <c r="O59" s="182">
        <f>IF('Data Import'!$AX$17&lt;&gt;"",'Data Import'!$AX$17,"")</f>
        <v>35</v>
      </c>
      <c r="P59" s="182">
        <f>IF('Data Import'!$AX$18&lt;&gt;"",'Data Import'!$AX$18,"")</f>
        <v>4</v>
      </c>
      <c r="Q59" s="182">
        <f>IF('Data Import'!$AX$19&lt;&gt;"",'Data Import'!$AX$19,"")</f>
        <v>7</v>
      </c>
      <c r="R59" s="182">
        <f>IF('Data Import'!$AX$20&lt;&gt;"",'Data Import'!$AX$20,"")</f>
        <v>6</v>
      </c>
      <c r="S59" s="182">
        <f>IF('Data Import'!$AX$21&lt;&gt;"",'Data Import'!$AX$21,"")</f>
        <v>63219</v>
      </c>
      <c r="T59" s="182">
        <f>IF('Data Import'!$AX$22&lt;&gt;"",'Data Import'!$AX$22,"")</f>
        <v>55514</v>
      </c>
      <c r="U59" s="182">
        <f>IF('Data Import'!$AX$23&lt;&gt;"",'Data Import'!$AX$23,"")</f>
        <v>6</v>
      </c>
      <c r="V59" s="182">
        <f>IF('Data Import'!$AX$24&lt;&gt;"",'Data Import'!$AX$24,"")</f>
        <v>6</v>
      </c>
      <c r="W59" s="182">
        <f>IF('Data Import'!$AX$25&lt;&gt;"",'Data Import'!$AX$25,"")</f>
        <v>4</v>
      </c>
      <c r="X59" s="182">
        <f>IF('Data Import'!$AX$26&lt;&gt;"",'Data Import'!$AX$26,"")</f>
        <v>4</v>
      </c>
      <c r="Y59" s="182">
        <f>IF('Data Import'!$AX$27&lt;&gt;"",'Data Import'!$AX$27,"")</f>
        <v>0</v>
      </c>
      <c r="Z59" s="67"/>
    </row>
    <row r="60" spans="1:26" ht="36.75" customHeight="1" x14ac:dyDescent="0.25">
      <c r="A60" s="23">
        <v>48</v>
      </c>
      <c r="B60" s="177" t="s">
        <v>58</v>
      </c>
      <c r="C60" s="178" t="str">
        <f>IF('Data Import'!$AY$7="Нет","+","")</f>
        <v/>
      </c>
      <c r="D60" s="178" t="str">
        <f>IF('Data Import'!$AY$7="Не требуется","+","")</f>
        <v/>
      </c>
      <c r="E60" s="178" t="str">
        <f>IF('Data Import'!$AY$8="Нет","+","")</f>
        <v/>
      </c>
      <c r="F60" s="178" t="str">
        <f>IF('Data Import'!$AY$9="Нет","+","")</f>
        <v/>
      </c>
      <c r="G60" s="179" t="str">
        <f>IF('Data Import'!$AY$10&lt;&gt;"",'Data Import'!$AY$10,"")</f>
        <v>Количество оказанных транспортных услуг инвалидам</v>
      </c>
      <c r="H60" s="180" t="str">
        <f>IF('Data Import'!$AY$11&lt;&gt;"",'Data Import'!$AY$11,"")</f>
        <v>ед.</v>
      </c>
      <c r="I60" s="181">
        <f>IF('Data Import'!$AY$12&lt;&gt;"",'Data Import'!$AY$12,"")</f>
        <v>7000</v>
      </c>
      <c r="J60" s="181">
        <f>IF('Data Import'!$AY$13&lt;&gt;"",'Data Import'!$AY$13,"")</f>
        <v>6490</v>
      </c>
      <c r="K60" s="178" t="str">
        <f>IF('Data Import'!$AY$14="Нет","+","")</f>
        <v/>
      </c>
      <c r="L60" s="180" t="str">
        <f>IF('Data Import'!$AY$15&lt;&gt;"",'Data Import'!$AY$15,"")</f>
        <v/>
      </c>
      <c r="M60" s="178" t="str">
        <f>IF('Data Import'!$AY$14="Да","+","")</f>
        <v>+</v>
      </c>
      <c r="N60" s="179" t="str">
        <f>IF('Data Import'!$AY$16&lt;&gt;"",'Data Import'!$AY$16,"")</f>
        <v>приказ Министерства труда и социального развития Омской области от 28 октября 2013 года № 147-п "О транспортном обслуживании инвалидов в Омской области"</v>
      </c>
      <c r="O60" s="182">
        <f>IF('Data Import'!$AY$17&lt;&gt;"",'Data Import'!$AY$17,"")</f>
        <v>33</v>
      </c>
      <c r="P60" s="182">
        <f>IF('Data Import'!$AY$18&lt;&gt;"",'Data Import'!$AY$18,"")</f>
        <v>33</v>
      </c>
      <c r="Q60" s="182">
        <f>IF('Data Import'!$AY$19&lt;&gt;"",'Data Import'!$AY$19,"")</f>
        <v>75</v>
      </c>
      <c r="R60" s="182">
        <f>IF('Data Import'!$AY$20&lt;&gt;"",'Data Import'!$AY$20,"")</f>
        <v>101</v>
      </c>
      <c r="S60" s="182">
        <f>IF('Data Import'!$AY$21&lt;&gt;"",'Data Import'!$AY$21,"")</f>
        <v>8010</v>
      </c>
      <c r="T60" s="182">
        <f>IF('Data Import'!$AY$22&lt;&gt;"",'Data Import'!$AY$22,"")</f>
        <v>6490</v>
      </c>
      <c r="U60" s="182">
        <f>IF('Data Import'!$AY$23&lt;&gt;"",'Data Import'!$AY$23,"")</f>
        <v>56</v>
      </c>
      <c r="V60" s="182">
        <f>IF('Data Import'!$AY$24&lt;&gt;"",'Data Import'!$AY$24,"")</f>
        <v>68</v>
      </c>
      <c r="W60" s="182">
        <f>IF('Data Import'!$AY$25&lt;&gt;"",'Data Import'!$AY$25,"")</f>
        <v>50</v>
      </c>
      <c r="X60" s="182">
        <f>IF('Data Import'!$AY$26&lt;&gt;"",'Data Import'!$AY$26,"")</f>
        <v>63</v>
      </c>
      <c r="Y60" s="182">
        <f>IF('Data Import'!$AY$27&lt;&gt;"",'Data Import'!$AY$27,"")</f>
        <v>62</v>
      </c>
      <c r="Z60" s="67"/>
    </row>
    <row r="61" spans="1:26" ht="15.75" customHeight="1" x14ac:dyDescent="0.25">
      <c r="A61" s="23">
        <v>49</v>
      </c>
      <c r="B61" s="177" t="s">
        <v>59</v>
      </c>
      <c r="C61" s="178" t="str">
        <f>IF('Data Import'!$AZ$7="Нет","+","")</f>
        <v/>
      </c>
      <c r="D61" s="178" t="str">
        <f>IF('Data Import'!$AZ$7="Не требуется","+","")</f>
        <v/>
      </c>
      <c r="E61" s="178" t="str">
        <f>IF('Data Import'!$AZ$8="Нет","+","")</f>
        <v/>
      </c>
      <c r="F61" s="178" t="str">
        <f>IF('Data Import'!$AZ$9="Нет","+","")</f>
        <v/>
      </c>
      <c r="G61" s="179" t="str">
        <f>IF('Data Import'!$AZ$10&lt;&gt;"",'Data Import'!$AZ$10,"")</f>
        <v/>
      </c>
      <c r="H61" s="180" t="str">
        <f>IF('Data Import'!$AZ$11&lt;&gt;"",'Data Import'!$AZ$11,"")</f>
        <v/>
      </c>
      <c r="I61" s="181" t="str">
        <f>IF('Data Import'!$AZ$12&lt;&gt;"",'Data Import'!$AZ$12,"")</f>
        <v/>
      </c>
      <c r="J61" s="181" t="str">
        <f>IF('Data Import'!$AZ$13&lt;&gt;"",'Data Import'!$AZ$13,"")</f>
        <v/>
      </c>
      <c r="K61" s="178" t="str">
        <f>IF('Data Import'!$AZ$14="Нет","+","")</f>
        <v/>
      </c>
      <c r="L61" s="180" t="str">
        <f>IF('Data Import'!$AZ$15&lt;&gt;"",'Data Import'!$AZ$15,"")</f>
        <v/>
      </c>
      <c r="M61" s="178" t="str">
        <f>IF('Data Import'!$AZ$14="Да","+","")</f>
        <v/>
      </c>
      <c r="N61" s="179" t="str">
        <f>IF('Data Import'!$AZ$16&lt;&gt;"",'Data Import'!$AZ$16,"")</f>
        <v/>
      </c>
      <c r="O61" s="182" t="str">
        <f>IF('Data Import'!$AZ$17&lt;&gt;"",'Data Import'!$AZ$17,"")</f>
        <v/>
      </c>
      <c r="P61" s="182" t="str">
        <f>IF('Data Import'!$AZ$18&lt;&gt;"",'Data Import'!$AZ$18,"")</f>
        <v/>
      </c>
      <c r="Q61" s="182" t="str">
        <f>IF('Data Import'!$AZ$19&lt;&gt;"",'Data Import'!$AZ$19,"")</f>
        <v/>
      </c>
      <c r="R61" s="182" t="str">
        <f>IF('Data Import'!$AZ$20&lt;&gt;"",'Data Import'!$AZ$20,"")</f>
        <v/>
      </c>
      <c r="S61" s="182" t="str">
        <f>IF('Data Import'!$AZ$21&lt;&gt;"",'Data Import'!$AZ$21,"")</f>
        <v/>
      </c>
      <c r="T61" s="182" t="str">
        <f>IF('Data Import'!$AZ$22&lt;&gt;"",'Data Import'!$AZ$22,"")</f>
        <v/>
      </c>
      <c r="U61" s="182" t="str">
        <f>IF('Data Import'!$AZ$23&lt;&gt;"",'Data Import'!$AZ$23,"")</f>
        <v/>
      </c>
      <c r="V61" s="182" t="str">
        <f>IF('Data Import'!$AZ$24&lt;&gt;"",'Data Import'!$AZ$24,"")</f>
        <v/>
      </c>
      <c r="W61" s="182" t="str">
        <f>IF('Data Import'!$AZ$25&lt;&gt;"",'Data Import'!$AZ$25,"")</f>
        <v/>
      </c>
      <c r="X61" s="182" t="str">
        <f>IF('Data Import'!$AZ$26&lt;&gt;"",'Data Import'!$AZ$26,"")</f>
        <v/>
      </c>
      <c r="Y61" s="182" t="str">
        <f>IF('Data Import'!$AZ$27&lt;&gt;"",'Data Import'!$AZ$27,"")</f>
        <v/>
      </c>
      <c r="Z61" s="67"/>
    </row>
    <row r="62" spans="1:26" ht="15.75" customHeight="1" x14ac:dyDescent="0.25">
      <c r="A62" s="23">
        <v>50</v>
      </c>
      <c r="B62" s="177" t="s">
        <v>60</v>
      </c>
      <c r="C62" s="178" t="str">
        <f>IF('Data Import'!$BA$7="Нет","+","")</f>
        <v>+</v>
      </c>
      <c r="D62" s="178" t="str">
        <f>IF('Data Import'!$BA$7="Не требуется","+","")</f>
        <v/>
      </c>
      <c r="E62" s="178" t="str">
        <f>IF('Data Import'!$BA$8="Нет","+","")</f>
        <v>+</v>
      </c>
      <c r="F62" s="178" t="str">
        <f>IF('Data Import'!$BA$9="Нет","+","")</f>
        <v/>
      </c>
      <c r="G62" s="179" t="str">
        <f>IF('Data Import'!$BA$10&lt;&gt;"",'Data Import'!$BA$10,"")</f>
        <v/>
      </c>
      <c r="H62" s="180" t="str">
        <f>IF('Data Import'!$BA$11&lt;&gt;"",'Data Import'!$BA$11,"")</f>
        <v/>
      </c>
      <c r="I62" s="181" t="str">
        <f>IF('Data Import'!$BA$12&lt;&gt;"",'Data Import'!$BA$12,"")</f>
        <v/>
      </c>
      <c r="J62" s="181" t="str">
        <f>IF('Data Import'!$BA$13&lt;&gt;"",'Data Import'!$BA$13,"")</f>
        <v/>
      </c>
      <c r="K62" s="178" t="str">
        <f>IF('Data Import'!$BA$14="Нет","+","")</f>
        <v/>
      </c>
      <c r="L62" s="180" t="str">
        <f>IF('Data Import'!$BA$15&lt;&gt;"",'Data Import'!$BA$15,"")</f>
        <v/>
      </c>
      <c r="M62" s="178" t="str">
        <f>IF('Data Import'!$BA$14="Да","+","")</f>
        <v/>
      </c>
      <c r="N62" s="179" t="str">
        <f>IF('Data Import'!$BA$16&lt;&gt;"",'Data Import'!$BA$16,"")</f>
        <v/>
      </c>
      <c r="O62" s="182" t="str">
        <f>IF('Data Import'!$BA$17&lt;&gt;"",'Data Import'!$BA$17,"")</f>
        <v/>
      </c>
      <c r="P62" s="182" t="str">
        <f>IF('Data Import'!$BA$18&lt;&gt;"",'Data Import'!$BA$18,"")</f>
        <v/>
      </c>
      <c r="Q62" s="182" t="str">
        <f>IF('Data Import'!$BA$19&lt;&gt;"",'Data Import'!$BA$19,"")</f>
        <v/>
      </c>
      <c r="R62" s="182" t="str">
        <f>IF('Data Import'!$BA$20&lt;&gt;"",'Data Import'!$BA$20,"")</f>
        <v/>
      </c>
      <c r="S62" s="182" t="str">
        <f>IF('Data Import'!$BA$21&lt;&gt;"",'Data Import'!$BA$21,"")</f>
        <v/>
      </c>
      <c r="T62" s="182" t="str">
        <f>IF('Data Import'!$BA$22&lt;&gt;"",'Data Import'!$BA$22,"")</f>
        <v/>
      </c>
      <c r="U62" s="182" t="str">
        <f>IF('Data Import'!$BA$23&lt;&gt;"",'Data Import'!$BA$23,"")</f>
        <v/>
      </c>
      <c r="V62" s="182" t="str">
        <f>IF('Data Import'!$BA$24&lt;&gt;"",'Data Import'!$BA$24,"")</f>
        <v/>
      </c>
      <c r="W62" s="182" t="str">
        <f>IF('Data Import'!$BA$25&lt;&gt;"",'Data Import'!$BA$25,"")</f>
        <v/>
      </c>
      <c r="X62" s="182" t="str">
        <f>IF('Data Import'!$BA$26&lt;&gt;"",'Data Import'!$BA$26,"")</f>
        <v/>
      </c>
      <c r="Y62" s="182" t="str">
        <f>IF('Data Import'!$BA$27&lt;&gt;"",'Data Import'!$BA$27,"")</f>
        <v/>
      </c>
      <c r="Z62" s="67"/>
    </row>
    <row r="63" spans="1:26" ht="15.75" customHeight="1" x14ac:dyDescent="0.25">
      <c r="A63" s="23">
        <v>51</v>
      </c>
      <c r="B63" s="177" t="s">
        <v>61</v>
      </c>
      <c r="C63" s="178" t="str">
        <f>IF('Data Import'!$BB$7="Нет","+","")</f>
        <v/>
      </c>
      <c r="D63" s="178" t="str">
        <f>IF('Data Import'!$BB$7="Не требуется","+","")</f>
        <v/>
      </c>
      <c r="E63" s="178" t="str">
        <f>IF('Data Import'!$BB$8="Нет","+","")</f>
        <v/>
      </c>
      <c r="F63" s="178" t="str">
        <f>IF('Data Import'!$BB$9="Нет","+","")</f>
        <v/>
      </c>
      <c r="G63" s="179" t="str">
        <f>IF('Data Import'!$BB$10&lt;&gt;"",'Data Import'!$BB$10,"")</f>
        <v/>
      </c>
      <c r="H63" s="180" t="str">
        <f>IF('Data Import'!$BB$11&lt;&gt;"",'Data Import'!$BB$11,"")</f>
        <v/>
      </c>
      <c r="I63" s="181" t="str">
        <f>IF('Data Import'!$BB$12&lt;&gt;"",'Data Import'!$BB$12,"")</f>
        <v/>
      </c>
      <c r="J63" s="181" t="str">
        <f>IF('Data Import'!$BB$13&lt;&gt;"",'Data Import'!$BB$13,"")</f>
        <v/>
      </c>
      <c r="K63" s="178" t="str">
        <f>IF('Data Import'!$BB$14="Нет","+","")</f>
        <v/>
      </c>
      <c r="L63" s="180" t="str">
        <f>IF('Data Import'!$BB$15&lt;&gt;"",'Data Import'!$BB$15,"")</f>
        <v/>
      </c>
      <c r="M63" s="178" t="str">
        <f>IF('Data Import'!$BB$14="Да","+","")</f>
        <v/>
      </c>
      <c r="N63" s="179" t="str">
        <f>IF('Data Import'!$BB$16&lt;&gt;"",'Data Import'!$BB$16,"")</f>
        <v/>
      </c>
      <c r="O63" s="182" t="str">
        <f>IF('Data Import'!$BB$17&lt;&gt;"",'Data Import'!$BB$17,"")</f>
        <v/>
      </c>
      <c r="P63" s="182" t="str">
        <f>IF('Data Import'!$BB$18&lt;&gt;"",'Data Import'!$BB$18,"")</f>
        <v/>
      </c>
      <c r="Q63" s="182" t="str">
        <f>IF('Data Import'!$BB$19&lt;&gt;"",'Data Import'!$BB$19,"")</f>
        <v/>
      </c>
      <c r="R63" s="182" t="str">
        <f>IF('Data Import'!$BB$20&lt;&gt;"",'Data Import'!$BB$20,"")</f>
        <v/>
      </c>
      <c r="S63" s="182" t="str">
        <f>IF('Data Import'!$BB$21&lt;&gt;"",'Data Import'!$BB$21,"")</f>
        <v/>
      </c>
      <c r="T63" s="182" t="str">
        <f>IF('Data Import'!$BB$22&lt;&gt;"",'Data Import'!$BB$22,"")</f>
        <v/>
      </c>
      <c r="U63" s="182" t="str">
        <f>IF('Data Import'!$BB$23&lt;&gt;"",'Data Import'!$BB$23,"")</f>
        <v/>
      </c>
      <c r="V63" s="182" t="str">
        <f>IF('Data Import'!$BB$24&lt;&gt;"",'Data Import'!$BB$24,"")</f>
        <v/>
      </c>
      <c r="W63" s="182" t="str">
        <f>IF('Data Import'!$BB$25&lt;&gt;"",'Data Import'!$BB$25,"")</f>
        <v/>
      </c>
      <c r="X63" s="182" t="str">
        <f>IF('Data Import'!$BB$26&lt;&gt;"",'Data Import'!$BB$26,"")</f>
        <v/>
      </c>
      <c r="Y63" s="182" t="str">
        <f>IF('Data Import'!$BB$27&lt;&gt;"",'Data Import'!$BB$27,"")</f>
        <v/>
      </c>
      <c r="Z63" s="67"/>
    </row>
    <row r="64" spans="1:26" ht="83.25" customHeight="1" x14ac:dyDescent="0.25">
      <c r="A64" s="23">
        <v>52</v>
      </c>
      <c r="B64" s="177" t="s">
        <v>62</v>
      </c>
      <c r="C64" s="178" t="str">
        <f>IF('Data Import'!$BC$7="Нет","+","")</f>
        <v/>
      </c>
      <c r="D64" s="178" t="str">
        <f>IF('Data Import'!$BC$7="Не требуется","+","")</f>
        <v/>
      </c>
      <c r="E64" s="178" t="str">
        <f>IF('Data Import'!$BC$8="Нет","+","")</f>
        <v/>
      </c>
      <c r="F64" s="178" t="str">
        <f>IF('Data Import'!$BC$9="Нет","+","")</f>
        <v/>
      </c>
      <c r="G64" s="179" t="str">
        <f>IF('Data Import'!$BC$10&lt;&gt;"",'Data Import'!$BC$10,"")</f>
        <v>Создание и развитие служб «социального такси» во всех муниципальных образованиях Республики Хакасия</v>
      </c>
      <c r="H64" s="180" t="str">
        <f>IF('Data Import'!$BC$11&lt;&gt;"",'Data Import'!$BC$11,"")</f>
        <v>ед.</v>
      </c>
      <c r="I64" s="181">
        <f>IF('Data Import'!$BC$12&lt;&gt;"",'Data Import'!$BC$12,"")</f>
        <v>7</v>
      </c>
      <c r="J64" s="181">
        <f>IF('Data Import'!$BC$13&lt;&gt;"",'Data Import'!$BC$13,"")</f>
        <v>7</v>
      </c>
      <c r="K64" s="178" t="str">
        <f>IF('Data Import'!$BC$14="Нет","+","")</f>
        <v/>
      </c>
      <c r="L64" s="180" t="str">
        <f>IF('Data Import'!$BC$15&lt;&gt;"",'Data Import'!$BC$15,"")</f>
        <v/>
      </c>
      <c r="M64" s="178" t="str">
        <f>IF('Data Import'!$BC$14="Да","+","")</f>
        <v>+</v>
      </c>
      <c r="N64" s="179" t="str">
        <f>IF('Data Import'!$BC$16&lt;&gt;"",'Data Import'!$BC$16,"")</f>
        <v xml:space="preserve">"Постановление Правительства Республики Хакасия от 12.11.2024 N 671
""Об утверждении Порядка предоставления грантов в форме субсидий из республиканского бюджета Республики Хакасия на финансовое обеспечение затрат по реализации целевых социальных программ, направленных на повышение качества жизнедеятельности инвалидов, и о признании утратившими силу отдельных постановлений Правительства Республики Хакасия"""
</v>
      </c>
      <c r="O64" s="182">
        <f>IF('Data Import'!$BC$17&lt;&gt;"",'Data Import'!$BC$17,"")</f>
        <v>13</v>
      </c>
      <c r="P64" s="182">
        <f>IF('Data Import'!$BC$18&lt;&gt;"",'Data Import'!$BC$18,"")</f>
        <v>7</v>
      </c>
      <c r="Q64" s="182">
        <f>IF('Data Import'!$BC$19&lt;&gt;"",'Data Import'!$BC$19,"")</f>
        <v>18</v>
      </c>
      <c r="R64" s="182">
        <f>IF('Data Import'!$BC$20&lt;&gt;"",'Data Import'!$BC$20,"")</f>
        <v>20</v>
      </c>
      <c r="S64" s="182">
        <f>IF('Data Import'!$BC$21&lt;&gt;"",'Data Import'!$BC$21,"")</f>
        <v>11948</v>
      </c>
      <c r="T64" s="182">
        <f>IF('Data Import'!$BC$22&lt;&gt;"",'Data Import'!$BC$22,"")</f>
        <v>15609</v>
      </c>
      <c r="U64" s="182">
        <f>IF('Data Import'!$BC$23&lt;&gt;"",'Data Import'!$BC$23,"")</f>
        <v>18</v>
      </c>
      <c r="V64" s="182">
        <f>IF('Data Import'!$BC$24&lt;&gt;"",'Data Import'!$BC$24,"")</f>
        <v>20</v>
      </c>
      <c r="W64" s="182" t="str">
        <f>IF('Data Import'!$BC$25&lt;&gt;"",'Data Import'!$BC$25,"")</f>
        <v/>
      </c>
      <c r="X64" s="182" t="str">
        <f>IF('Data Import'!$BC$26&lt;&gt;"",'Data Import'!$BC$26,"")</f>
        <v/>
      </c>
      <c r="Y64" s="182">
        <f>IF('Data Import'!$BC$27&lt;&gt;"",'Data Import'!$BC$27,"")</f>
        <v>20</v>
      </c>
      <c r="Z64" s="67"/>
    </row>
    <row r="65" spans="1:26" ht="83.25" customHeight="1" x14ac:dyDescent="0.25">
      <c r="A65" s="23">
        <v>53</v>
      </c>
      <c r="B65" s="177" t="s">
        <v>63</v>
      </c>
      <c r="C65" s="178" t="str">
        <f>IF('Data Import'!$BD$7="Нет","+","")</f>
        <v/>
      </c>
      <c r="D65" s="178" t="str">
        <f>IF('Data Import'!$BD$7="Не требуется","+","")</f>
        <v/>
      </c>
      <c r="E65" s="178" t="str">
        <f>IF('Data Import'!$BD$8="Нет","+","")</f>
        <v/>
      </c>
      <c r="F65" s="178" t="str">
        <f>IF('Data Import'!$BD$9="Нет","+","")</f>
        <v>+</v>
      </c>
      <c r="G65" s="179" t="str">
        <f>IF('Data Import'!$BD$10&lt;&gt;"",'Data Import'!$BD$10,"")</f>
        <v/>
      </c>
      <c r="H65" s="180" t="str">
        <f>IF('Data Import'!$BD$11&lt;&gt;"",'Data Import'!$BD$11,"")</f>
        <v/>
      </c>
      <c r="I65" s="181" t="str">
        <f>IF('Data Import'!$BD$12&lt;&gt;"",'Data Import'!$BD$12,"")</f>
        <v/>
      </c>
      <c r="J65" s="181" t="str">
        <f>IF('Data Import'!$BD$13&lt;&gt;"",'Data Import'!$BD$13,"")</f>
        <v/>
      </c>
      <c r="K65" s="178" t="str">
        <f>IF('Data Import'!$BD$14="Нет","+","")</f>
        <v>+</v>
      </c>
      <c r="L65" s="180" t="str">
        <f>IF('Data Import'!$BD$15&lt;&gt;"",'Data Import'!$BD$15,"")</f>
        <v/>
      </c>
      <c r="M65" s="178" t="str">
        <f>IF('Data Import'!$BD$14="Да","+","")</f>
        <v/>
      </c>
      <c r="N65" s="179" t="str">
        <f>IF('Data Import'!$BD$16&lt;&gt;"",'Data Import'!$BD$16,"")</f>
        <v>закон Томской области от 10.09.2003 №109-ОЗ "О социальной поддержке инвалидов в Томской области"
постановление Администрации Томской области от 02.11.2022 №483а "Об определении Порядка и условий обслуживания инвалидов легковым транспортом (социальное такси)". 
С 2023 года в связи с отсутствием перевозчиков осуществляется переход на выплату компенсации расходов за пользование легковым такси.</v>
      </c>
      <c r="O65" s="182">
        <f>IF('Data Import'!$BD$17&lt;&gt;"",'Data Import'!$BD$17,"")</f>
        <v>20</v>
      </c>
      <c r="P65" s="182">
        <f>IF('Data Import'!$BD$18&lt;&gt;"",'Data Import'!$BD$18,"")</f>
        <v>4</v>
      </c>
      <c r="Q65" s="182">
        <f>IF('Data Import'!$BD$19&lt;&gt;"",'Data Import'!$BD$19,"")</f>
        <v>12</v>
      </c>
      <c r="R65" s="182">
        <f>IF('Data Import'!$BD$20&lt;&gt;"",'Data Import'!$BD$20,"")</f>
        <v>11</v>
      </c>
      <c r="S65" s="182">
        <f>IF('Data Import'!$BD$21&lt;&gt;"",'Data Import'!$BD$21,"")</f>
        <v>4439</v>
      </c>
      <c r="T65" s="182">
        <f>IF('Data Import'!$BD$22&lt;&gt;"",'Data Import'!$BD$22,"")</f>
        <v>3705</v>
      </c>
      <c r="U65" s="182">
        <f>IF('Data Import'!$BD$23&lt;&gt;"",'Data Import'!$BD$23,"")</f>
        <v>20</v>
      </c>
      <c r="V65" s="182">
        <f>IF('Data Import'!$BD$24&lt;&gt;"",'Data Import'!$BD$24,"")</f>
        <v>18</v>
      </c>
      <c r="W65" s="182">
        <f>IF('Data Import'!$BD$25&lt;&gt;"",'Data Import'!$BD$25,"")</f>
        <v>0</v>
      </c>
      <c r="X65" s="182">
        <f>IF('Data Import'!$BD$26&lt;&gt;"",'Data Import'!$BD$26,"")</f>
        <v>0</v>
      </c>
      <c r="Y65" s="182">
        <f>IF('Data Import'!$BD$27&lt;&gt;"",'Data Import'!$BD$27,"")</f>
        <v>2</v>
      </c>
      <c r="Z65" s="67"/>
    </row>
    <row r="66" spans="1:26" ht="15.75" customHeight="1" x14ac:dyDescent="0.25">
      <c r="A66" s="23">
        <v>54</v>
      </c>
      <c r="B66" s="177" t="s">
        <v>64</v>
      </c>
      <c r="C66" s="178" t="str">
        <f>IF('Data Import'!$BE$7="Нет","+","")</f>
        <v/>
      </c>
      <c r="D66" s="178" t="str">
        <f>IF('Data Import'!$BE$7="Не требуется","+","")</f>
        <v/>
      </c>
      <c r="E66" s="178" t="str">
        <f>IF('Data Import'!$BE$8="Нет","+","")</f>
        <v>+</v>
      </c>
      <c r="F66" s="178" t="str">
        <f>IF('Data Import'!$BE$9="Нет","+","")</f>
        <v/>
      </c>
      <c r="G66" s="179" t="str">
        <f>IF('Data Import'!$BE$10&lt;&gt;"",'Data Import'!$BE$10,"")</f>
        <v/>
      </c>
      <c r="H66" s="180" t="str">
        <f>IF('Data Import'!$BE$11&lt;&gt;"",'Data Import'!$BE$11,"")</f>
        <v/>
      </c>
      <c r="I66" s="181" t="str">
        <f>IF('Data Import'!$BE$12&lt;&gt;"",'Data Import'!$BE$12,"")</f>
        <v/>
      </c>
      <c r="J66" s="181" t="str">
        <f>IF('Data Import'!$BE$13&lt;&gt;"",'Data Import'!$BE$13,"")</f>
        <v/>
      </c>
      <c r="K66" s="178" t="str">
        <f>IF('Data Import'!$BE$14="Нет","+","")</f>
        <v/>
      </c>
      <c r="L66" s="180" t="str">
        <f>IF('Data Import'!$BE$15&lt;&gt;"",'Data Import'!$BE$15,"")</f>
        <v/>
      </c>
      <c r="M66" s="178" t="str">
        <f>IF('Data Import'!$BE$14="Да","+","")</f>
        <v/>
      </c>
      <c r="N66" s="179" t="str">
        <f>IF('Data Import'!$BE$16&lt;&gt;"",'Data Import'!$BE$16,"")</f>
        <v/>
      </c>
      <c r="O66" s="182">
        <f>IF('Data Import'!$BE$17&lt;&gt;"",'Data Import'!$BE$17,"")</f>
        <v>26</v>
      </c>
      <c r="P66" s="182">
        <f>IF('Data Import'!$BE$18&lt;&gt;"",'Data Import'!$BE$18,"")</f>
        <v>18</v>
      </c>
      <c r="Q66" s="182">
        <f>IF('Data Import'!$BE$19&lt;&gt;"",'Data Import'!$BE$19,"")</f>
        <v>28</v>
      </c>
      <c r="R66" s="182">
        <f>IF('Data Import'!$BE$20&lt;&gt;"",'Data Import'!$BE$20,"")</f>
        <v>28</v>
      </c>
      <c r="S66" s="182">
        <f>IF('Data Import'!$BE$21&lt;&gt;"",'Data Import'!$BE$21,"")</f>
        <v>6245</v>
      </c>
      <c r="T66" s="182">
        <f>IF('Data Import'!$BE$22&lt;&gt;"",'Data Import'!$BE$22,"")</f>
        <v>4995</v>
      </c>
      <c r="U66" s="182" t="str">
        <f>IF('Data Import'!$BE$23&lt;&gt;"",'Data Import'!$BE$23,"")</f>
        <v/>
      </c>
      <c r="V66" s="182" t="str">
        <f>IF('Data Import'!$BE$24&lt;&gt;"",'Data Import'!$BE$24,"")</f>
        <v/>
      </c>
      <c r="W66" s="182" t="str">
        <f>IF('Data Import'!$BE$25&lt;&gt;"",'Data Import'!$BE$25,"")</f>
        <v/>
      </c>
      <c r="X66" s="182" t="str">
        <f>IF('Data Import'!$BE$26&lt;&gt;"",'Data Import'!$BE$26,"")</f>
        <v/>
      </c>
      <c r="Y66" s="182" t="str">
        <f>IF('Data Import'!$BE$27&lt;&gt;"",'Data Import'!$BE$27,"")</f>
        <v/>
      </c>
      <c r="Z66" s="67"/>
    </row>
    <row r="67" spans="1:26" ht="79.5" customHeight="1" x14ac:dyDescent="0.25">
      <c r="A67" s="23">
        <v>55</v>
      </c>
      <c r="B67" s="177" t="s">
        <v>65</v>
      </c>
      <c r="C67" s="178" t="str">
        <f>IF('Data Import'!$BF$7="Нет","+","")</f>
        <v/>
      </c>
      <c r="D67" s="178" t="str">
        <f>IF('Data Import'!$BF$7="Не требуется","+","")</f>
        <v/>
      </c>
      <c r="E67" s="178" t="str">
        <f>IF('Data Import'!$BF$8="Нет","+","")</f>
        <v>+</v>
      </c>
      <c r="F67" s="178" t="str">
        <f>IF('Data Import'!$BF$9="Нет","+","")</f>
        <v/>
      </c>
      <c r="G67" s="179" t="str">
        <f>IF('Data Import'!$BF$10&lt;&gt;"",'Data Import'!$BF$10,"")</f>
        <v/>
      </c>
      <c r="H67" s="180" t="str">
        <f>IF('Data Import'!$BF$11&lt;&gt;"",'Data Import'!$BF$11,"")</f>
        <v/>
      </c>
      <c r="I67" s="181" t="str">
        <f>IF('Data Import'!$BF$12&lt;&gt;"",'Data Import'!$BF$12,"")</f>
        <v/>
      </c>
      <c r="J67" s="181" t="str">
        <f>IF('Data Import'!$BF$13&lt;&gt;"",'Data Import'!$BF$13,"")</f>
        <v/>
      </c>
      <c r="K67" s="178" t="str">
        <f>IF('Data Import'!$BF$14="Нет","+","")</f>
        <v/>
      </c>
      <c r="L67" s="180" t="str">
        <f>IF('Data Import'!$BF$15&lt;&gt;"",'Data Import'!$BF$15,"")</f>
        <v/>
      </c>
      <c r="M67" s="178" t="str">
        <f>IF('Data Import'!$BF$14="Да","+","")</f>
        <v/>
      </c>
      <c r="N67" s="179" t="str">
        <f>IF('Data Import'!$BF$16&lt;&gt;"",'Data Import'!$BF$16,"")</f>
        <v>постановление Правительства Свердловской области от 18.12.2014 № 1149-ПП «Об утверждении Порядка предоставления социальных услуг поставщиками социальных услуг в Свердловской области и признании утратившими силу отдельных постановлений Правительства Свердловской области», приказ Министерства социальной политики Свердловской области от 11.08.2015 № 482 «Об утверждении стандартов социальных услуг»</v>
      </c>
      <c r="O67" s="182">
        <f>IF('Data Import'!$BF$17&lt;&gt;"",'Data Import'!$BF$17,"")</f>
        <v>94</v>
      </c>
      <c r="P67" s="182">
        <f>IF('Data Import'!$BF$18&lt;&gt;"",'Data Import'!$BF$18,"")</f>
        <v>19</v>
      </c>
      <c r="Q67" s="182">
        <f>IF('Data Import'!$BF$19&lt;&gt;"",'Data Import'!$BF$19,"")</f>
        <v>45</v>
      </c>
      <c r="R67" s="182">
        <f>IF('Data Import'!$BF$20&lt;&gt;"",'Data Import'!$BF$20,"")</f>
        <v>49</v>
      </c>
      <c r="S67" s="182">
        <f>IF('Data Import'!$BF$21&lt;&gt;"",'Data Import'!$BF$21,"")</f>
        <v>20599</v>
      </c>
      <c r="T67" s="182">
        <f>IF('Data Import'!$BF$22&lt;&gt;"",'Data Import'!$BF$22,"")</f>
        <v>19203</v>
      </c>
      <c r="U67" s="182">
        <f>IF('Data Import'!$BF$23&lt;&gt;"",'Data Import'!$BF$23,"")</f>
        <v>36</v>
      </c>
      <c r="V67" s="182">
        <f>IF('Data Import'!$BF$24&lt;&gt;"",'Data Import'!$BF$24,"")</f>
        <v>41</v>
      </c>
      <c r="W67" s="182">
        <f>IF('Data Import'!$BF$25&lt;&gt;"",'Data Import'!$BF$25,"")</f>
        <v>16</v>
      </c>
      <c r="X67" s="182">
        <f>IF('Data Import'!$BF$26&lt;&gt;"",'Data Import'!$BF$26,"")</f>
        <v>25</v>
      </c>
      <c r="Y67" s="182">
        <f>IF('Data Import'!$BF$27&lt;&gt;"",'Data Import'!$BF$27,"")</f>
        <v>39</v>
      </c>
      <c r="Z67" s="67"/>
    </row>
    <row r="68" spans="1:26" ht="48" customHeight="1" x14ac:dyDescent="0.25">
      <c r="A68" s="23">
        <v>56</v>
      </c>
      <c r="B68" s="177" t="s">
        <v>66</v>
      </c>
      <c r="C68" s="178" t="str">
        <f>IF('Data Import'!$BG$7="Нет","+","")</f>
        <v/>
      </c>
      <c r="D68" s="178" t="str">
        <f>IF('Data Import'!$BG$7="Не требуется","+","")</f>
        <v/>
      </c>
      <c r="E68" s="178" t="str">
        <f>IF('Data Import'!$BG$8="Нет","+","")</f>
        <v/>
      </c>
      <c r="F68" s="178" t="str">
        <f>IF('Data Import'!$BG$9="Нет","+","")</f>
        <v>+</v>
      </c>
      <c r="G68" s="179" t="str">
        <f>IF('Data Import'!$BG$10&lt;&gt;"",'Data Import'!$BG$10,"")</f>
        <v/>
      </c>
      <c r="H68" s="180" t="str">
        <f>IF('Data Import'!$BG$11&lt;&gt;"",'Data Import'!$BG$11,"")</f>
        <v/>
      </c>
      <c r="I68" s="181" t="str">
        <f>IF('Data Import'!$BG$12&lt;&gt;"",'Data Import'!$BG$12,"")</f>
        <v/>
      </c>
      <c r="J68" s="181" t="str">
        <f>IF('Data Import'!$BG$13&lt;&gt;"",'Data Import'!$BG$13,"")</f>
        <v/>
      </c>
      <c r="K68" s="178" t="str">
        <f>IF('Data Import'!$BG$14="Нет","+","")</f>
        <v/>
      </c>
      <c r="L68" s="180" t="str">
        <f>IF('Data Import'!$BG$15&lt;&gt;"",'Data Import'!$BG$15,"")</f>
        <v/>
      </c>
      <c r="M68" s="178" t="str">
        <f>IF('Data Import'!$BG$14="Да","+","")</f>
        <v>+</v>
      </c>
      <c r="N68" s="179" t="str">
        <f>IF('Data Import'!$BG$16&lt;&gt;"",'Data Import'!$BG$16,"")</f>
        <v>Порядок и условия предоставления транспортных услуг Службами определены постановлением Правительства Тюменской области от 27.09.2011 №319-п «Об утверждении положения об организации деятельности служб транспортного обслуживания отдельных категорий граждан в Тюменской области»</v>
      </c>
      <c r="O68" s="182">
        <f>IF('Data Import'!$BG$17&lt;&gt;"",'Data Import'!$BG$17,"")</f>
        <v>26</v>
      </c>
      <c r="P68" s="182">
        <f>IF('Data Import'!$BG$18&lt;&gt;"",'Data Import'!$BG$18,"")</f>
        <v>26</v>
      </c>
      <c r="Q68" s="182">
        <f>IF('Data Import'!$BG$19&lt;&gt;"",'Data Import'!$BG$19,"")</f>
        <v>61</v>
      </c>
      <c r="R68" s="182">
        <f>IF('Data Import'!$BG$20&lt;&gt;"",'Data Import'!$BG$20,"")</f>
        <v>58</v>
      </c>
      <c r="S68" s="182">
        <f>IF('Data Import'!$BG$21&lt;&gt;"",'Data Import'!$BG$21,"")</f>
        <v>24898</v>
      </c>
      <c r="T68" s="182">
        <f>IF('Data Import'!$BG$22&lt;&gt;"",'Data Import'!$BG$22,"")</f>
        <v>23681</v>
      </c>
      <c r="U68" s="182">
        <f>IF('Data Import'!$BG$23&lt;&gt;"",'Data Import'!$BG$23,"")</f>
        <v>57</v>
      </c>
      <c r="V68" s="182">
        <f>IF('Data Import'!$BG$24&lt;&gt;"",'Data Import'!$BG$24,"")</f>
        <v>58</v>
      </c>
      <c r="W68" s="182">
        <f>IF('Data Import'!$BG$25&lt;&gt;"",'Data Import'!$BG$25,"")</f>
        <v>57</v>
      </c>
      <c r="X68" s="182">
        <f>IF('Data Import'!$BG$26&lt;&gt;"",'Data Import'!$BG$26,"")</f>
        <v>58</v>
      </c>
      <c r="Y68" s="182">
        <f>IF('Data Import'!$BG$27&lt;&gt;"",'Data Import'!$BG$27,"")</f>
        <v>58</v>
      </c>
      <c r="Z68" s="67"/>
    </row>
    <row r="69" spans="1:26" ht="15.75" customHeight="1" x14ac:dyDescent="0.25">
      <c r="A69" s="23">
        <v>57</v>
      </c>
      <c r="B69" s="177" t="s">
        <v>67</v>
      </c>
      <c r="C69" s="178" t="str">
        <f>IF('Data Import'!$BH$7="Нет","+","")</f>
        <v/>
      </c>
      <c r="D69" s="178" t="str">
        <f>IF('Data Import'!$BH$7="Не требуется","+","")</f>
        <v/>
      </c>
      <c r="E69" s="178" t="str">
        <f>IF('Data Import'!$BH$8="Нет","+","")</f>
        <v/>
      </c>
      <c r="F69" s="178" t="str">
        <f>IF('Data Import'!$BH$9="Нет","+","")</f>
        <v/>
      </c>
      <c r="G69" s="179" t="str">
        <f>IF('Data Import'!$BH$10&lt;&gt;"",'Data Import'!$BH$10,"")</f>
        <v/>
      </c>
      <c r="H69" s="180" t="str">
        <f>IF('Data Import'!$BH$11&lt;&gt;"",'Data Import'!$BH$11,"")</f>
        <v/>
      </c>
      <c r="I69" s="181" t="str">
        <f>IF('Data Import'!$BH$12&lt;&gt;"",'Data Import'!$BH$12,"")</f>
        <v/>
      </c>
      <c r="J69" s="181" t="str">
        <f>IF('Data Import'!$BH$13&lt;&gt;"",'Data Import'!$BH$13,"")</f>
        <v/>
      </c>
      <c r="K69" s="178" t="str">
        <f>IF('Data Import'!$BH$14="Нет","+","")</f>
        <v/>
      </c>
      <c r="L69" s="180" t="str">
        <f>IF('Data Import'!$BH$15&lt;&gt;"",'Data Import'!$BH$15,"")</f>
        <v/>
      </c>
      <c r="M69" s="178" t="str">
        <f>IF('Data Import'!$BH$14="Да","+","")</f>
        <v/>
      </c>
      <c r="N69" s="179" t="str">
        <f>IF('Data Import'!$BH$16&lt;&gt;"",'Data Import'!$BH$16,"")</f>
        <v/>
      </c>
      <c r="O69" s="182" t="str">
        <f>IF('Data Import'!$BH$17&lt;&gt;"",'Data Import'!$BH$17,"")</f>
        <v/>
      </c>
      <c r="P69" s="182" t="str">
        <f>IF('Data Import'!$BH$18&lt;&gt;"",'Data Import'!$BH$18,"")</f>
        <v/>
      </c>
      <c r="Q69" s="182" t="str">
        <f>IF('Data Import'!$BH$19&lt;&gt;"",'Data Import'!$BH$19,"")</f>
        <v/>
      </c>
      <c r="R69" s="182" t="str">
        <f>IF('Data Import'!$BH$20&lt;&gt;"",'Data Import'!$BH$20,"")</f>
        <v/>
      </c>
      <c r="S69" s="182" t="str">
        <f>IF('Data Import'!$BH$21&lt;&gt;"",'Data Import'!$BH$21,"")</f>
        <v/>
      </c>
      <c r="T69" s="182" t="str">
        <f>IF('Data Import'!$BH$22&lt;&gt;"",'Data Import'!$BH$22,"")</f>
        <v/>
      </c>
      <c r="U69" s="182" t="str">
        <f>IF('Data Import'!$BH$23&lt;&gt;"",'Data Import'!$BH$23,"")</f>
        <v/>
      </c>
      <c r="V69" s="182" t="str">
        <f>IF('Data Import'!$BH$24&lt;&gt;"",'Data Import'!$BH$24,"")</f>
        <v/>
      </c>
      <c r="W69" s="182" t="str">
        <f>IF('Data Import'!$BH$25&lt;&gt;"",'Data Import'!$BH$25,"")</f>
        <v/>
      </c>
      <c r="X69" s="182" t="str">
        <f>IF('Data Import'!$BH$26&lt;&gt;"",'Data Import'!$BH$26,"")</f>
        <v/>
      </c>
      <c r="Y69" s="182" t="str">
        <f>IF('Data Import'!$BH$27&lt;&gt;"",'Data Import'!$BH$27,"")</f>
        <v/>
      </c>
      <c r="Z69" s="67"/>
    </row>
    <row r="70" spans="1:26" ht="48" customHeight="1" x14ac:dyDescent="0.25">
      <c r="A70" s="23">
        <v>58</v>
      </c>
      <c r="B70" s="177" t="s">
        <v>68</v>
      </c>
      <c r="C70" s="178" t="str">
        <f>IF('Data Import'!$BI$7="Нет","+","")</f>
        <v/>
      </c>
      <c r="D70" s="178" t="str">
        <f>IF('Data Import'!$BI$7="Не требуется","+","")</f>
        <v/>
      </c>
      <c r="E70" s="178" t="str">
        <f>IF('Data Import'!$BI$8="Нет","+","")</f>
        <v/>
      </c>
      <c r="F70" s="178" t="str">
        <f>IF('Data Import'!$BI$9="Нет","+","")</f>
        <v/>
      </c>
      <c r="G70" s="179" t="str">
        <f>IF('Data Import'!$BI$10&lt;&gt;"",'Data Import'!$BI$10,"")</f>
        <v>Количество учреждений социального обслуживания населения, предоставляющих услуги «социальное такси»</v>
      </c>
      <c r="H70" s="180" t="str">
        <f>IF('Data Import'!$BI$11&lt;&gt;"",'Data Import'!$BI$11,"")</f>
        <v>ед.</v>
      </c>
      <c r="I70" s="181" t="str">
        <f>IF('Data Import'!$BI$12&lt;&gt;"",'Data Import'!$BI$12,"")</f>
        <v/>
      </c>
      <c r="J70" s="181" t="str">
        <f>IF('Data Import'!$BI$13&lt;&gt;"",'Data Import'!$BI$13,"")</f>
        <v/>
      </c>
      <c r="K70" s="178" t="str">
        <f>IF('Data Import'!$BI$14="Нет","+","")</f>
        <v/>
      </c>
      <c r="L70" s="180" t="str">
        <f>IF('Data Import'!$BI$15&lt;&gt;"",'Data Import'!$BI$15,"")</f>
        <v/>
      </c>
      <c r="M70" s="178" t="str">
        <f>IF('Data Import'!$BI$14="Да","+","")</f>
        <v>+</v>
      </c>
      <c r="N70" s="179" t="str">
        <f>IF('Data Import'!$BI$16&lt;&gt;"",'Data Import'!$BI$16,"")</f>
        <v xml:space="preserve">Услуга «Социального такси» предоставляется на территории 14 муниципальных образований Челябинской области на основании положений о деятельности службы «Социальные такси», утвержденных муниципальными актами. </v>
      </c>
      <c r="O70" s="182">
        <f>IF('Data Import'!$BI$17&lt;&gt;"",'Data Import'!$BI$17,"")</f>
        <v>43</v>
      </c>
      <c r="P70" s="182">
        <f>IF('Data Import'!$BI$18&lt;&gt;"",'Data Import'!$BI$18,"")</f>
        <v>14</v>
      </c>
      <c r="Q70" s="182">
        <f>IF('Data Import'!$BI$19&lt;&gt;"",'Data Import'!$BI$19,"")</f>
        <v>42</v>
      </c>
      <c r="R70" s="182">
        <f>IF('Data Import'!$BI$20&lt;&gt;"",'Data Import'!$BI$20,"")</f>
        <v>42</v>
      </c>
      <c r="S70" s="182">
        <f>IF('Data Import'!$BI$21&lt;&gt;"",'Data Import'!$BI$21,"")</f>
        <v>24777</v>
      </c>
      <c r="T70" s="182">
        <f>IF('Data Import'!$BI$22&lt;&gt;"",'Data Import'!$BI$22,"")</f>
        <v>25186</v>
      </c>
      <c r="U70" s="182">
        <f>IF('Data Import'!$BI$23&lt;&gt;"",'Data Import'!$BI$23,"")</f>
        <v>33</v>
      </c>
      <c r="V70" s="182">
        <f>IF('Data Import'!$BI$24&lt;&gt;"",'Data Import'!$BI$24,"")</f>
        <v>36</v>
      </c>
      <c r="W70" s="182">
        <f>IF('Data Import'!$BI$25&lt;&gt;"",'Data Import'!$BI$25,"")</f>
        <v>15</v>
      </c>
      <c r="X70" s="182">
        <f>IF('Data Import'!$BI$26&lt;&gt;"",'Data Import'!$BI$26,"")</f>
        <v>19</v>
      </c>
      <c r="Y70" s="182">
        <f>IF('Data Import'!$BI$27&lt;&gt;"",'Data Import'!$BI$27,"")</f>
        <v>5</v>
      </c>
      <c r="Z70" s="67"/>
    </row>
    <row r="71" spans="1:26" ht="20.25" customHeight="1" x14ac:dyDescent="0.25">
      <c r="A71" s="23">
        <v>59</v>
      </c>
      <c r="B71" s="177" t="s">
        <v>69</v>
      </c>
      <c r="C71" s="178" t="str">
        <f>IF('Data Import'!$BJ$7="Нет","+","")</f>
        <v/>
      </c>
      <c r="D71" s="178" t="str">
        <f>IF('Data Import'!$BJ$7="Не требуется","+","")</f>
        <v/>
      </c>
      <c r="E71" s="178" t="str">
        <f>IF('Data Import'!$BJ$8="Нет","+","")</f>
        <v>+</v>
      </c>
      <c r="F71" s="178" t="str">
        <f>IF('Data Import'!$BJ$9="Нет","+","")</f>
        <v>+</v>
      </c>
      <c r="G71" s="179" t="str">
        <f>IF('Data Import'!$BJ$10&lt;&gt;"",'Data Import'!$BJ$10,"")</f>
        <v/>
      </c>
      <c r="H71" s="180" t="str">
        <f>IF('Data Import'!$BJ$11&lt;&gt;"",'Data Import'!$BJ$11,"")</f>
        <v/>
      </c>
      <c r="I71" s="181" t="str">
        <f>IF('Data Import'!$BJ$12&lt;&gt;"",'Data Import'!$BJ$12,"")</f>
        <v/>
      </c>
      <c r="J71" s="181" t="str">
        <f>IF('Data Import'!$BJ$13&lt;&gt;"",'Data Import'!$BJ$13,"")</f>
        <v/>
      </c>
      <c r="K71" s="178" t="str">
        <f>IF('Data Import'!$BJ$14="Нет","+","")</f>
        <v/>
      </c>
      <c r="L71" s="180" t="str">
        <f>IF('Data Import'!$BJ$15&lt;&gt;"",'Data Import'!$BJ$15,"")</f>
        <v/>
      </c>
      <c r="M71" s="178" t="str">
        <f>IF('Data Import'!$BJ$14="Да","+","")</f>
        <v>+</v>
      </c>
      <c r="N71" s="179" t="str">
        <f>IF('Data Import'!$BJ$16&lt;&gt;"",'Data Import'!$BJ$16,"")</f>
        <v>постановление Правительства Ямало-Ненецкого автономного округа от 25 декабря 2014 года N 1087-П</v>
      </c>
      <c r="O71" s="182">
        <f>IF('Data Import'!$BJ$17&lt;&gt;"",'Data Import'!$BJ$17,"")</f>
        <v>12</v>
      </c>
      <c r="P71" s="182">
        <f>IF('Data Import'!$BJ$18&lt;&gt;"",'Data Import'!$BJ$18,"")</f>
        <v>11</v>
      </c>
      <c r="Q71" s="182">
        <f>IF('Data Import'!$BJ$19&lt;&gt;"",'Data Import'!$BJ$19,"")</f>
        <v>36</v>
      </c>
      <c r="R71" s="182">
        <f>IF('Data Import'!$BJ$20&lt;&gt;"",'Data Import'!$BJ$20,"")</f>
        <v>45</v>
      </c>
      <c r="S71" s="182">
        <f>IF('Data Import'!$BJ$21&lt;&gt;"",'Data Import'!$BJ$21,"")</f>
        <v>46886</v>
      </c>
      <c r="T71" s="182">
        <f>IF('Data Import'!$BJ$22&lt;&gt;"",'Data Import'!$BJ$22,"")</f>
        <v>77728</v>
      </c>
      <c r="U71" s="182">
        <f>IF('Data Import'!$BJ$23&lt;&gt;"",'Data Import'!$BJ$23,"")</f>
        <v>54</v>
      </c>
      <c r="V71" s="182">
        <f>IF('Data Import'!$BJ$24&lt;&gt;"",'Data Import'!$BJ$24,"")</f>
        <v>39</v>
      </c>
      <c r="W71" s="182">
        <f>IF('Data Import'!$BJ$25&lt;&gt;"",'Data Import'!$BJ$25,"")</f>
        <v>54</v>
      </c>
      <c r="X71" s="182">
        <f>IF('Data Import'!$BJ$26&lt;&gt;"",'Data Import'!$BJ$26,"")</f>
        <v>39</v>
      </c>
      <c r="Y71" s="182">
        <f>IF('Data Import'!$BJ$27&lt;&gt;"",'Data Import'!$BJ$27,"")</f>
        <v>0</v>
      </c>
      <c r="Z71" s="67"/>
    </row>
    <row r="72" spans="1:26" ht="66" customHeight="1" x14ac:dyDescent="0.25">
      <c r="A72" s="23">
        <v>60</v>
      </c>
      <c r="B72" s="177" t="s">
        <v>70</v>
      </c>
      <c r="C72" s="178" t="str">
        <f>IF('Data Import'!$BK$7="Нет","+","")</f>
        <v/>
      </c>
      <c r="D72" s="178" t="str">
        <f>IF('Data Import'!$BK$7="Не требуется","+","")</f>
        <v/>
      </c>
      <c r="E72" s="178" t="str">
        <f>IF('Data Import'!$BK$8="Нет","+","")</f>
        <v/>
      </c>
      <c r="F72" s="178" t="str">
        <f>IF('Data Import'!$BK$9="Нет","+","")</f>
        <v>+</v>
      </c>
      <c r="G72" s="179" t="str">
        <f>IF('Data Import'!$BK$10&lt;&gt;"",'Data Import'!$BK$10,"")</f>
        <v/>
      </c>
      <c r="H72" s="180" t="str">
        <f>IF('Data Import'!$BK$11&lt;&gt;"",'Data Import'!$BK$11,"")</f>
        <v/>
      </c>
      <c r="I72" s="181" t="str">
        <f>IF('Data Import'!$BK$12&lt;&gt;"",'Data Import'!$BK$12,"")</f>
        <v/>
      </c>
      <c r="J72" s="181" t="str">
        <f>IF('Data Import'!$BK$13&lt;&gt;"",'Data Import'!$BK$13,"")</f>
        <v/>
      </c>
      <c r="K72" s="178" t="str">
        <f>IF('Data Import'!$BK$14="Нет","+","")</f>
        <v/>
      </c>
      <c r="L72" s="180" t="str">
        <f>IF('Data Import'!$BK$15&lt;&gt;"",'Data Import'!$BK$15,"")</f>
        <v/>
      </c>
      <c r="M72" s="178" t="str">
        <f>IF('Data Import'!$BK$14="Да","+","")</f>
        <v>+</v>
      </c>
      <c r="N72" s="179" t="str">
        <f>IF('Data Import'!$BK$16&lt;&gt;"",'Data Import'!$BK$16,"")</f>
        <v>Приказ министерства социальной защиты населения и труда Белгородской области от 23 декабря 2024 года №432 "Об утверждении методических рекомендаций по предоставлению дополнительной социальной услуги "Социальное такси" организациями социального обслуживания системы социальной защиты населения Белгородской области"</v>
      </c>
      <c r="O72" s="182">
        <f>IF('Data Import'!$BK$17&lt;&gt;"",'Data Import'!$BK$17,"")</f>
        <v>22</v>
      </c>
      <c r="P72" s="182">
        <f>IF('Data Import'!$BK$18&lt;&gt;"",'Data Import'!$BK$18,"")</f>
        <v>22</v>
      </c>
      <c r="Q72" s="182">
        <f>IF('Data Import'!$BK$19&lt;&gt;"",'Data Import'!$BK$19,"")</f>
        <v>43</v>
      </c>
      <c r="R72" s="182">
        <f>IF('Data Import'!$BK$20&lt;&gt;"",'Data Import'!$BK$20,"")</f>
        <v>39</v>
      </c>
      <c r="S72" s="182">
        <f>IF('Data Import'!$BK$21&lt;&gt;"",'Data Import'!$BK$21,"")</f>
        <v>4469</v>
      </c>
      <c r="T72" s="182">
        <f>IF('Data Import'!$BK$22&lt;&gt;"",'Data Import'!$BK$22,"")</f>
        <v>4803</v>
      </c>
      <c r="U72" s="182">
        <f>IF('Data Import'!$BK$23&lt;&gt;"",'Data Import'!$BK$23,"")</f>
        <v>42</v>
      </c>
      <c r="V72" s="182">
        <f>IF('Data Import'!$BK$24&lt;&gt;"",'Data Import'!$BK$24,"")</f>
        <v>39</v>
      </c>
      <c r="W72" s="182">
        <f>IF('Data Import'!$BK$25&lt;&gt;"",'Data Import'!$BK$25,"")</f>
        <v>36</v>
      </c>
      <c r="X72" s="182">
        <f>IF('Data Import'!$BK$26&lt;&gt;"",'Data Import'!$BK$26,"")</f>
        <v>34</v>
      </c>
      <c r="Y72" s="182">
        <f>IF('Data Import'!$BK$27&lt;&gt;"",'Data Import'!$BK$27,"")</f>
        <v>37</v>
      </c>
      <c r="Z72" s="67"/>
    </row>
    <row r="73" spans="1:26" ht="33.75" customHeight="1" x14ac:dyDescent="0.25">
      <c r="A73" s="23">
        <v>61</v>
      </c>
      <c r="B73" s="177" t="s">
        <v>71</v>
      </c>
      <c r="C73" s="178" t="str">
        <f>IF('Data Import'!$BL$7="Нет","+","")</f>
        <v/>
      </c>
      <c r="D73" s="178" t="str">
        <f>IF('Data Import'!$BL$7="Не требуется","+","")</f>
        <v/>
      </c>
      <c r="E73" s="178" t="str">
        <f>IF('Data Import'!$BL$8="Нет","+","")</f>
        <v>+</v>
      </c>
      <c r="F73" s="178" t="str">
        <f>IF('Data Import'!$BL$9="Нет","+","")</f>
        <v/>
      </c>
      <c r="G73" s="179" t="str">
        <f>IF('Data Import'!$BL$10&lt;&gt;"",'Data Import'!$BL$10,"")</f>
        <v/>
      </c>
      <c r="H73" s="180" t="str">
        <f>IF('Data Import'!$BL$11&lt;&gt;"",'Data Import'!$BL$11,"")</f>
        <v/>
      </c>
      <c r="I73" s="181" t="str">
        <f>IF('Data Import'!$BL$12&lt;&gt;"",'Data Import'!$BL$12,"")</f>
        <v/>
      </c>
      <c r="J73" s="181" t="str">
        <f>IF('Data Import'!$BL$13&lt;&gt;"",'Data Import'!$BL$13,"")</f>
        <v/>
      </c>
      <c r="K73" s="178" t="str">
        <f>IF('Data Import'!$BL$14="Нет","+","")</f>
        <v/>
      </c>
      <c r="L73" s="180" t="str">
        <f>IF('Data Import'!$BL$15&lt;&gt;"",'Data Import'!$BL$15,"")</f>
        <v/>
      </c>
      <c r="M73" s="178" t="str">
        <f>IF('Data Import'!$BL$14="Да","+","")</f>
        <v/>
      </c>
      <c r="N73" s="179" t="str">
        <f>IF('Data Import'!$BL$16&lt;&gt;"",'Data Import'!$BL$16,"")</f>
        <v>Постановление Брянской городской администрации №3184-п от 12.12.2013 "О специальном транспортном обслуживании отдельных категорий граждан в городе Брянске"</v>
      </c>
      <c r="O73" s="182">
        <f>IF('Data Import'!$BL$17&lt;&gt;"",'Data Import'!$BL$17,"")</f>
        <v>31</v>
      </c>
      <c r="P73" s="182">
        <f>IF('Data Import'!$BL$18&lt;&gt;"",'Data Import'!$BL$18,"")</f>
        <v>1</v>
      </c>
      <c r="Q73" s="182">
        <f>IF('Data Import'!$BL$19&lt;&gt;"",'Data Import'!$BL$19,"")</f>
        <v>4</v>
      </c>
      <c r="R73" s="182">
        <f>IF('Data Import'!$BL$20&lt;&gt;"",'Data Import'!$BL$20,"")</f>
        <v>5</v>
      </c>
      <c r="S73" s="182">
        <f>IF('Data Import'!$BL$21&lt;&gt;"",'Data Import'!$BL$21,"")</f>
        <v>2948</v>
      </c>
      <c r="T73" s="182">
        <f>IF('Data Import'!$BL$22&lt;&gt;"",'Data Import'!$BL$22,"")</f>
        <v>3331</v>
      </c>
      <c r="U73" s="182">
        <f>IF('Data Import'!$BL$23&lt;&gt;"",'Data Import'!$BL$23,"")</f>
        <v>6</v>
      </c>
      <c r="V73" s="182">
        <f>IF('Data Import'!$BL$24&lt;&gt;"",'Data Import'!$BL$24,"")</f>
        <v>7</v>
      </c>
      <c r="W73" s="182">
        <f>IF('Data Import'!$BL$25&lt;&gt;"",'Data Import'!$BL$25,"")</f>
        <v>1</v>
      </c>
      <c r="X73" s="182">
        <f>IF('Data Import'!$BL$26&lt;&gt;"",'Data Import'!$BL$26,"")</f>
        <v>1</v>
      </c>
      <c r="Y73" s="182">
        <f>IF('Data Import'!$BL$27&lt;&gt;"",'Data Import'!$BL$27,"")</f>
        <v>3</v>
      </c>
      <c r="Z73" s="67"/>
    </row>
    <row r="74" spans="1:26" ht="83.25" customHeight="1" x14ac:dyDescent="0.25">
      <c r="A74" s="23">
        <v>62</v>
      </c>
      <c r="B74" s="177" t="s">
        <v>72</v>
      </c>
      <c r="C74" s="178" t="str">
        <f>IF('Data Import'!$BM$7="Нет","+","")</f>
        <v/>
      </c>
      <c r="D74" s="178" t="str">
        <f>IF('Data Import'!$BM$7="Не требуется","+","")</f>
        <v/>
      </c>
      <c r="E74" s="178" t="str">
        <f>IF('Data Import'!$BM$8="Нет","+","")</f>
        <v/>
      </c>
      <c r="F74" s="178" t="str">
        <f>IF('Data Import'!$BM$9="Нет","+","")</f>
        <v/>
      </c>
      <c r="G74" s="179" t="str">
        <f>IF('Data Import'!$BM$10&lt;&gt;"",'Data Import'!$BM$10,"")</f>
        <v xml:space="preserve">Правительством ВО и ОМСУ установлены правила предоставления лицам с инвалидностью услуг «социального такси», а также приняты меры по их реализации. 
</v>
      </c>
      <c r="H74" s="180" t="str">
        <f>IF('Data Import'!$BM$11&lt;&gt;"",'Data Import'!$BM$11,"")</f>
        <v>ед.</v>
      </c>
      <c r="I74" s="181" t="str">
        <f>IF('Data Import'!$BM$12&lt;&gt;"",'Data Import'!$BM$12,"")</f>
        <v/>
      </c>
      <c r="J74" s="181">
        <f>IF('Data Import'!$BM$13&lt;&gt;"",'Data Import'!$BM$13,"")</f>
        <v>549</v>
      </c>
      <c r="K74" s="178" t="str">
        <f>IF('Data Import'!$BM$14="Нет","+","")</f>
        <v/>
      </c>
      <c r="L74" s="180" t="str">
        <f>IF('Data Import'!$BM$15&lt;&gt;"",'Data Import'!$BM$15,"")</f>
        <v/>
      </c>
      <c r="M74" s="178" t="str">
        <f>IF('Data Import'!$BM$14="Да","+","")</f>
        <v>+</v>
      </c>
      <c r="N74" s="179" t="str">
        <f>IF('Data Import'!$BM$16&lt;&gt;"",'Data Import'!$BM$16,"")</f>
        <v xml:space="preserve">Постановление Правительства Владимирской области от 21.11.2023      № 833 «Об утверждении порядка использования автотранспорта для доставки лиц в возрасте 65 лет и старше и инвалидов, проживающих в сельской местности, в медицинские организации и в организации социального обслуживания»  Правительством ВО установлены правила предоставления лицам с инвалидностью услуг «социального такси», а также приняты меры по их реализации. 
</v>
      </c>
      <c r="O74" s="182">
        <f>IF('Data Import'!$BM$17&lt;&gt;"",'Data Import'!$BM$17,"")</f>
        <v>21</v>
      </c>
      <c r="P74" s="182">
        <f>IF('Data Import'!$BM$18&lt;&gt;"",'Data Import'!$BM$18,"")</f>
        <v>6</v>
      </c>
      <c r="Q74" s="182" t="str">
        <f>IF('Data Import'!$BM$19&lt;&gt;"",'Data Import'!$BM$19,"")</f>
        <v/>
      </c>
      <c r="R74" s="182">
        <f>IF('Data Import'!$BM$20&lt;&gt;"",'Data Import'!$BM$20,"")</f>
        <v>2</v>
      </c>
      <c r="S74" s="182" t="str">
        <f>IF('Data Import'!$BM$21&lt;&gt;"",'Data Import'!$BM$21,"")</f>
        <v/>
      </c>
      <c r="T74" s="182">
        <f>IF('Data Import'!$BM$22&lt;&gt;"",'Data Import'!$BM$22,"")</f>
        <v>1</v>
      </c>
      <c r="U74" s="182" t="str">
        <f>IF('Data Import'!$BM$23&lt;&gt;"",'Data Import'!$BM$23,"")</f>
        <v/>
      </c>
      <c r="V74" s="182" t="str">
        <f>IF('Data Import'!$BM$24&lt;&gt;"",'Data Import'!$BM$24,"")</f>
        <v/>
      </c>
      <c r="W74" s="182" t="str">
        <f>IF('Data Import'!$BM$25&lt;&gt;"",'Data Import'!$BM$25,"")</f>
        <v/>
      </c>
      <c r="X74" s="182" t="str">
        <f>IF('Data Import'!$BM$26&lt;&gt;"",'Data Import'!$BM$26,"")</f>
        <v/>
      </c>
      <c r="Y74" s="182" t="str">
        <f>IF('Data Import'!$BM$27&lt;&gt;"",'Data Import'!$BM$27,"")</f>
        <v/>
      </c>
      <c r="Z74" s="67"/>
    </row>
    <row r="75" spans="1:26" ht="66" customHeight="1" x14ac:dyDescent="0.25">
      <c r="A75" s="23">
        <v>63</v>
      </c>
      <c r="B75" s="177" t="s">
        <v>73</v>
      </c>
      <c r="C75" s="178" t="str">
        <f>IF('Data Import'!$BN$7="Нет","+","")</f>
        <v/>
      </c>
      <c r="D75" s="178" t="str">
        <f>IF('Data Import'!$BN$7="Не требуется","+","")</f>
        <v/>
      </c>
      <c r="E75" s="178" t="str">
        <f>IF('Data Import'!$BN$8="Нет","+","")</f>
        <v>+</v>
      </c>
      <c r="F75" s="178" t="str">
        <f>IF('Data Import'!$BN$9="Нет","+","")</f>
        <v/>
      </c>
      <c r="G75" s="179" t="str">
        <f>IF('Data Import'!$BN$10&lt;&gt;"",'Data Import'!$BN$10,"")</f>
        <v/>
      </c>
      <c r="H75" s="180" t="str">
        <f>IF('Data Import'!$BN$11&lt;&gt;"",'Data Import'!$BN$11,"")</f>
        <v/>
      </c>
      <c r="I75" s="181" t="str">
        <f>IF('Data Import'!$BN$12&lt;&gt;"",'Data Import'!$BN$12,"")</f>
        <v/>
      </c>
      <c r="J75" s="181" t="str">
        <f>IF('Data Import'!$BN$13&lt;&gt;"",'Data Import'!$BN$13,"")</f>
        <v/>
      </c>
      <c r="K75" s="178" t="str">
        <f>IF('Data Import'!$BN$14="Нет","+","")</f>
        <v/>
      </c>
      <c r="L75" s="180" t="str">
        <f>IF('Data Import'!$BN$15&lt;&gt;"",'Data Import'!$BN$15,"")</f>
        <v/>
      </c>
      <c r="M75" s="178" t="str">
        <f>IF('Data Import'!$BN$14="Да","+","")</f>
        <v/>
      </c>
      <c r="N75" s="179" t="str">
        <f>IF('Data Import'!$BN$16&lt;&gt;"",'Data Import'!$BN$16,"")</f>
        <v>Положение о службе «Социальное такси», утвержденное директором КУВО «Управление социальной защиты населения», в котором создана данная служба
Приказ КУ ВО «ВЦРИ» от 11.02.2022 №15\ОД, Положение о социальном такси КУ ВО «ВЦРИ» от 11.02.2022 г.</v>
      </c>
      <c r="O75" s="182">
        <f>IF('Data Import'!$BN$17&lt;&gt;"",'Data Import'!$BN$17,"")</f>
        <v>34</v>
      </c>
      <c r="P75" s="182">
        <f>IF('Data Import'!$BN$18&lt;&gt;"",'Data Import'!$BN$18,"")</f>
        <v>1</v>
      </c>
      <c r="Q75" s="182">
        <f>IF('Data Import'!$BN$19&lt;&gt;"",'Data Import'!$BN$19,"")</f>
        <v>4</v>
      </c>
      <c r="R75" s="182">
        <f>IF('Data Import'!$BN$20&lt;&gt;"",'Data Import'!$BN$20,"")</f>
        <v>4</v>
      </c>
      <c r="S75" s="182">
        <f>IF('Data Import'!$BN$21&lt;&gt;"",'Data Import'!$BN$21,"")</f>
        <v>154</v>
      </c>
      <c r="T75" s="182">
        <f>IF('Data Import'!$BN$22&lt;&gt;"",'Data Import'!$BN$22,"")</f>
        <v>168</v>
      </c>
      <c r="U75" s="182">
        <f>IF('Data Import'!$BN$23&lt;&gt;"",'Data Import'!$BN$23,"")</f>
        <v>4</v>
      </c>
      <c r="V75" s="182">
        <f>IF('Data Import'!$BN$24&lt;&gt;"",'Data Import'!$BN$24,"")</f>
        <v>4</v>
      </c>
      <c r="W75" s="182">
        <f>IF('Data Import'!$BN$25&lt;&gt;"",'Data Import'!$BN$25,"")</f>
        <v>4</v>
      </c>
      <c r="X75" s="182">
        <f>IF('Data Import'!$BN$26&lt;&gt;"",'Data Import'!$BN$26,"")</f>
        <v>4</v>
      </c>
      <c r="Y75" s="182">
        <f>IF('Data Import'!$BN$27&lt;&gt;"",'Data Import'!$BN$27,"")</f>
        <v>0</v>
      </c>
      <c r="Z75" s="67"/>
    </row>
    <row r="76" spans="1:26" ht="51" customHeight="1" x14ac:dyDescent="0.25">
      <c r="A76" s="23">
        <v>64</v>
      </c>
      <c r="B76" s="177" t="s">
        <v>74</v>
      </c>
      <c r="C76" s="178" t="str">
        <f>IF('Data Import'!$BO$7="Нет","+","")</f>
        <v/>
      </c>
      <c r="D76" s="178" t="str">
        <f>IF('Data Import'!$BO$7="Не требуется","+","")</f>
        <v/>
      </c>
      <c r="E76" s="178" t="str">
        <f>IF('Data Import'!$BO$8="Нет","+","")</f>
        <v>+</v>
      </c>
      <c r="F76" s="178" t="str">
        <f>IF('Data Import'!$BO$9="Нет","+","")</f>
        <v/>
      </c>
      <c r="G76" s="179" t="str">
        <f>IF('Data Import'!$BO$10&lt;&gt;"",'Data Import'!$BO$10,"")</f>
        <v/>
      </c>
      <c r="H76" s="180" t="str">
        <f>IF('Data Import'!$BO$11&lt;&gt;"",'Data Import'!$BO$11,"")</f>
        <v/>
      </c>
      <c r="I76" s="181" t="str">
        <f>IF('Data Import'!$BO$12&lt;&gt;"",'Data Import'!$BO$12,"")</f>
        <v/>
      </c>
      <c r="J76" s="181" t="str">
        <f>IF('Data Import'!$BO$13&lt;&gt;"",'Data Import'!$BO$13,"")</f>
        <v/>
      </c>
      <c r="K76" s="178" t="str">
        <f>IF('Data Import'!$BO$14="Нет","+","")</f>
        <v/>
      </c>
      <c r="L76" s="180" t="str">
        <f>IF('Data Import'!$BO$15&lt;&gt;"",'Data Import'!$BO$15,"")</f>
        <v/>
      </c>
      <c r="M76" s="178" t="str">
        <f>IF('Data Import'!$BO$14="Да","+","")</f>
        <v/>
      </c>
      <c r="N76" s="179" t="str">
        <f>IF('Data Import'!$BO$16&lt;&gt;"",'Data Import'!$BO$16,"")</f>
        <v>Приказ ГУП "Мосгортранс" № 1264 от 28.11.2024 "Об утверждении Регламента оказания услуги "социальное такси" по перевозке маломобильной категории граждан (инвалидов) и многодетных семей, проживающих в малоэтажном жилищном фонде города Москвы, по индивидуальным и коллективным заявкам</v>
      </c>
      <c r="O76" s="182">
        <f>IF('Data Import'!$BO$17&lt;&gt;"",'Data Import'!$BO$17,"")</f>
        <v>1</v>
      </c>
      <c r="P76" s="182">
        <f>IF('Data Import'!$BO$18&lt;&gt;"",'Data Import'!$BO$18,"")</f>
        <v>1</v>
      </c>
      <c r="Q76" s="182">
        <f>IF('Data Import'!$BO$19&lt;&gt;"",'Data Import'!$BO$19,"")</f>
        <v>175</v>
      </c>
      <c r="R76" s="182">
        <f>IF('Data Import'!$BO$20&lt;&gt;"",'Data Import'!$BO$20,"")</f>
        <v>175</v>
      </c>
      <c r="S76" s="182">
        <f>IF('Data Import'!$BO$21&lt;&gt;"",'Data Import'!$BO$21,"")</f>
        <v>222775</v>
      </c>
      <c r="T76" s="182">
        <f>IF('Data Import'!$BO$22&lt;&gt;"",'Data Import'!$BO$22,"")</f>
        <v>209066</v>
      </c>
      <c r="U76" s="182">
        <f>IF('Data Import'!$BO$23&lt;&gt;"",'Data Import'!$BO$23,"")</f>
        <v>151</v>
      </c>
      <c r="V76" s="182">
        <f>IF('Data Import'!$BO$24&lt;&gt;"",'Data Import'!$BO$24,"")</f>
        <v>155</v>
      </c>
      <c r="W76" s="182">
        <f>IF('Data Import'!$BO$25&lt;&gt;"",'Data Import'!$BO$25,"")</f>
        <v>151</v>
      </c>
      <c r="X76" s="182">
        <f>IF('Data Import'!$BO$26&lt;&gt;"",'Data Import'!$BO$26,"")</f>
        <v>155</v>
      </c>
      <c r="Y76" s="182">
        <f>IF('Data Import'!$BO$27&lt;&gt;"",'Data Import'!$BO$27,"")</f>
        <v>0</v>
      </c>
      <c r="Z76" s="67"/>
    </row>
    <row r="77" spans="1:26" ht="15.75" customHeight="1" x14ac:dyDescent="0.25">
      <c r="A77" s="23">
        <v>65</v>
      </c>
      <c r="B77" s="177" t="s">
        <v>75</v>
      </c>
      <c r="C77" s="178" t="str">
        <f>IF('Data Import'!$BP$7="Нет","+","")</f>
        <v>+</v>
      </c>
      <c r="D77" s="178" t="str">
        <f>IF('Data Import'!$BP$7="Не требуется","+","")</f>
        <v/>
      </c>
      <c r="E77" s="178" t="str">
        <f>IF('Data Import'!$BP$8="Нет","+","")</f>
        <v/>
      </c>
      <c r="F77" s="178" t="str">
        <f>IF('Data Import'!$BP$9="Нет","+","")</f>
        <v/>
      </c>
      <c r="G77" s="179" t="str">
        <f>IF('Data Import'!$BP$10&lt;&gt;"",'Data Import'!$BP$10,"")</f>
        <v/>
      </c>
      <c r="H77" s="180" t="str">
        <f>IF('Data Import'!$BP$11&lt;&gt;"",'Data Import'!$BP$11,"")</f>
        <v/>
      </c>
      <c r="I77" s="181" t="str">
        <f>IF('Data Import'!$BP$12&lt;&gt;"",'Data Import'!$BP$12,"")</f>
        <v/>
      </c>
      <c r="J77" s="181" t="str">
        <f>IF('Data Import'!$BP$13&lt;&gt;"",'Data Import'!$BP$13,"")</f>
        <v/>
      </c>
      <c r="K77" s="178" t="str">
        <f>IF('Data Import'!$BP$14="Нет","+","")</f>
        <v/>
      </c>
      <c r="L77" s="180" t="str">
        <f>IF('Data Import'!$BP$15&lt;&gt;"",'Data Import'!$BP$15,"")</f>
        <v/>
      </c>
      <c r="M77" s="178" t="str">
        <f>IF('Data Import'!$BP$14="Да","+","")</f>
        <v/>
      </c>
      <c r="N77" s="179" t="str">
        <f>IF('Data Import'!$BP$16&lt;&gt;"",'Data Import'!$BP$16,"")</f>
        <v/>
      </c>
      <c r="O77" s="182" t="str">
        <f>IF('Data Import'!$BP$17&lt;&gt;"",'Data Import'!$BP$17,"")</f>
        <v/>
      </c>
      <c r="P77" s="182" t="str">
        <f>IF('Data Import'!$BP$18&lt;&gt;"",'Data Import'!$BP$18,"")</f>
        <v/>
      </c>
      <c r="Q77" s="182" t="str">
        <f>IF('Data Import'!$BP$19&lt;&gt;"",'Data Import'!$BP$19,"")</f>
        <v/>
      </c>
      <c r="R77" s="182" t="str">
        <f>IF('Data Import'!$BP$20&lt;&gt;"",'Data Import'!$BP$20,"")</f>
        <v/>
      </c>
      <c r="S77" s="182" t="str">
        <f>IF('Data Import'!$BP$21&lt;&gt;"",'Data Import'!$BP$21,"")</f>
        <v/>
      </c>
      <c r="T77" s="182" t="str">
        <f>IF('Data Import'!$BP$22&lt;&gt;"",'Data Import'!$BP$22,"")</f>
        <v/>
      </c>
      <c r="U77" s="182" t="str">
        <f>IF('Data Import'!$BP$23&lt;&gt;"",'Data Import'!$BP$23,"")</f>
        <v/>
      </c>
      <c r="V77" s="182" t="str">
        <f>IF('Data Import'!$BP$24&lt;&gt;"",'Data Import'!$BP$24,"")</f>
        <v/>
      </c>
      <c r="W77" s="182" t="str">
        <f>IF('Data Import'!$BP$25&lt;&gt;"",'Data Import'!$BP$25,"")</f>
        <v/>
      </c>
      <c r="X77" s="182" t="str">
        <f>IF('Data Import'!$BP$26&lt;&gt;"",'Data Import'!$BP$26,"")</f>
        <v/>
      </c>
      <c r="Y77" s="182" t="str">
        <f>IF('Data Import'!$BP$27&lt;&gt;"",'Data Import'!$BP$27,"")</f>
        <v/>
      </c>
      <c r="Z77" s="67"/>
    </row>
    <row r="78" spans="1:26" ht="36.75" customHeight="1" x14ac:dyDescent="0.25">
      <c r="A78" s="23">
        <v>66</v>
      </c>
      <c r="B78" s="177" t="s">
        <v>76</v>
      </c>
      <c r="C78" s="178" t="str">
        <f>IF('Data Import'!$BQ$7="Нет","+","")</f>
        <v/>
      </c>
      <c r="D78" s="178" t="str">
        <f>IF('Data Import'!$BQ$7="Не требуется","+","")</f>
        <v/>
      </c>
      <c r="E78" s="178" t="str">
        <f>IF('Data Import'!$BQ$8="Нет","+","")</f>
        <v/>
      </c>
      <c r="F78" s="178" t="str">
        <f>IF('Data Import'!$BQ$9="Нет","+","")</f>
        <v/>
      </c>
      <c r="G78" s="179" t="str">
        <f>IF('Data Import'!$BQ$10&lt;&gt;"",'Data Import'!$BQ$10,"")</f>
        <v>Доля инвалидов и МГН, воспользовавшихся услугой службы «социальное такси» в общей численности людей этой категории, обратившихся за получением данной услуги в Калужской области</v>
      </c>
      <c r="H78" s="180" t="str">
        <f>IF('Data Import'!$BQ$11&lt;&gt;"",'Data Import'!$BQ$11,"")</f>
        <v>%</v>
      </c>
      <c r="I78" s="181">
        <f>IF('Data Import'!$BQ$12&lt;&gt;"",'Data Import'!$BQ$12,"")</f>
        <v>100</v>
      </c>
      <c r="J78" s="181">
        <f>IF('Data Import'!$BQ$13&lt;&gt;"",'Data Import'!$BQ$13,"")</f>
        <v>100</v>
      </c>
      <c r="K78" s="178" t="str">
        <f>IF('Data Import'!$BQ$14="Нет","+","")</f>
        <v/>
      </c>
      <c r="L78" s="180" t="str">
        <f>IF('Data Import'!$BQ$15&lt;&gt;"",'Data Import'!$BQ$15,"")</f>
        <v/>
      </c>
      <c r="M78" s="178" t="str">
        <f>IF('Data Import'!$BQ$14="Да","+","")</f>
        <v>+</v>
      </c>
      <c r="N78" s="179" t="str">
        <f>IF('Data Import'!$BQ$16&lt;&gt;"",'Data Import'!$BQ$16,"")</f>
        <v>Условия и порядок предоставления транспортных услуг утверждены Положением о службе (отделении) «Социальное такси» организации социального обслуживания</v>
      </c>
      <c r="O78" s="182">
        <f>IF('Data Import'!$BQ$17&lt;&gt;"",'Data Import'!$BQ$17,"")</f>
        <v>26</v>
      </c>
      <c r="P78" s="182">
        <f>IF('Data Import'!$BQ$18&lt;&gt;"",'Data Import'!$BQ$18,"")</f>
        <v>9</v>
      </c>
      <c r="Q78" s="182">
        <f>IF('Data Import'!$BQ$19&lt;&gt;"",'Data Import'!$BQ$19,"")</f>
        <v>21</v>
      </c>
      <c r="R78" s="182">
        <f>IF('Data Import'!$BQ$20&lt;&gt;"",'Data Import'!$BQ$20,"")</f>
        <v>21</v>
      </c>
      <c r="S78" s="182">
        <f>IF('Data Import'!$BQ$21&lt;&gt;"",'Data Import'!$BQ$21,"")</f>
        <v>1810</v>
      </c>
      <c r="T78" s="182">
        <f>IF('Data Import'!$BQ$22&lt;&gt;"",'Data Import'!$BQ$22,"")</f>
        <v>1709</v>
      </c>
      <c r="U78" s="182">
        <f>IF('Data Import'!$BQ$23&lt;&gt;"",'Data Import'!$BQ$23,"")</f>
        <v>17</v>
      </c>
      <c r="V78" s="182">
        <f>IF('Data Import'!$BQ$24&lt;&gt;"",'Data Import'!$BQ$24,"")</f>
        <v>15</v>
      </c>
      <c r="W78" s="182">
        <f>IF('Data Import'!$BQ$25&lt;&gt;"",'Data Import'!$BQ$25,"")</f>
        <v>17</v>
      </c>
      <c r="X78" s="182">
        <f>IF('Data Import'!$BQ$26&lt;&gt;"",'Data Import'!$BQ$26,"")</f>
        <v>12</v>
      </c>
      <c r="Y78" s="182">
        <f>IF('Data Import'!$BQ$27&lt;&gt;"",'Data Import'!$BQ$27,"")</f>
        <v>3</v>
      </c>
      <c r="Z78" s="67"/>
    </row>
    <row r="79" spans="1:26" ht="25.5" customHeight="1" x14ac:dyDescent="0.25">
      <c r="A79" s="23">
        <v>67</v>
      </c>
      <c r="B79" s="177" t="s">
        <v>77</v>
      </c>
      <c r="C79" s="178" t="str">
        <f>IF('Data Import'!$BR$7="Нет","+","")</f>
        <v/>
      </c>
      <c r="D79" s="178" t="str">
        <f>IF('Data Import'!$BR$7="Не требуется","+","")</f>
        <v/>
      </c>
      <c r="E79" s="178" t="str">
        <f>IF('Data Import'!$BR$8="Нет","+","")</f>
        <v>+</v>
      </c>
      <c r="F79" s="178" t="str">
        <f>IF('Data Import'!$BR$9="Нет","+","")</f>
        <v>+</v>
      </c>
      <c r="G79" s="179" t="str">
        <f>IF('Data Import'!$BR$10&lt;&gt;"",'Data Import'!$BR$10,"")</f>
        <v/>
      </c>
      <c r="H79" s="180" t="str">
        <f>IF('Data Import'!$BR$11&lt;&gt;"",'Data Import'!$BR$11,"")</f>
        <v/>
      </c>
      <c r="I79" s="181" t="str">
        <f>IF('Data Import'!$BR$12&lt;&gt;"",'Data Import'!$BR$12,"")</f>
        <v/>
      </c>
      <c r="J79" s="181" t="str">
        <f>IF('Data Import'!$BR$13&lt;&gt;"",'Data Import'!$BR$13,"")</f>
        <v/>
      </c>
      <c r="K79" s="178" t="str">
        <f>IF('Data Import'!$BR$14="Нет","+","")</f>
        <v/>
      </c>
      <c r="L79" s="180" t="str">
        <f>IF('Data Import'!$BR$15&lt;&gt;"",'Data Import'!$BR$15,"")</f>
        <v/>
      </c>
      <c r="M79" s="178" t="str">
        <f>IF('Data Import'!$BR$14="Да","+","")</f>
        <v>+</v>
      </c>
      <c r="N79" s="179" t="str">
        <f>IF('Data Import'!$BR$16&lt;&gt;"",'Data Import'!$BR$16,"")</f>
        <v>Приказ департамента по труду и социальной защиты населения Костромской области от 28.09.2025 № 2045</v>
      </c>
      <c r="O79" s="182">
        <f>IF('Data Import'!$BR$17&lt;&gt;"",'Data Import'!$BR$17,"")</f>
        <v>29</v>
      </c>
      <c r="P79" s="182">
        <f>IF('Data Import'!$BR$18&lt;&gt;"",'Data Import'!$BR$18,"")</f>
        <v>1</v>
      </c>
      <c r="Q79" s="182">
        <f>IF('Data Import'!$BR$19&lt;&gt;"",'Data Import'!$BR$19,"")</f>
        <v>1</v>
      </c>
      <c r="R79" s="182">
        <f>IF('Data Import'!$BR$20&lt;&gt;"",'Data Import'!$BR$20,"")</f>
        <v>1</v>
      </c>
      <c r="S79" s="182">
        <f>IF('Data Import'!$BR$21&lt;&gt;"",'Data Import'!$BR$21,"")</f>
        <v>424</v>
      </c>
      <c r="T79" s="182">
        <f>IF('Data Import'!$BR$22&lt;&gt;"",'Data Import'!$BR$22,"")</f>
        <v>541</v>
      </c>
      <c r="U79" s="182">
        <f>IF('Data Import'!$BR$23&lt;&gt;"",'Data Import'!$BR$23,"")</f>
        <v>1</v>
      </c>
      <c r="V79" s="182">
        <f>IF('Data Import'!$BR$24&lt;&gt;"",'Data Import'!$BR$24,"")</f>
        <v>1</v>
      </c>
      <c r="W79" s="182">
        <f>IF('Data Import'!$BR$25&lt;&gt;"",'Data Import'!$BR$25,"")</f>
        <v>1</v>
      </c>
      <c r="X79" s="182">
        <f>IF('Data Import'!$BR$26&lt;&gt;"",'Data Import'!$BR$26,"")</f>
        <v>1</v>
      </c>
      <c r="Y79" s="182">
        <f>IF('Data Import'!$BR$27&lt;&gt;"",'Data Import'!$BR$27,"")</f>
        <v>0</v>
      </c>
      <c r="Z79" s="67"/>
    </row>
    <row r="80" spans="1:26" ht="34.5" customHeight="1" x14ac:dyDescent="0.25">
      <c r="A80" s="23">
        <v>68</v>
      </c>
      <c r="B80" s="177" t="s">
        <v>78</v>
      </c>
      <c r="C80" s="178" t="str">
        <f>IF('Data Import'!$BS$7="Нет","+","")</f>
        <v/>
      </c>
      <c r="D80" s="178" t="str">
        <f>IF('Data Import'!$BS$7="Не требуется","+","")</f>
        <v/>
      </c>
      <c r="E80" s="178" t="str">
        <f>IF('Data Import'!$BS$8="Нет","+","")</f>
        <v/>
      </c>
      <c r="F80" s="178" t="str">
        <f>IF('Data Import'!$BS$9="Нет","+","")</f>
        <v>+</v>
      </c>
      <c r="G80" s="179" t="str">
        <f>IF('Data Import'!$BS$10&lt;&gt;"",'Data Import'!$BS$10,"")</f>
        <v/>
      </c>
      <c r="H80" s="180" t="str">
        <f>IF('Data Import'!$BS$11&lt;&gt;"",'Data Import'!$BS$11,"")</f>
        <v/>
      </c>
      <c r="I80" s="181" t="str">
        <f>IF('Data Import'!$BS$12&lt;&gt;"",'Data Import'!$BS$12,"")</f>
        <v/>
      </c>
      <c r="J80" s="181" t="str">
        <f>IF('Data Import'!$BS$13&lt;&gt;"",'Data Import'!$BS$13,"")</f>
        <v/>
      </c>
      <c r="K80" s="178" t="str">
        <f>IF('Data Import'!$BS$14="Нет","+","")</f>
        <v/>
      </c>
      <c r="L80" s="180" t="str">
        <f>IF('Data Import'!$BS$15&lt;&gt;"",'Data Import'!$BS$15,"")</f>
        <v/>
      </c>
      <c r="M80" s="178" t="str">
        <f>IF('Data Import'!$BS$14="Да","+","")</f>
        <v>+</v>
      </c>
      <c r="N80" s="179" t="str">
        <f>IF('Data Import'!$BS$16&lt;&gt;"",'Data Import'!$BS$16,"")</f>
        <v>Данная услуга регламентирована локальными нормативными актами центров социального обслуживания населения Курской области.</v>
      </c>
      <c r="O80" s="182">
        <f>IF('Data Import'!$BS$17&lt;&gt;"",'Data Import'!$BS$17,"")</f>
        <v>33</v>
      </c>
      <c r="P80" s="182">
        <f>IF('Data Import'!$BS$18&lt;&gt;"",'Data Import'!$BS$18,"")</f>
        <v>16</v>
      </c>
      <c r="Q80" s="182">
        <f>IF('Data Import'!$BS$19&lt;&gt;"",'Data Import'!$BS$19,"")</f>
        <v>30</v>
      </c>
      <c r="R80" s="182">
        <f>IF('Data Import'!$BS$20&lt;&gt;"",'Data Import'!$BS$20,"")</f>
        <v>29</v>
      </c>
      <c r="S80" s="182">
        <f>IF('Data Import'!$BS$21&lt;&gt;"",'Data Import'!$BS$21,"")</f>
        <v>1194</v>
      </c>
      <c r="T80" s="182">
        <f>IF('Data Import'!$BS$22&lt;&gt;"",'Data Import'!$BS$22,"")</f>
        <v>1149</v>
      </c>
      <c r="U80" s="182">
        <f>IF('Data Import'!$BS$23&lt;&gt;"",'Data Import'!$BS$23,"")</f>
        <v>30</v>
      </c>
      <c r="V80" s="182">
        <f>IF('Data Import'!$BS$24&lt;&gt;"",'Data Import'!$BS$24,"")</f>
        <v>28</v>
      </c>
      <c r="W80" s="182">
        <f>IF('Data Import'!$BS$25&lt;&gt;"",'Data Import'!$BS$25,"")</f>
        <v>8</v>
      </c>
      <c r="X80" s="182">
        <f>IF('Data Import'!$BS$26&lt;&gt;"",'Data Import'!$BS$26,"")</f>
        <v>8</v>
      </c>
      <c r="Y80" s="182">
        <f>IF('Data Import'!$BS$27&lt;&gt;"",'Data Import'!$BS$27,"")</f>
        <v>14</v>
      </c>
      <c r="Z80" s="67"/>
    </row>
    <row r="81" spans="1:26" ht="81" customHeight="1" x14ac:dyDescent="0.25">
      <c r="A81" s="23">
        <v>69</v>
      </c>
      <c r="B81" s="177" t="s">
        <v>79</v>
      </c>
      <c r="C81" s="178" t="str">
        <f>IF('Data Import'!$BT$7="Нет","+","")</f>
        <v/>
      </c>
      <c r="D81" s="178" t="str">
        <f>IF('Data Import'!$BT$7="Не требуется","+","")</f>
        <v/>
      </c>
      <c r="E81" s="178" t="str">
        <f>IF('Data Import'!$BT$8="Нет","+","")</f>
        <v/>
      </c>
      <c r="F81" s="178" t="str">
        <f>IF('Data Import'!$BT$9="Нет","+","")</f>
        <v/>
      </c>
      <c r="G81" s="179" t="str">
        <f>IF('Data Import'!$BT$10&lt;&gt;"",'Data Import'!$BT$10,"")</f>
        <v>Количество маломобильных инвалидов, получивших транспортные услуги, в том числе на транспортных средствах с подъемными устройствами в рамках оказания дополнительных социальных услуг</v>
      </c>
      <c r="H81" s="180" t="str">
        <f>IF('Data Import'!$BT$11&lt;&gt;"",'Data Import'!$BT$11,"")</f>
        <v>чел.</v>
      </c>
      <c r="I81" s="181">
        <f>IF('Data Import'!$BT$12&lt;&gt;"",'Data Import'!$BT$12,"")</f>
        <v>280</v>
      </c>
      <c r="J81" s="181">
        <f>IF('Data Import'!$BT$13&lt;&gt;"",'Data Import'!$BT$13,"")</f>
        <v>285</v>
      </c>
      <c r="K81" s="178" t="str">
        <f>IF('Data Import'!$BT$14="Нет","+","")</f>
        <v/>
      </c>
      <c r="L81" s="180" t="str">
        <f>IF('Data Import'!$BT$15&lt;&gt;"",'Data Import'!$BT$15,"")</f>
        <v/>
      </c>
      <c r="M81" s="178" t="str">
        <f>IF('Data Import'!$BT$14="Да","+","")</f>
        <v>+</v>
      </c>
      <c r="N81" s="179" t="str">
        <f>IF('Data Import'!$BT$16&lt;&gt;"",'Data Import'!$BT$16,"")</f>
        <v>Приказ Управления социальной политики Липецкой области "Об утверждении примерного перечня дополнительных социальных услуг, оказываемых ОБУ "ЦСЗН" от 26.03.2021 г. № 348-П, Приказ ОБУ «ЦСЗН Липецкой области» №230-од 28.01.2025г.»Об утверждении тарифов на дополнительные социальные услуги на 2025 год», Приказ ОБУ «ЦСЗН Липецкой области» №1887-од от 15.07.2025 «О внесении изменений в приказ от 28.01.2025 №230-од «Об утверждении тарифов на дополнительные социальные услуги на 2025 год</v>
      </c>
      <c r="O81" s="182">
        <f>IF('Data Import'!$BT$17&lt;&gt;"",'Data Import'!$BT$17,"")</f>
        <v>20</v>
      </c>
      <c r="P81" s="182">
        <f>IF('Data Import'!$BT$18&lt;&gt;"",'Data Import'!$BT$18,"")</f>
        <v>20</v>
      </c>
      <c r="Q81" s="182">
        <f>IF('Data Import'!$BT$19&lt;&gt;"",'Data Import'!$BT$19,"")</f>
        <v>95</v>
      </c>
      <c r="R81" s="182">
        <f>IF('Data Import'!$BT$20&lt;&gt;"",'Data Import'!$BT$20,"")</f>
        <v>59</v>
      </c>
      <c r="S81" s="182">
        <f>IF('Data Import'!$BT$21&lt;&gt;"",'Data Import'!$BT$21,"")</f>
        <v>9021</v>
      </c>
      <c r="T81" s="182">
        <f>IF('Data Import'!$BT$22&lt;&gt;"",'Data Import'!$BT$22,"")</f>
        <v>9211</v>
      </c>
      <c r="U81" s="182">
        <f>IF('Data Import'!$BT$23&lt;&gt;"",'Data Import'!$BT$23,"")</f>
        <v>83</v>
      </c>
      <c r="V81" s="182">
        <f>IF('Data Import'!$BT$24&lt;&gt;"",'Data Import'!$BT$24,"")</f>
        <v>59</v>
      </c>
      <c r="W81" s="182">
        <f>IF('Data Import'!$BT$25&lt;&gt;"",'Data Import'!$BT$25,"")</f>
        <v>24</v>
      </c>
      <c r="X81" s="182">
        <f>IF('Data Import'!$BT$26&lt;&gt;"",'Data Import'!$BT$26,"")</f>
        <v>14</v>
      </c>
      <c r="Y81" s="182">
        <f>IF('Data Import'!$BT$27&lt;&gt;"",'Data Import'!$BT$27,"")</f>
        <v>23</v>
      </c>
      <c r="Z81" s="67"/>
    </row>
    <row r="82" spans="1:26" ht="34.5" customHeight="1" x14ac:dyDescent="0.25">
      <c r="A82" s="23">
        <v>70</v>
      </c>
      <c r="B82" s="177" t="s">
        <v>80</v>
      </c>
      <c r="C82" s="178" t="str">
        <f>IF('Data Import'!$BU$7="Нет","+","")</f>
        <v/>
      </c>
      <c r="D82" s="178" t="str">
        <f>IF('Data Import'!$BU$7="Не требуется","+","")</f>
        <v/>
      </c>
      <c r="E82" s="178" t="str">
        <f>IF('Data Import'!$BU$8="Нет","+","")</f>
        <v/>
      </c>
      <c r="F82" s="178" t="str">
        <f>IF('Data Import'!$BU$9="Нет","+","")</f>
        <v>+</v>
      </c>
      <c r="G82" s="179" t="str">
        <f>IF('Data Import'!$BU$10&lt;&gt;"",'Data Import'!$BU$10,"")</f>
        <v/>
      </c>
      <c r="H82" s="180" t="str">
        <f>IF('Data Import'!$BU$11&lt;&gt;"",'Data Import'!$BU$11,"")</f>
        <v/>
      </c>
      <c r="I82" s="181" t="str">
        <f>IF('Data Import'!$BU$12&lt;&gt;"",'Data Import'!$BU$12,"")</f>
        <v/>
      </c>
      <c r="J82" s="181" t="str">
        <f>IF('Data Import'!$BU$13&lt;&gt;"",'Data Import'!$BU$13,"")</f>
        <v/>
      </c>
      <c r="K82" s="178" t="str">
        <f>IF('Data Import'!$BU$14="Нет","+","")</f>
        <v/>
      </c>
      <c r="L82" s="180" t="str">
        <f>IF('Data Import'!$BU$15&lt;&gt;"",'Data Import'!$BU$15,"")</f>
        <v/>
      </c>
      <c r="M82" s="178" t="str">
        <f>IF('Data Import'!$BU$14="Да","+","")</f>
        <v>+</v>
      </c>
      <c r="N82" s="179" t="str">
        <f>IF('Data Import'!$BU$16&lt;&gt;"",'Data Import'!$BU$16,"")</f>
        <v>Закон Московской области от 04.12.2014 № 162/2014-ОЗ «О некоторых вопросах организации социального обслуживания в Московской области»</v>
      </c>
      <c r="O82" s="182">
        <f>IF('Data Import'!$BU$17&lt;&gt;"",'Data Import'!$BU$17,"")</f>
        <v>56</v>
      </c>
      <c r="P82" s="182">
        <f>IF('Data Import'!$BU$18&lt;&gt;"",'Data Import'!$BU$18,"")</f>
        <v>49</v>
      </c>
      <c r="Q82" s="182">
        <f>IF('Data Import'!$BU$19&lt;&gt;"",'Data Import'!$BU$19,"")</f>
        <v>72</v>
      </c>
      <c r="R82" s="182">
        <f>IF('Data Import'!$BU$20&lt;&gt;"",'Data Import'!$BU$20,"")</f>
        <v>68</v>
      </c>
      <c r="S82" s="182">
        <f>IF('Data Import'!$BU$21&lt;&gt;"",'Data Import'!$BU$21,"")</f>
        <v>2115</v>
      </c>
      <c r="T82" s="182">
        <f>IF('Data Import'!$BU$22&lt;&gt;"",'Data Import'!$BU$22,"")</f>
        <v>2061</v>
      </c>
      <c r="U82" s="182">
        <f>IF('Data Import'!$BU$23&lt;&gt;"",'Data Import'!$BU$23,"")</f>
        <v>72</v>
      </c>
      <c r="V82" s="182">
        <f>IF('Data Import'!$BU$24&lt;&gt;"",'Data Import'!$BU$24,"")</f>
        <v>68</v>
      </c>
      <c r="W82" s="182">
        <f>IF('Data Import'!$BU$25&lt;&gt;"",'Data Import'!$BU$25,"")</f>
        <v>0</v>
      </c>
      <c r="X82" s="182">
        <f>IF('Data Import'!$BU$26&lt;&gt;"",'Data Import'!$BU$26,"")</f>
        <v>0</v>
      </c>
      <c r="Y82" s="182">
        <f>IF('Data Import'!$BU$27&lt;&gt;"",'Data Import'!$BU$27,"")</f>
        <v>68</v>
      </c>
      <c r="Z82" s="67"/>
    </row>
    <row r="83" spans="1:26" ht="15.75" customHeight="1" x14ac:dyDescent="0.25">
      <c r="A83" s="23">
        <v>71</v>
      </c>
      <c r="B83" s="177" t="s">
        <v>81</v>
      </c>
      <c r="C83" s="178" t="str">
        <f>IF('Data Import'!$BV$7="Нет","+","")</f>
        <v>+</v>
      </c>
      <c r="D83" s="178" t="str">
        <f>IF('Data Import'!$BV$7="Не требуется","+","")</f>
        <v/>
      </c>
      <c r="E83" s="178" t="str">
        <f>IF('Data Import'!$BV$8="Нет","+","")</f>
        <v/>
      </c>
      <c r="F83" s="178" t="str">
        <f>IF('Data Import'!$BV$9="Нет","+","")</f>
        <v/>
      </c>
      <c r="G83" s="179" t="str">
        <f>IF('Data Import'!$BV$10&lt;&gt;"",'Data Import'!$BV$10,"")</f>
        <v/>
      </c>
      <c r="H83" s="180" t="str">
        <f>IF('Data Import'!$BV$11&lt;&gt;"",'Data Import'!$BV$11,"")</f>
        <v/>
      </c>
      <c r="I83" s="181" t="str">
        <f>IF('Data Import'!$BV$12&lt;&gt;"",'Data Import'!$BV$12,"")</f>
        <v/>
      </c>
      <c r="J83" s="181" t="str">
        <f>IF('Data Import'!$BV$13&lt;&gt;"",'Data Import'!$BV$13,"")</f>
        <v/>
      </c>
      <c r="K83" s="178" t="str">
        <f>IF('Data Import'!$BV$14="Нет","+","")</f>
        <v/>
      </c>
      <c r="L83" s="180" t="str">
        <f>IF('Data Import'!$BV$15&lt;&gt;"",'Data Import'!$BV$15,"")</f>
        <v/>
      </c>
      <c r="M83" s="178" t="str">
        <f>IF('Data Import'!$BV$14="Да","+","")</f>
        <v/>
      </c>
      <c r="N83" s="179" t="str">
        <f>IF('Data Import'!$BV$16&lt;&gt;"",'Data Import'!$BV$16,"")</f>
        <v/>
      </c>
      <c r="O83" s="182" t="str">
        <f>IF('Data Import'!$BV$17&lt;&gt;"",'Data Import'!$BV$17,"")</f>
        <v/>
      </c>
      <c r="P83" s="182" t="str">
        <f>IF('Data Import'!$BV$18&lt;&gt;"",'Data Import'!$BV$18,"")</f>
        <v/>
      </c>
      <c r="Q83" s="182" t="str">
        <f>IF('Data Import'!$BV$19&lt;&gt;"",'Data Import'!$BV$19,"")</f>
        <v/>
      </c>
      <c r="R83" s="182" t="str">
        <f>IF('Data Import'!$BV$20&lt;&gt;"",'Data Import'!$BV$20,"")</f>
        <v/>
      </c>
      <c r="S83" s="182" t="str">
        <f>IF('Data Import'!$BV$21&lt;&gt;"",'Data Import'!$BV$21,"")</f>
        <v/>
      </c>
      <c r="T83" s="182" t="str">
        <f>IF('Data Import'!$BV$22&lt;&gt;"",'Data Import'!$BV$22,"")</f>
        <v/>
      </c>
      <c r="U83" s="182" t="str">
        <f>IF('Data Import'!$BV$23&lt;&gt;"",'Data Import'!$BV$23,"")</f>
        <v/>
      </c>
      <c r="V83" s="182" t="str">
        <f>IF('Data Import'!$BV$24&lt;&gt;"",'Data Import'!$BV$24,"")</f>
        <v/>
      </c>
      <c r="W83" s="182" t="str">
        <f>IF('Data Import'!$BV$25&lt;&gt;"",'Data Import'!$BV$25,"")</f>
        <v/>
      </c>
      <c r="X83" s="182" t="str">
        <f>IF('Data Import'!$BV$26&lt;&gt;"",'Data Import'!$BV$26,"")</f>
        <v/>
      </c>
      <c r="Y83" s="182" t="str">
        <f>IF('Data Import'!$BV$27&lt;&gt;"",'Data Import'!$BV$27,"")</f>
        <v/>
      </c>
      <c r="Z83" s="67"/>
    </row>
    <row r="84" spans="1:26" ht="51" customHeight="1" x14ac:dyDescent="0.25">
      <c r="A84" s="23">
        <v>72</v>
      </c>
      <c r="B84" s="177" t="s">
        <v>82</v>
      </c>
      <c r="C84" s="178" t="str">
        <f>IF('Data Import'!$BW$7="Нет","+","")</f>
        <v/>
      </c>
      <c r="D84" s="178" t="str">
        <f>IF('Data Import'!$BW$7="Не требуется","+","")</f>
        <v/>
      </c>
      <c r="E84" s="178" t="str">
        <f>IF('Data Import'!$BW$8="Нет","+","")</f>
        <v>+</v>
      </c>
      <c r="F84" s="178" t="str">
        <f>IF('Data Import'!$BW$9="Нет","+","")</f>
        <v/>
      </c>
      <c r="G84" s="179" t="str">
        <f>IF('Data Import'!$BW$10&lt;&gt;"",'Data Import'!$BW$10,"")</f>
        <v/>
      </c>
      <c r="H84" s="180" t="str">
        <f>IF('Data Import'!$BW$11&lt;&gt;"",'Data Import'!$BW$11,"")</f>
        <v/>
      </c>
      <c r="I84" s="181" t="str">
        <f>IF('Data Import'!$BW$12&lt;&gt;"",'Data Import'!$BW$12,"")</f>
        <v/>
      </c>
      <c r="J84" s="181" t="str">
        <f>IF('Data Import'!$BW$13&lt;&gt;"",'Data Import'!$BW$13,"")</f>
        <v/>
      </c>
      <c r="K84" s="178" t="str">
        <f>IF('Data Import'!$BW$14="Нет","+","")</f>
        <v/>
      </c>
      <c r="L84" s="180" t="str">
        <f>IF('Data Import'!$BW$15&lt;&gt;"",'Data Import'!$BW$15,"")</f>
        <v/>
      </c>
      <c r="M84" s="178" t="str">
        <f>IF('Data Import'!$BW$14="Да","+","")</f>
        <v/>
      </c>
      <c r="N84" s="179" t="str">
        <f>IF('Data Import'!$BW$16&lt;&gt;"",'Data Import'!$BW$16,"")</f>
        <v>Приказ министерства труда и социальной защиты
населения Рязанской области от 30.08.2023 № 553
"О службе "Социальное такси".</v>
      </c>
      <c r="O84" s="182">
        <f>IF('Data Import'!$BW$17&lt;&gt;"",'Data Import'!$BW$17,"")</f>
        <v>28</v>
      </c>
      <c r="P84" s="182">
        <f>IF('Data Import'!$BW$18&lt;&gt;"",'Data Import'!$BW$18,"")</f>
        <v>4</v>
      </c>
      <c r="Q84" s="182">
        <f>IF('Data Import'!$BW$19&lt;&gt;"",'Data Import'!$BW$19,"")</f>
        <v>7</v>
      </c>
      <c r="R84" s="182">
        <f>IF('Data Import'!$BW$20&lt;&gt;"",'Data Import'!$BW$20,"")</f>
        <v>7</v>
      </c>
      <c r="S84" s="182">
        <f>IF('Data Import'!$BW$21&lt;&gt;"",'Data Import'!$BW$21,"")</f>
        <v>40</v>
      </c>
      <c r="T84" s="182">
        <f>IF('Data Import'!$BW$22&lt;&gt;"",'Data Import'!$BW$22,"")</f>
        <v>181</v>
      </c>
      <c r="U84" s="182">
        <f>IF('Data Import'!$BW$23&lt;&gt;"",'Data Import'!$BW$23,"")</f>
        <v>8</v>
      </c>
      <c r="V84" s="182">
        <f>IF('Data Import'!$BW$24&lt;&gt;"",'Data Import'!$BW$24,"")</f>
        <v>7</v>
      </c>
      <c r="W84" s="182">
        <f>IF('Data Import'!$BW$25&lt;&gt;"",'Data Import'!$BW$25,"")</f>
        <v>6</v>
      </c>
      <c r="X84" s="182">
        <f>IF('Data Import'!$BW$26&lt;&gt;"",'Data Import'!$BW$26,"")</f>
        <v>7</v>
      </c>
      <c r="Y84" s="182">
        <f>IF('Data Import'!$BW$27&lt;&gt;"",'Data Import'!$BW$27,"")</f>
        <v>0</v>
      </c>
      <c r="Z84" s="67"/>
    </row>
    <row r="85" spans="1:26" ht="15.75" customHeight="1" x14ac:dyDescent="0.25">
      <c r="A85" s="23">
        <v>73</v>
      </c>
      <c r="B85" s="177" t="s">
        <v>83</v>
      </c>
      <c r="C85" s="178" t="str">
        <f>IF('Data Import'!$BX$7="Нет","+","")</f>
        <v/>
      </c>
      <c r="D85" s="178" t="str">
        <f>IF('Data Import'!$BX$7="Не требуется","+","")</f>
        <v/>
      </c>
      <c r="E85" s="178" t="str">
        <f>IF('Data Import'!$BX$8="Нет","+","")</f>
        <v/>
      </c>
      <c r="F85" s="178" t="str">
        <f>IF('Data Import'!$BX$9="Нет","+","")</f>
        <v/>
      </c>
      <c r="G85" s="179" t="str">
        <f>IF('Data Import'!$BX$10&lt;&gt;"",'Data Import'!$BX$10,"")</f>
        <v/>
      </c>
      <c r="H85" s="180" t="str">
        <f>IF('Data Import'!$BX$11&lt;&gt;"",'Data Import'!$BX$11,"")</f>
        <v/>
      </c>
      <c r="I85" s="181" t="str">
        <f>IF('Data Import'!$BX$12&lt;&gt;"",'Data Import'!$BX$12,"")</f>
        <v/>
      </c>
      <c r="J85" s="181" t="str">
        <f>IF('Data Import'!$BX$13&lt;&gt;"",'Data Import'!$BX$13,"")</f>
        <v/>
      </c>
      <c r="K85" s="178" t="str">
        <f>IF('Data Import'!$BX$14="Нет","+","")</f>
        <v/>
      </c>
      <c r="L85" s="180" t="str">
        <f>IF('Data Import'!$BX$15&lt;&gt;"",'Data Import'!$BX$15,"")</f>
        <v/>
      </c>
      <c r="M85" s="178" t="str">
        <f>IF('Data Import'!$BX$14="Да","+","")</f>
        <v/>
      </c>
      <c r="N85" s="179" t="str">
        <f>IF('Data Import'!$BX$16&lt;&gt;"",'Data Import'!$BX$16,"")</f>
        <v/>
      </c>
      <c r="O85" s="182" t="str">
        <f>IF('Data Import'!$BX$17&lt;&gt;"",'Data Import'!$BX$17,"")</f>
        <v/>
      </c>
      <c r="P85" s="182" t="str">
        <f>IF('Data Import'!$BX$18&lt;&gt;"",'Data Import'!$BX$18,"")</f>
        <v/>
      </c>
      <c r="Q85" s="182" t="str">
        <f>IF('Data Import'!$BX$19&lt;&gt;"",'Data Import'!$BX$19,"")</f>
        <v/>
      </c>
      <c r="R85" s="182" t="str">
        <f>IF('Data Import'!$BX$20&lt;&gt;"",'Data Import'!$BX$20,"")</f>
        <v/>
      </c>
      <c r="S85" s="182" t="str">
        <f>IF('Data Import'!$BX$21&lt;&gt;"",'Data Import'!$BX$21,"")</f>
        <v/>
      </c>
      <c r="T85" s="182" t="str">
        <f>IF('Data Import'!$BX$22&lt;&gt;"",'Data Import'!$BX$22,"")</f>
        <v/>
      </c>
      <c r="U85" s="182" t="str">
        <f>IF('Data Import'!$BX$23&lt;&gt;"",'Data Import'!$BX$23,"")</f>
        <v/>
      </c>
      <c r="V85" s="182" t="str">
        <f>IF('Data Import'!$BX$24&lt;&gt;"",'Data Import'!$BX$24,"")</f>
        <v/>
      </c>
      <c r="W85" s="182" t="str">
        <f>IF('Data Import'!$BX$25&lt;&gt;"",'Data Import'!$BX$25,"")</f>
        <v/>
      </c>
      <c r="X85" s="182" t="str">
        <f>IF('Data Import'!$BX$26&lt;&gt;"",'Data Import'!$BX$26,"")</f>
        <v/>
      </c>
      <c r="Y85" s="182" t="str">
        <f>IF('Data Import'!$BX$27&lt;&gt;"",'Data Import'!$BX$27,"")</f>
        <v/>
      </c>
      <c r="Z85" s="67"/>
    </row>
    <row r="86" spans="1:26" ht="36" customHeight="1" x14ac:dyDescent="0.25">
      <c r="A86" s="23">
        <v>74</v>
      </c>
      <c r="B86" s="177" t="s">
        <v>84</v>
      </c>
      <c r="C86" s="178" t="str">
        <f>IF('Data Import'!$BY$7="Нет","+","")</f>
        <v/>
      </c>
      <c r="D86" s="178" t="str">
        <f>IF('Data Import'!$BY$7="Не требуется","+","")</f>
        <v/>
      </c>
      <c r="E86" s="178" t="str">
        <f>IF('Data Import'!$BY$8="Нет","+","")</f>
        <v/>
      </c>
      <c r="F86" s="178" t="str">
        <f>IF('Data Import'!$BY$9="Нет","+","")</f>
        <v>+</v>
      </c>
      <c r="G86" s="179" t="str">
        <f>IF('Data Import'!$BY$10&lt;&gt;"",'Data Import'!$BY$10,"")</f>
        <v/>
      </c>
      <c r="H86" s="180" t="str">
        <f>IF('Data Import'!$BY$11&lt;&gt;"",'Data Import'!$BY$11,"")</f>
        <v/>
      </c>
      <c r="I86" s="181" t="str">
        <f>IF('Data Import'!$BY$12&lt;&gt;"",'Data Import'!$BY$12,"")</f>
        <v/>
      </c>
      <c r="J86" s="181" t="str">
        <f>IF('Data Import'!$BY$13&lt;&gt;"",'Data Import'!$BY$13,"")</f>
        <v/>
      </c>
      <c r="K86" s="178" t="str">
        <f>IF('Data Import'!$BY$14="Нет","+","")</f>
        <v/>
      </c>
      <c r="L86" s="180" t="str">
        <f>IF('Data Import'!$BY$15&lt;&gt;"",'Data Import'!$BY$15,"")</f>
        <v/>
      </c>
      <c r="M86" s="178" t="str">
        <f>IF('Data Import'!$BY$14="Да","+","")</f>
        <v>+</v>
      </c>
      <c r="N86" s="179" t="str">
        <f>IF('Data Import'!$BY$16&lt;&gt;"",'Data Import'!$BY$16,"")</f>
        <v>Приказ министерства социальной защиты и семейной политики Тамбовской области от 02.07.2025 № 1132-ф «Об утверждении порядка предоставления услуги «Социальное такси»</v>
      </c>
      <c r="O86" s="182">
        <f>IF('Data Import'!$BY$17&lt;&gt;"",'Data Import'!$BY$17,"")</f>
        <v>30</v>
      </c>
      <c r="P86" s="182">
        <f>IF('Data Import'!$BY$18&lt;&gt;"",'Data Import'!$BY$18,"")</f>
        <v>29</v>
      </c>
      <c r="Q86" s="182">
        <f>IF('Data Import'!$BY$19&lt;&gt;"",'Data Import'!$BY$19,"")</f>
        <v>6</v>
      </c>
      <c r="R86" s="182">
        <f>IF('Data Import'!$BY$20&lt;&gt;"",'Data Import'!$BY$20,"")</f>
        <v>9</v>
      </c>
      <c r="S86" s="182">
        <f>IF('Data Import'!$BY$21&lt;&gt;"",'Data Import'!$BY$21,"")</f>
        <v>1257</v>
      </c>
      <c r="T86" s="182">
        <f>IF('Data Import'!$BY$22&lt;&gt;"",'Data Import'!$BY$22,"")</f>
        <v>1006</v>
      </c>
      <c r="U86" s="182">
        <f>IF('Data Import'!$BY$23&lt;&gt;"",'Data Import'!$BY$23,"")</f>
        <v>6</v>
      </c>
      <c r="V86" s="182">
        <f>IF('Data Import'!$BY$24&lt;&gt;"",'Data Import'!$BY$24,"")</f>
        <v>9</v>
      </c>
      <c r="W86" s="182">
        <f>IF('Data Import'!$BY$25&lt;&gt;"",'Data Import'!$BY$25,"")</f>
        <v>6</v>
      </c>
      <c r="X86" s="182">
        <f>IF('Data Import'!$BY$26&lt;&gt;"",'Data Import'!$BY$26,"")</f>
        <v>9</v>
      </c>
      <c r="Y86" s="182">
        <f>IF('Data Import'!$BY$27&lt;&gt;"",'Data Import'!$BY$27,"")</f>
        <v>0</v>
      </c>
      <c r="Z86" s="67"/>
    </row>
    <row r="87" spans="1:26" ht="15.75" customHeight="1" x14ac:dyDescent="0.25">
      <c r="A87" s="23">
        <v>75</v>
      </c>
      <c r="B87" s="177" t="s">
        <v>85</v>
      </c>
      <c r="C87" s="178" t="str">
        <f>IF('Data Import'!$BZ$7="Нет","+","")</f>
        <v/>
      </c>
      <c r="D87" s="178" t="str">
        <f>IF('Data Import'!$BZ$7="Не требуется","+","")</f>
        <v/>
      </c>
      <c r="E87" s="178" t="str">
        <f>IF('Data Import'!$BZ$8="Нет","+","")</f>
        <v/>
      </c>
      <c r="F87" s="178" t="str">
        <f>IF('Data Import'!$BZ$9="Нет","+","")</f>
        <v/>
      </c>
      <c r="G87" s="179" t="str">
        <f>IF('Data Import'!$BZ$10&lt;&gt;"",'Data Import'!$BZ$10,"")</f>
        <v/>
      </c>
      <c r="H87" s="180" t="str">
        <f>IF('Data Import'!$BZ$11&lt;&gt;"",'Data Import'!$BZ$11,"")</f>
        <v/>
      </c>
      <c r="I87" s="181" t="str">
        <f>IF('Data Import'!$BZ$12&lt;&gt;"",'Data Import'!$BZ$12,"")</f>
        <v/>
      </c>
      <c r="J87" s="181" t="str">
        <f>IF('Data Import'!$BZ$13&lt;&gt;"",'Data Import'!$BZ$13,"")</f>
        <v/>
      </c>
      <c r="K87" s="178" t="str">
        <f>IF('Data Import'!$BZ$14="Нет","+","")</f>
        <v/>
      </c>
      <c r="L87" s="180" t="str">
        <f>IF('Data Import'!$BZ$15&lt;&gt;"",'Data Import'!$BZ$15,"")</f>
        <v/>
      </c>
      <c r="M87" s="178" t="str">
        <f>IF('Data Import'!$BZ$14="Да","+","")</f>
        <v/>
      </c>
      <c r="N87" s="179" t="str">
        <f>IF('Data Import'!$BZ$16&lt;&gt;"",'Data Import'!$BZ$16,"")</f>
        <v/>
      </c>
      <c r="O87" s="182" t="str">
        <f>IF('Data Import'!$BZ$17&lt;&gt;"",'Data Import'!$BZ$17,"")</f>
        <v/>
      </c>
      <c r="P87" s="182" t="str">
        <f>IF('Data Import'!$BZ$18&lt;&gt;"",'Data Import'!$BZ$18,"")</f>
        <v/>
      </c>
      <c r="Q87" s="182" t="str">
        <f>IF('Data Import'!$BZ$19&lt;&gt;"",'Data Import'!$BZ$19,"")</f>
        <v/>
      </c>
      <c r="R87" s="182" t="str">
        <f>IF('Data Import'!$BZ$20&lt;&gt;"",'Data Import'!$BZ$20,"")</f>
        <v/>
      </c>
      <c r="S87" s="182" t="str">
        <f>IF('Data Import'!$BZ$21&lt;&gt;"",'Data Import'!$BZ$21,"")</f>
        <v/>
      </c>
      <c r="T87" s="182" t="str">
        <f>IF('Data Import'!$BZ$22&lt;&gt;"",'Data Import'!$BZ$22,"")</f>
        <v/>
      </c>
      <c r="U87" s="182" t="str">
        <f>IF('Data Import'!$BZ$23&lt;&gt;"",'Data Import'!$BZ$23,"")</f>
        <v/>
      </c>
      <c r="V87" s="182" t="str">
        <f>IF('Data Import'!$BZ$24&lt;&gt;"",'Data Import'!$BZ$24,"")</f>
        <v/>
      </c>
      <c r="W87" s="182" t="str">
        <f>IF('Data Import'!$BZ$25&lt;&gt;"",'Data Import'!$BZ$25,"")</f>
        <v/>
      </c>
      <c r="X87" s="182" t="str">
        <f>IF('Data Import'!$BZ$26&lt;&gt;"",'Data Import'!$BZ$26,"")</f>
        <v/>
      </c>
      <c r="Y87" s="182" t="str">
        <f>IF('Data Import'!$BZ$27&lt;&gt;"",'Data Import'!$BZ$27,"")</f>
        <v/>
      </c>
      <c r="Z87" s="67"/>
    </row>
    <row r="88" spans="1:26" ht="105.75" customHeight="1" x14ac:dyDescent="0.25">
      <c r="A88" s="23">
        <v>76</v>
      </c>
      <c r="B88" s="177" t="s">
        <v>86</v>
      </c>
      <c r="C88" s="178" t="str">
        <f>IF('Data Import'!$CA$7="Нет","+","")</f>
        <v/>
      </c>
      <c r="D88" s="178" t="str">
        <f>IF('Data Import'!$CA$7="Не требуется","+","")</f>
        <v/>
      </c>
      <c r="E88" s="178" t="str">
        <f>IF('Data Import'!$CA$8="Нет","+","")</f>
        <v/>
      </c>
      <c r="F88" s="178" t="str">
        <f>IF('Data Import'!$CA$9="Нет","+","")</f>
        <v>+</v>
      </c>
      <c r="G88" s="179" t="str">
        <f>IF('Data Import'!$CA$10&lt;&gt;"",'Data Import'!$CA$10,"")</f>
        <v/>
      </c>
      <c r="H88" s="180" t="str">
        <f>IF('Data Import'!$CA$11&lt;&gt;"",'Data Import'!$CA$11,"")</f>
        <v/>
      </c>
      <c r="I88" s="181" t="str">
        <f>IF('Data Import'!$CA$12&lt;&gt;"",'Data Import'!$CA$12,"")</f>
        <v/>
      </c>
      <c r="J88" s="181" t="str">
        <f>IF('Data Import'!$CA$13&lt;&gt;"",'Data Import'!$CA$13,"")</f>
        <v/>
      </c>
      <c r="K88" s="178" t="str">
        <f>IF('Data Import'!$CA$14="Нет","+","")</f>
        <v/>
      </c>
      <c r="L88" s="180" t="str">
        <f>IF('Data Import'!$CA$15&lt;&gt;"",'Data Import'!$CA$15,"")</f>
        <v/>
      </c>
      <c r="M88" s="178" t="str">
        <f>IF('Data Import'!$CA$14="Да","+","")</f>
        <v>+</v>
      </c>
      <c r="N88" s="179" t="str">
        <f>IF('Data Import'!$CA$16&lt;&gt;"",'Data Import'!$CA$16,"")</f>
        <v>Приказ министерства здравоохранения Тульской области, министерства труда и социальной защиты Тульской области от 24.11.2025 №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(предоставление услуг социального такси) Приказ Министерства здравоохранения Тульской области и Министерства труда и социальной защиты Тульской области от 24 ноября 2025 года №1156-осн/679-осн «Об утверждении Порядка предоставления дополнительной меры социальной поддержки отдельным категориям граждан специального транспортного обслуживания.
 ПОСТАНОВЛЕНИЕ ПРАВИТЕЛЬСТВА ТУЛЬСКОЙ ОБЛАСТИ от 18.06.2025 № 355 «Об установлении дополнительной меры социальной поддержки
отдельных категорий граждан в виде специального транспортного
обслуживания (предоставление услуг социального такси)»</v>
      </c>
      <c r="O88" s="182">
        <f>IF('Data Import'!$CA$17&lt;&gt;"",'Data Import'!$CA$17,"")</f>
        <v>26</v>
      </c>
      <c r="P88" s="182">
        <f>IF('Data Import'!$CA$18&lt;&gt;"",'Data Import'!$CA$18,"")</f>
        <v>26</v>
      </c>
      <c r="Q88" s="182">
        <f>IF('Data Import'!$CA$19&lt;&gt;"",'Data Import'!$CA$19,"")</f>
        <v>66</v>
      </c>
      <c r="R88" s="182">
        <f>IF('Data Import'!$CA$20&lt;&gt;"",'Data Import'!$CA$20,"")</f>
        <v>56</v>
      </c>
      <c r="S88" s="182">
        <f>IF('Data Import'!$CA$21&lt;&gt;"",'Data Import'!$CA$21,"")</f>
        <v>15939</v>
      </c>
      <c r="T88" s="182">
        <f>IF('Data Import'!$CA$22&lt;&gt;"",'Data Import'!$CA$22,"")</f>
        <v>9958</v>
      </c>
      <c r="U88" s="182">
        <f>IF('Data Import'!$CA$23&lt;&gt;"",'Data Import'!$CA$23,"")</f>
        <v>52</v>
      </c>
      <c r="V88" s="182">
        <f>IF('Data Import'!$CA$24&lt;&gt;"",'Data Import'!$CA$24,"")</f>
        <v>56</v>
      </c>
      <c r="W88" s="182">
        <f>IF('Data Import'!$CA$25&lt;&gt;"",'Data Import'!$CA$25,"")</f>
        <v>7</v>
      </c>
      <c r="X88" s="182">
        <f>IF('Data Import'!$CA$26&lt;&gt;"",'Data Import'!$CA$26,"")</f>
        <v>0</v>
      </c>
      <c r="Y88" s="182">
        <f>IF('Data Import'!$CA$27&lt;&gt;"",'Data Import'!$CA$27,"")</f>
        <v>0</v>
      </c>
      <c r="Z88" s="67"/>
    </row>
    <row r="89" spans="1:26" ht="55.5" customHeight="1" x14ac:dyDescent="0.25">
      <c r="A89" s="23">
        <v>77</v>
      </c>
      <c r="B89" s="177" t="s">
        <v>87</v>
      </c>
      <c r="C89" s="178" t="str">
        <f>IF('Data Import'!$CB$7="Нет","+","")</f>
        <v/>
      </c>
      <c r="D89" s="178" t="str">
        <f>IF('Data Import'!$CB$7="Не требуется","+","")</f>
        <v/>
      </c>
      <c r="E89" s="178" t="str">
        <f>IF('Data Import'!$CB$8="Нет","+","")</f>
        <v/>
      </c>
      <c r="F89" s="178" t="str">
        <f>IF('Data Import'!$CB$9="Нет","+","")</f>
        <v/>
      </c>
      <c r="G89" s="179" t="str">
        <f>IF('Data Import'!$CB$10&lt;&gt;"",'Data Import'!$CB$10,"")</f>
        <v>Количество получателей социальных услуг</v>
      </c>
      <c r="H89" s="180" t="str">
        <f>IF('Data Import'!$CB$11&lt;&gt;"",'Data Import'!$CB$11,"")</f>
        <v>чел.</v>
      </c>
      <c r="I89" s="181" t="str">
        <f>IF('Data Import'!$CB$12&lt;&gt;"",'Data Import'!$CB$12,"")</f>
        <v/>
      </c>
      <c r="J89" s="181" t="str">
        <f>IF('Data Import'!$CB$13&lt;&gt;"",'Data Import'!$CB$13,"")</f>
        <v/>
      </c>
      <c r="K89" s="178" t="str">
        <f>IF('Data Import'!$CB$14="Нет","+","")</f>
        <v/>
      </c>
      <c r="L89" s="180" t="str">
        <f>IF('Data Import'!$CB$15&lt;&gt;"",'Data Import'!$CB$15,"")</f>
        <v/>
      </c>
      <c r="M89" s="178" t="str">
        <f>IF('Data Import'!$CB$14="Да","+","")</f>
        <v>+</v>
      </c>
      <c r="N89" s="179" t="str">
        <f>IF('Data Import'!$CB$16&lt;&gt;"",'Data Import'!$CB$16,"")</f>
        <v xml:space="preserve">"Приказ департамента труда и социальной поддержки населения Ярославской области от 17.02.2014
№ 8-14  «Об утверждении базовых требований к качеству предоставления иных срочных социальных услуг в рамках государственной услуги «Предоставление социального обслуживания в полустационарной форме» 
"
</v>
      </c>
      <c r="O89" s="182">
        <f>IF('Data Import'!$CB$17&lt;&gt;"",'Data Import'!$CB$17,"")</f>
        <v>20</v>
      </c>
      <c r="P89" s="182">
        <f>IF('Data Import'!$CB$18&lt;&gt;"",'Data Import'!$CB$18,"")</f>
        <v>1</v>
      </c>
      <c r="Q89" s="182">
        <f>IF('Data Import'!$CB$19&lt;&gt;"",'Data Import'!$CB$19,"")</f>
        <v>24</v>
      </c>
      <c r="R89" s="182">
        <f>IF('Data Import'!$CB$20&lt;&gt;"",'Data Import'!$CB$20,"")</f>
        <v>29</v>
      </c>
      <c r="S89" s="182">
        <f>IF('Data Import'!$CB$21&lt;&gt;"",'Data Import'!$CB$21,"")</f>
        <v>24608</v>
      </c>
      <c r="T89" s="182">
        <f>IF('Data Import'!$CB$22&lt;&gt;"",'Data Import'!$CB$22,"")</f>
        <v>24700</v>
      </c>
      <c r="U89" s="182">
        <f>IF('Data Import'!$CB$23&lt;&gt;"",'Data Import'!$CB$23,"")</f>
        <v>24</v>
      </c>
      <c r="V89" s="182">
        <f>IF('Data Import'!$CB$24&lt;&gt;"",'Data Import'!$CB$24,"")</f>
        <v>29</v>
      </c>
      <c r="W89" s="182">
        <f>IF('Data Import'!$CB$25&lt;&gt;"",'Data Import'!$CB$25,"")</f>
        <v>24</v>
      </c>
      <c r="X89" s="182">
        <f>IF('Data Import'!$CB$26&lt;&gt;"",'Data Import'!$CB$26,"")</f>
        <v>29</v>
      </c>
      <c r="Y89" s="182">
        <f>IF('Data Import'!$CB$27&lt;&gt;"",'Data Import'!$CB$27,"")</f>
        <v>29</v>
      </c>
      <c r="Z89" s="67"/>
    </row>
    <row r="90" spans="1:26" ht="85.5" customHeight="1" x14ac:dyDescent="0.25">
      <c r="A90" s="23">
        <v>78</v>
      </c>
      <c r="B90" s="177" t="s">
        <v>88</v>
      </c>
      <c r="C90" s="178" t="str">
        <f>IF('Data Import'!$CC$7="Нет","+","")</f>
        <v/>
      </c>
      <c r="D90" s="178" t="str">
        <f>IF('Data Import'!$CC$7="Не требуется","+","")</f>
        <v/>
      </c>
      <c r="E90" s="178" t="str">
        <f>IF('Data Import'!$CC$8="Нет","+","")</f>
        <v/>
      </c>
      <c r="F90" s="178" t="str">
        <f>IF('Data Import'!$CC$9="Нет","+","")</f>
        <v/>
      </c>
      <c r="G90" s="179" t="str">
        <f>IF('Data Import'!$CC$10&lt;&gt;"",'Data Import'!$CC$10,"")</f>
        <v>Создание и развитие служб «социального такси» во всех субъектах Российской Федерации</v>
      </c>
      <c r="H90" s="180" t="str">
        <f>IF('Data Import'!$CC$11&lt;&gt;"",'Data Import'!$CC$11,"")</f>
        <v>%</v>
      </c>
      <c r="I90" s="181">
        <f>IF('Data Import'!$CC$12&lt;&gt;"",'Data Import'!$CC$12,"")</f>
        <v>25</v>
      </c>
      <c r="J90" s="181">
        <f>IF('Data Import'!$CC$13&lt;&gt;"",'Data Import'!$CC$13,"")</f>
        <v>27</v>
      </c>
      <c r="K90" s="178" t="str">
        <f>IF('Data Import'!$CC$14="Нет","+","")</f>
        <v/>
      </c>
      <c r="L90" s="180" t="str">
        <f>IF('Data Import'!$CC$15&lt;&gt;"",'Data Import'!$CC$15,"")</f>
        <v/>
      </c>
      <c r="M90" s="178" t="str">
        <f>IF('Data Import'!$CC$14="Да","+","")</f>
        <v>+</v>
      </c>
      <c r="N90" s="179" t="str">
        <f>IF('Data Import'!$CC$16&lt;&gt;"",'Data Import'!$CC$16,"")</f>
        <v>постановление Правительства Астраханской области
от 10.05.2007 № 170-П «О дополнительном перечне реабилитационных мероприятий, технических средств реабилитации и услуг, предоставляемых инвалидам бесплатно за счет средств бюджета Астраханской области»;
постановление министерства социального развития и труда Астраханской области от 09.07.2012 № 41 «Об утверждении Порядка предоставления инвалидам услуги «Социальное такси»</v>
      </c>
      <c r="O90" s="182">
        <f>IF('Data Import'!$CC$17&lt;&gt;"",'Data Import'!$CC$17,"")</f>
        <v>13</v>
      </c>
      <c r="P90" s="182">
        <f>IF('Data Import'!$CC$18&lt;&gt;"",'Data Import'!$CC$18,"")</f>
        <v>1</v>
      </c>
      <c r="Q90" s="182">
        <f>IF('Data Import'!$CC$19&lt;&gt;"",'Data Import'!$CC$19,"")</f>
        <v>2</v>
      </c>
      <c r="R90" s="182">
        <f>IF('Data Import'!$CC$20&lt;&gt;"",'Data Import'!$CC$20,"")</f>
        <v>2</v>
      </c>
      <c r="S90" s="182">
        <f>IF('Data Import'!$CC$21&lt;&gt;"",'Data Import'!$CC$21,"")</f>
        <v>640</v>
      </c>
      <c r="T90" s="182">
        <f>IF('Data Import'!$CC$22&lt;&gt;"",'Data Import'!$CC$22,"")</f>
        <v>569</v>
      </c>
      <c r="U90" s="182">
        <f>IF('Data Import'!$CC$23&lt;&gt;"",'Data Import'!$CC$23,"")</f>
        <v>2</v>
      </c>
      <c r="V90" s="182">
        <f>IF('Data Import'!$CC$24&lt;&gt;"",'Data Import'!$CC$24,"")</f>
        <v>2</v>
      </c>
      <c r="W90" s="182">
        <f>IF('Data Import'!$CC$25&lt;&gt;"",'Data Import'!$CC$25,"")</f>
        <v>2</v>
      </c>
      <c r="X90" s="182">
        <f>IF('Data Import'!$CC$26&lt;&gt;"",'Data Import'!$CC$26,"")</f>
        <v>2</v>
      </c>
      <c r="Y90" s="182">
        <f>IF('Data Import'!$CC$27&lt;&gt;"",'Data Import'!$CC$27,"")</f>
        <v>0</v>
      </c>
      <c r="Z90" s="67"/>
    </row>
    <row r="91" spans="1:26" ht="50.25" customHeight="1" x14ac:dyDescent="0.25">
      <c r="A91" s="23">
        <v>79</v>
      </c>
      <c r="B91" s="177" t="s">
        <v>89</v>
      </c>
      <c r="C91" s="178" t="str">
        <f>IF('Data Import'!$CD$7="Нет","+","")</f>
        <v/>
      </c>
      <c r="D91" s="178" t="str">
        <f>IF('Data Import'!$CD$7="Не требуется","+","")</f>
        <v/>
      </c>
      <c r="E91" s="178" t="str">
        <f>IF('Data Import'!$CD$8="Нет","+","")</f>
        <v>+</v>
      </c>
      <c r="F91" s="178" t="str">
        <f>IF('Data Import'!$CD$9="Нет","+","")</f>
        <v/>
      </c>
      <c r="G91" s="179" t="str">
        <f>IF('Data Import'!$CD$10&lt;&gt;"",'Data Import'!$CD$10,"")</f>
        <v/>
      </c>
      <c r="H91" s="180" t="str">
        <f>IF('Data Import'!$CD$11&lt;&gt;"",'Data Import'!$CD$11,"")</f>
        <v/>
      </c>
      <c r="I91" s="181" t="str">
        <f>IF('Data Import'!$CD$12&lt;&gt;"",'Data Import'!$CD$12,"")</f>
        <v/>
      </c>
      <c r="J91" s="181" t="str">
        <f>IF('Data Import'!$CD$13&lt;&gt;"",'Data Import'!$CD$13,"")</f>
        <v/>
      </c>
      <c r="K91" s="178" t="str">
        <f>IF('Data Import'!$CD$14="Нет","+","")</f>
        <v/>
      </c>
      <c r="L91" s="180" t="str">
        <f>IF('Data Import'!$CD$15&lt;&gt;"",'Data Import'!$CD$15,"")</f>
        <v/>
      </c>
      <c r="M91" s="178" t="str">
        <f>IF('Data Import'!$CD$14="Да","+","")</f>
        <v/>
      </c>
      <c r="N91" s="179" t="str">
        <f>IF('Data Import'!$CD$16&lt;&gt;"",'Data Import'!$CD$16,"")</f>
        <v>Приказ комитета социальной защиты населения Волгоградской области от 27 июня 2017 г. № 1027 "Об утверждении Порядка предоставления транспортной услуги службой "Социальное такси" в государственных организациях социального обслуживания Волгоградской области"</v>
      </c>
      <c r="O91" s="182">
        <f>IF('Data Import'!$CD$17&lt;&gt;"",'Data Import'!$CD$17,"")</f>
        <v>38</v>
      </c>
      <c r="P91" s="182">
        <f>IF('Data Import'!$CD$18&lt;&gt;"",'Data Import'!$CD$18,"")</f>
        <v>13</v>
      </c>
      <c r="Q91" s="182">
        <f>IF('Data Import'!$CD$19&lt;&gt;"",'Data Import'!$CD$19,"")</f>
        <v>14</v>
      </c>
      <c r="R91" s="182">
        <f>IF('Data Import'!$CD$20&lt;&gt;"",'Data Import'!$CD$20,"")</f>
        <v>14</v>
      </c>
      <c r="S91" s="182">
        <f>IF('Data Import'!$CD$21&lt;&gt;"",'Data Import'!$CD$21,"")</f>
        <v>7448</v>
      </c>
      <c r="T91" s="182">
        <f>IF('Data Import'!$CD$22&lt;&gt;"",'Data Import'!$CD$22,"")</f>
        <v>5569</v>
      </c>
      <c r="U91" s="182">
        <f>IF('Data Import'!$CD$23&lt;&gt;"",'Data Import'!$CD$23,"")</f>
        <v>14</v>
      </c>
      <c r="V91" s="182">
        <f>IF('Data Import'!$CD$24&lt;&gt;"",'Data Import'!$CD$24,"")</f>
        <v>14</v>
      </c>
      <c r="W91" s="182">
        <f>IF('Data Import'!$CD$25&lt;&gt;"",'Data Import'!$CD$25,"")</f>
        <v>14</v>
      </c>
      <c r="X91" s="182">
        <f>IF('Data Import'!$CD$26&lt;&gt;"",'Data Import'!$CD$26,"")</f>
        <v>14</v>
      </c>
      <c r="Y91" s="182">
        <f>IF('Data Import'!$CD$27&lt;&gt;"",'Data Import'!$CD$27,"")</f>
        <v>14</v>
      </c>
      <c r="Z91" s="67"/>
    </row>
    <row r="92" spans="1:26" ht="35.25" customHeight="1" x14ac:dyDescent="0.25">
      <c r="A92" s="23">
        <v>80</v>
      </c>
      <c r="B92" s="177" t="s">
        <v>90</v>
      </c>
      <c r="C92" s="178" t="str">
        <f>IF('Data Import'!$CE$7="Нет","+","")</f>
        <v/>
      </c>
      <c r="D92" s="178" t="str">
        <f>IF('Data Import'!$CE$7="Не требуется","+","")</f>
        <v/>
      </c>
      <c r="E92" s="178" t="str">
        <f>IF('Data Import'!$CE$8="Нет","+","")</f>
        <v>+</v>
      </c>
      <c r="F92" s="178" t="str">
        <f>IF('Data Import'!$CE$9="Нет","+","")</f>
        <v>+</v>
      </c>
      <c r="G92" s="179" t="str">
        <f>IF('Data Import'!$CE$10&lt;&gt;"",'Data Import'!$CE$10,"")</f>
        <v/>
      </c>
      <c r="H92" s="180" t="str">
        <f>IF('Data Import'!$CE$11&lt;&gt;"",'Data Import'!$CE$11,"")</f>
        <v/>
      </c>
      <c r="I92" s="181" t="str">
        <f>IF('Data Import'!$CE$12&lt;&gt;"",'Data Import'!$CE$12,"")</f>
        <v/>
      </c>
      <c r="J92" s="181" t="str">
        <f>IF('Data Import'!$CE$13&lt;&gt;"",'Data Import'!$CE$13,"")</f>
        <v/>
      </c>
      <c r="K92" s="178" t="str">
        <f>IF('Data Import'!$CE$14="Нет","+","")</f>
        <v/>
      </c>
      <c r="L92" s="180" t="str">
        <f>IF('Data Import'!$CE$15&lt;&gt;"",'Data Import'!$CE$15,"")</f>
        <v/>
      </c>
      <c r="M92" s="178" t="str">
        <f>IF('Data Import'!$CE$14="Да","+","")</f>
        <v>+</v>
      </c>
      <c r="N92" s="179" t="str">
        <f>IF('Data Import'!$CE$16&lt;&gt;"",'Data Import'!$CE$16,"")</f>
        <v>Постановление Правительства Севастополя от 24.07.2017 № 548-ПП Об утверждении Порядка предоставления специальной меры социальной поддержки отдельных категорий граждан "Социальное такси"</v>
      </c>
      <c r="O92" s="182">
        <f>IF('Data Import'!$CE$17&lt;&gt;"",'Data Import'!$CE$17,"")</f>
        <v>10</v>
      </c>
      <c r="P92" s="182">
        <f>IF('Data Import'!$CE$18&lt;&gt;"",'Data Import'!$CE$18,"")</f>
        <v>1</v>
      </c>
      <c r="Q92" s="182">
        <f>IF('Data Import'!$CE$19&lt;&gt;"",'Data Import'!$CE$19,"")</f>
        <v>10</v>
      </c>
      <c r="R92" s="182">
        <f>IF('Data Import'!$CE$20&lt;&gt;"",'Data Import'!$CE$20,"")</f>
        <v>10</v>
      </c>
      <c r="S92" s="182">
        <f>IF('Data Import'!$CE$21&lt;&gt;"",'Data Import'!$CE$21,"")</f>
        <v>11105</v>
      </c>
      <c r="T92" s="182">
        <f>IF('Data Import'!$CE$22&lt;&gt;"",'Data Import'!$CE$22,"")</f>
        <v>13382</v>
      </c>
      <c r="U92" s="182">
        <f>IF('Data Import'!$CE$23&lt;&gt;"",'Data Import'!$CE$23,"")</f>
        <v>17</v>
      </c>
      <c r="V92" s="182">
        <f>IF('Data Import'!$CE$24&lt;&gt;"",'Data Import'!$CE$24,"")</f>
        <v>17</v>
      </c>
      <c r="W92" s="182">
        <f>IF('Data Import'!$CE$25&lt;&gt;"",'Data Import'!$CE$25,"")</f>
        <v>17</v>
      </c>
      <c r="X92" s="182">
        <f>IF('Data Import'!$CE$26&lt;&gt;"",'Data Import'!$CE$26,"")</f>
        <v>17</v>
      </c>
      <c r="Y92" s="182">
        <f>IF('Data Import'!$CE$27&lt;&gt;"",'Data Import'!$CE$27,"")</f>
        <v>17</v>
      </c>
      <c r="Z92" s="67"/>
    </row>
    <row r="93" spans="1:26" ht="15.75" customHeight="1" x14ac:dyDescent="0.25">
      <c r="A93" s="23">
        <v>81</v>
      </c>
      <c r="B93" s="177" t="s">
        <v>91</v>
      </c>
      <c r="C93" s="178" t="str">
        <f>IF('Data Import'!$CF$7="Нет","+","")</f>
        <v/>
      </c>
      <c r="D93" s="178" t="str">
        <f>IF('Data Import'!$CF$7="Не требуется","+","")</f>
        <v/>
      </c>
      <c r="E93" s="178" t="str">
        <f>IF('Data Import'!$CF$8="Нет","+","")</f>
        <v/>
      </c>
      <c r="F93" s="178" t="str">
        <f>IF('Data Import'!$CF$9="Нет","+","")</f>
        <v/>
      </c>
      <c r="G93" s="179" t="str">
        <f>IF('Data Import'!$CF$10&lt;&gt;"",'Data Import'!$CF$10,"")</f>
        <v/>
      </c>
      <c r="H93" s="180" t="str">
        <f>IF('Data Import'!$CF$11&lt;&gt;"",'Data Import'!$CF$11,"")</f>
        <v/>
      </c>
      <c r="I93" s="181" t="str">
        <f>IF('Data Import'!$CF$12&lt;&gt;"",'Data Import'!$CF$12,"")</f>
        <v/>
      </c>
      <c r="J93" s="181" t="str">
        <f>IF('Data Import'!$CF$13&lt;&gt;"",'Data Import'!$CF$13,"")</f>
        <v/>
      </c>
      <c r="K93" s="178" t="str">
        <f>IF('Data Import'!$CF$14="Нет","+","")</f>
        <v/>
      </c>
      <c r="L93" s="180" t="str">
        <f>IF('Data Import'!$CF$15&lt;&gt;"",'Data Import'!$CF$15,"")</f>
        <v/>
      </c>
      <c r="M93" s="178" t="str">
        <f>IF('Data Import'!$CF$14="Да","+","")</f>
        <v/>
      </c>
      <c r="N93" s="179" t="str">
        <f>IF('Data Import'!$CF$16&lt;&gt;"",'Data Import'!$CF$16,"")</f>
        <v/>
      </c>
      <c r="O93" s="182" t="str">
        <f>IF('Data Import'!$CF$17&lt;&gt;"",'Data Import'!$CF$17,"")</f>
        <v/>
      </c>
      <c r="P93" s="182" t="str">
        <f>IF('Data Import'!$CF$18&lt;&gt;"",'Data Import'!$CF$18,"")</f>
        <v/>
      </c>
      <c r="Q93" s="182" t="str">
        <f>IF('Data Import'!$CF$19&lt;&gt;"",'Data Import'!$CF$19,"")</f>
        <v/>
      </c>
      <c r="R93" s="182" t="str">
        <f>IF('Data Import'!$CF$20&lt;&gt;"",'Data Import'!$CF$20,"")</f>
        <v/>
      </c>
      <c r="S93" s="182" t="str">
        <f>IF('Data Import'!$CF$21&lt;&gt;"",'Data Import'!$CF$21,"")</f>
        <v/>
      </c>
      <c r="T93" s="182" t="str">
        <f>IF('Data Import'!$CF$22&lt;&gt;"",'Data Import'!$CF$22,"")</f>
        <v/>
      </c>
      <c r="U93" s="182" t="str">
        <f>IF('Data Import'!$CF$23&lt;&gt;"",'Data Import'!$CF$23,"")</f>
        <v/>
      </c>
      <c r="V93" s="182" t="str">
        <f>IF('Data Import'!$CF$24&lt;&gt;"",'Data Import'!$CF$24,"")</f>
        <v/>
      </c>
      <c r="W93" s="182" t="str">
        <f>IF('Data Import'!$CF$25&lt;&gt;"",'Data Import'!$CF$25,"")</f>
        <v/>
      </c>
      <c r="X93" s="182" t="str">
        <f>IF('Data Import'!$CF$26&lt;&gt;"",'Data Import'!$CF$26,"")</f>
        <v/>
      </c>
      <c r="Y93" s="182" t="str">
        <f>IF('Data Import'!$CF$27&lt;&gt;"",'Data Import'!$CF$27,"")</f>
        <v/>
      </c>
      <c r="Z93" s="67"/>
    </row>
    <row r="94" spans="1:26" ht="15.75" customHeight="1" x14ac:dyDescent="0.25">
      <c r="A94" s="23">
        <v>82</v>
      </c>
      <c r="B94" s="177" t="s">
        <v>92</v>
      </c>
      <c r="C94" s="178" t="str">
        <f>IF('Data Import'!$CG$7="Нет","+","")</f>
        <v/>
      </c>
      <c r="D94" s="178" t="str">
        <f>IF('Data Import'!$CG$7="Не требуется","+","")</f>
        <v/>
      </c>
      <c r="E94" s="178" t="str">
        <f>IF('Data Import'!$CG$8="Нет","+","")</f>
        <v/>
      </c>
      <c r="F94" s="178" t="str">
        <f>IF('Data Import'!$CG$9="Нет","+","")</f>
        <v/>
      </c>
      <c r="G94" s="179" t="str">
        <f>IF('Data Import'!$CG$10&lt;&gt;"",'Data Import'!$CG$10,"")</f>
        <v/>
      </c>
      <c r="H94" s="180" t="str">
        <f>IF('Data Import'!$CG$11&lt;&gt;"",'Data Import'!$CG$11,"")</f>
        <v/>
      </c>
      <c r="I94" s="181" t="str">
        <f>IF('Data Import'!$CG$12&lt;&gt;"",'Data Import'!$CG$12,"")</f>
        <v/>
      </c>
      <c r="J94" s="181" t="str">
        <f>IF('Data Import'!$CG$13&lt;&gt;"",'Data Import'!$CG$13,"")</f>
        <v/>
      </c>
      <c r="K94" s="178" t="str">
        <f>IF('Data Import'!$CG$14="Нет","+","")</f>
        <v/>
      </c>
      <c r="L94" s="180" t="str">
        <f>IF('Data Import'!$CG$15&lt;&gt;"",'Data Import'!$CG$15,"")</f>
        <v/>
      </c>
      <c r="M94" s="178" t="str">
        <f>IF('Data Import'!$CG$14="Да","+","")</f>
        <v/>
      </c>
      <c r="N94" s="179" t="str">
        <f>IF('Data Import'!$CG$16&lt;&gt;"",'Data Import'!$CG$16,"")</f>
        <v/>
      </c>
      <c r="O94" s="182" t="str">
        <f>IF('Data Import'!$CG$17&lt;&gt;"",'Data Import'!$CG$17,"")</f>
        <v/>
      </c>
      <c r="P94" s="182" t="str">
        <f>IF('Data Import'!$CG$18&lt;&gt;"",'Data Import'!$CG$18,"")</f>
        <v/>
      </c>
      <c r="Q94" s="182" t="str">
        <f>IF('Data Import'!$CG$19&lt;&gt;"",'Data Import'!$CG$19,"")</f>
        <v/>
      </c>
      <c r="R94" s="182" t="str">
        <f>IF('Data Import'!$CG$20&lt;&gt;"",'Data Import'!$CG$20,"")</f>
        <v/>
      </c>
      <c r="S94" s="182" t="str">
        <f>IF('Data Import'!$CG$21&lt;&gt;"",'Data Import'!$CG$21,"")</f>
        <v/>
      </c>
      <c r="T94" s="182" t="str">
        <f>IF('Data Import'!$CG$22&lt;&gt;"",'Data Import'!$CG$22,"")</f>
        <v/>
      </c>
      <c r="U94" s="182" t="str">
        <f>IF('Data Import'!$CG$23&lt;&gt;"",'Data Import'!$CG$23,"")</f>
        <v/>
      </c>
      <c r="V94" s="182" t="str">
        <f>IF('Data Import'!$CG$24&lt;&gt;"",'Data Import'!$CG$24,"")</f>
        <v/>
      </c>
      <c r="W94" s="182" t="str">
        <f>IF('Data Import'!$CG$25&lt;&gt;"",'Data Import'!$CG$25,"")</f>
        <v/>
      </c>
      <c r="X94" s="182" t="str">
        <f>IF('Data Import'!$CG$26&lt;&gt;"",'Data Import'!$CG$26,"")</f>
        <v/>
      </c>
      <c r="Y94" s="182" t="str">
        <f>IF('Data Import'!$CG$27&lt;&gt;"",'Data Import'!$CG$27,"")</f>
        <v/>
      </c>
      <c r="Z94" s="67"/>
    </row>
    <row r="95" spans="1:26" ht="15.75" customHeight="1" x14ac:dyDescent="0.25">
      <c r="A95" s="23">
        <v>83</v>
      </c>
      <c r="B95" s="177" t="s">
        <v>93</v>
      </c>
      <c r="C95" s="178" t="str">
        <f>IF('Data Import'!$CH$7="Нет","+","")</f>
        <v>+</v>
      </c>
      <c r="D95" s="178" t="str">
        <f>IF('Data Import'!$CH$7="Не требуется","+","")</f>
        <v/>
      </c>
      <c r="E95" s="178" t="str">
        <f>IF('Data Import'!$CH$8="Нет","+","")</f>
        <v/>
      </c>
      <c r="F95" s="178" t="str">
        <f>IF('Data Import'!$CH$9="Нет","+","")</f>
        <v/>
      </c>
      <c r="G95" s="179" t="str">
        <f>IF('Data Import'!$CH$10&lt;&gt;"",'Data Import'!$CH$10,"")</f>
        <v/>
      </c>
      <c r="H95" s="180" t="str">
        <f>IF('Data Import'!$CH$11&lt;&gt;"",'Data Import'!$CH$11,"")</f>
        <v/>
      </c>
      <c r="I95" s="181" t="str">
        <f>IF('Data Import'!$CH$12&lt;&gt;"",'Data Import'!$CH$12,"")</f>
        <v/>
      </c>
      <c r="J95" s="181" t="str">
        <f>IF('Data Import'!$CH$13&lt;&gt;"",'Data Import'!$CH$13,"")</f>
        <v/>
      </c>
      <c r="K95" s="178" t="str">
        <f>IF('Data Import'!$CH$14="Нет","+","")</f>
        <v/>
      </c>
      <c r="L95" s="180" t="str">
        <f>IF('Data Import'!$CH$15&lt;&gt;"",'Data Import'!$CH$15,"")</f>
        <v/>
      </c>
      <c r="M95" s="178" t="str">
        <f>IF('Data Import'!$CH$14="Да","+","")</f>
        <v/>
      </c>
      <c r="N95" s="179" t="str">
        <f>IF('Data Import'!$CH$16&lt;&gt;"",'Data Import'!$CH$16,"")</f>
        <v/>
      </c>
      <c r="O95" s="182" t="str">
        <f>IF('Data Import'!$CH$17&lt;&gt;"",'Data Import'!$CH$17,"")</f>
        <v/>
      </c>
      <c r="P95" s="182" t="str">
        <f>IF('Data Import'!$CH$18&lt;&gt;"",'Data Import'!$CH$18,"")</f>
        <v/>
      </c>
      <c r="Q95" s="182" t="str">
        <f>IF('Data Import'!$CH$19&lt;&gt;"",'Data Import'!$CH$19,"")</f>
        <v/>
      </c>
      <c r="R95" s="182" t="str">
        <f>IF('Data Import'!$CH$20&lt;&gt;"",'Data Import'!$CH$20,"")</f>
        <v/>
      </c>
      <c r="S95" s="182" t="str">
        <f>IF('Data Import'!$CH$21&lt;&gt;"",'Data Import'!$CH$21,"")</f>
        <v/>
      </c>
      <c r="T95" s="182" t="str">
        <f>IF('Data Import'!$CH$22&lt;&gt;"",'Data Import'!$CH$22,"")</f>
        <v/>
      </c>
      <c r="U95" s="182" t="str">
        <f>IF('Data Import'!$CH$23&lt;&gt;"",'Data Import'!$CH$23,"")</f>
        <v/>
      </c>
      <c r="V95" s="182" t="str">
        <f>IF('Data Import'!$CH$24&lt;&gt;"",'Data Import'!$CH$24,"")</f>
        <v/>
      </c>
      <c r="W95" s="182" t="str">
        <f>IF('Data Import'!$CH$25&lt;&gt;"",'Data Import'!$CH$25,"")</f>
        <v/>
      </c>
      <c r="X95" s="182" t="str">
        <f>IF('Data Import'!$CH$26&lt;&gt;"",'Data Import'!$CH$26,"")</f>
        <v/>
      </c>
      <c r="Y95" s="182" t="str">
        <f>IF('Data Import'!$CH$27&lt;&gt;"",'Data Import'!$CH$27,"")</f>
        <v/>
      </c>
      <c r="Z95" s="67"/>
    </row>
    <row r="96" spans="1:26" ht="15.75" customHeight="1" x14ac:dyDescent="0.25">
      <c r="A96" s="23">
        <v>84</v>
      </c>
      <c r="B96" s="177" t="s">
        <v>94</v>
      </c>
      <c r="C96" s="178" t="str">
        <f>IF('Data Import'!$CI$7="Нет","+","")</f>
        <v/>
      </c>
      <c r="D96" s="178" t="str">
        <f>IF('Data Import'!$CI$7="Не требуется","+","")</f>
        <v/>
      </c>
      <c r="E96" s="178" t="str">
        <f>IF('Data Import'!$CI$8="Нет","+","")</f>
        <v/>
      </c>
      <c r="F96" s="178" t="str">
        <f>IF('Data Import'!$CI$9="Нет","+","")</f>
        <v/>
      </c>
      <c r="G96" s="179" t="str">
        <f>IF('Data Import'!$CI$10&lt;&gt;"",'Data Import'!$CI$10,"")</f>
        <v/>
      </c>
      <c r="H96" s="180" t="str">
        <f>IF('Data Import'!$CI$11&lt;&gt;"",'Data Import'!$CI$11,"")</f>
        <v/>
      </c>
      <c r="I96" s="181" t="str">
        <f>IF('Data Import'!$CI$12&lt;&gt;"",'Data Import'!$CI$12,"")</f>
        <v/>
      </c>
      <c r="J96" s="181" t="str">
        <f>IF('Data Import'!$CI$13&lt;&gt;"",'Data Import'!$CI$13,"")</f>
        <v/>
      </c>
      <c r="K96" s="178" t="str">
        <f>IF('Data Import'!$CI$14="Нет","+","")</f>
        <v/>
      </c>
      <c r="L96" s="180" t="str">
        <f>IF('Data Import'!$CI$15&lt;&gt;"",'Data Import'!$CI$15,"")</f>
        <v/>
      </c>
      <c r="M96" s="178" t="str">
        <f>IF('Data Import'!$CI$14="Да","+","")</f>
        <v/>
      </c>
      <c r="N96" s="179" t="str">
        <f>IF('Data Import'!$CI$16&lt;&gt;"",'Data Import'!$CI$16,"")</f>
        <v/>
      </c>
      <c r="O96" s="182" t="str">
        <f>IF('Data Import'!$CI$17&lt;&gt;"",'Data Import'!$CI$17,"")</f>
        <v/>
      </c>
      <c r="P96" s="182" t="str">
        <f>IF('Data Import'!$CI$18&lt;&gt;"",'Data Import'!$CI$18,"")</f>
        <v/>
      </c>
      <c r="Q96" s="182" t="str">
        <f>IF('Data Import'!$CI$19&lt;&gt;"",'Data Import'!$CI$19,"")</f>
        <v/>
      </c>
      <c r="R96" s="182" t="str">
        <f>IF('Data Import'!$CI$20&lt;&gt;"",'Data Import'!$CI$20,"")</f>
        <v/>
      </c>
      <c r="S96" s="182" t="str">
        <f>IF('Data Import'!$CI$21&lt;&gt;"",'Data Import'!$CI$21,"")</f>
        <v/>
      </c>
      <c r="T96" s="182" t="str">
        <f>IF('Data Import'!$CI$22&lt;&gt;"",'Data Import'!$CI$22,"")</f>
        <v/>
      </c>
      <c r="U96" s="182" t="str">
        <f>IF('Data Import'!$CI$23&lt;&gt;"",'Data Import'!$CI$23,"")</f>
        <v/>
      </c>
      <c r="V96" s="182" t="str">
        <f>IF('Data Import'!$CI$24&lt;&gt;"",'Data Import'!$CI$24,"")</f>
        <v/>
      </c>
      <c r="W96" s="182" t="str">
        <f>IF('Data Import'!$CI$25&lt;&gt;"",'Data Import'!$CI$25,"")</f>
        <v/>
      </c>
      <c r="X96" s="182" t="str">
        <f>IF('Data Import'!$CI$26&lt;&gt;"",'Data Import'!$CI$26,"")</f>
        <v/>
      </c>
      <c r="Y96" s="182" t="str">
        <f>IF('Data Import'!$CI$27&lt;&gt;"",'Data Import'!$CI$27,"")</f>
        <v/>
      </c>
      <c r="Z96" s="67"/>
    </row>
    <row r="97" spans="1:26" ht="15.75" customHeight="1" x14ac:dyDescent="0.25">
      <c r="A97" s="23">
        <v>85</v>
      </c>
      <c r="B97" s="177" t="s">
        <v>95</v>
      </c>
      <c r="C97" s="178" t="str">
        <f>IF('Data Import'!$CJ$7="Нет","+","")</f>
        <v/>
      </c>
      <c r="D97" s="178" t="str">
        <f>IF('Data Import'!$CJ$7="Не требуется","+","")</f>
        <v/>
      </c>
      <c r="E97" s="178" t="str">
        <f>IF('Data Import'!$CJ$8="Нет","+","")</f>
        <v/>
      </c>
      <c r="F97" s="178" t="str">
        <f>IF('Data Import'!$CJ$9="Нет","+","")</f>
        <v/>
      </c>
      <c r="G97" s="179" t="str">
        <f>IF('Data Import'!$CJ$10&lt;&gt;"",'Data Import'!$CJ$10,"")</f>
        <v/>
      </c>
      <c r="H97" s="180" t="str">
        <f>IF('Data Import'!$CJ$11&lt;&gt;"",'Data Import'!$CJ$11,"")</f>
        <v/>
      </c>
      <c r="I97" s="181" t="str">
        <f>IF('Data Import'!$CJ$12&lt;&gt;"",'Data Import'!$CJ$12,"")</f>
        <v/>
      </c>
      <c r="J97" s="181" t="str">
        <f>IF('Data Import'!$CJ$13&lt;&gt;"",'Data Import'!$CJ$13,"")</f>
        <v/>
      </c>
      <c r="K97" s="178" t="str">
        <f>IF('Data Import'!$CJ$14="Нет","+","")</f>
        <v/>
      </c>
      <c r="L97" s="180" t="str">
        <f>IF('Data Import'!$CJ$15&lt;&gt;"",'Data Import'!$CJ$15,"")</f>
        <v/>
      </c>
      <c r="M97" s="178" t="str">
        <f>IF('Data Import'!$CJ$14="Да","+","")</f>
        <v/>
      </c>
      <c r="N97" s="179" t="str">
        <f>IF('Data Import'!$CJ$16&lt;&gt;"",'Data Import'!$CJ$16,"")</f>
        <v/>
      </c>
      <c r="O97" s="182" t="str">
        <f>IF('Data Import'!$CJ$17&lt;&gt;"",'Data Import'!$CJ$17,"")</f>
        <v/>
      </c>
      <c r="P97" s="182" t="str">
        <f>IF('Data Import'!$CJ$18&lt;&gt;"",'Data Import'!$CJ$18,"")</f>
        <v/>
      </c>
      <c r="Q97" s="182" t="str">
        <f>IF('Data Import'!$CJ$19&lt;&gt;"",'Data Import'!$CJ$19,"")</f>
        <v/>
      </c>
      <c r="R97" s="182" t="str">
        <f>IF('Data Import'!$CJ$20&lt;&gt;"",'Data Import'!$CJ$20,"")</f>
        <v/>
      </c>
      <c r="S97" s="182" t="str">
        <f>IF('Data Import'!$CJ$21&lt;&gt;"",'Data Import'!$CJ$21,"")</f>
        <v/>
      </c>
      <c r="T97" s="182" t="str">
        <f>IF('Data Import'!$CJ$22&lt;&gt;"",'Data Import'!$CJ$22,"")</f>
        <v/>
      </c>
      <c r="U97" s="182" t="str">
        <f>IF('Data Import'!$CJ$23&lt;&gt;"",'Data Import'!$CJ$23,"")</f>
        <v/>
      </c>
      <c r="V97" s="182" t="str">
        <f>IF('Data Import'!$CJ$24&lt;&gt;"",'Data Import'!$CJ$24,"")</f>
        <v/>
      </c>
      <c r="W97" s="182" t="str">
        <f>IF('Data Import'!$CJ$25&lt;&gt;"",'Data Import'!$CJ$25,"")</f>
        <v/>
      </c>
      <c r="X97" s="182" t="str">
        <f>IF('Data Import'!$CJ$26&lt;&gt;"",'Data Import'!$CJ$26,"")</f>
        <v/>
      </c>
      <c r="Y97" s="182" t="str">
        <f>IF('Data Import'!$CJ$27&lt;&gt;"",'Data Import'!$CJ$27,"")</f>
        <v/>
      </c>
      <c r="Z97" s="67"/>
    </row>
    <row r="98" spans="1:26" ht="15.75" customHeight="1" x14ac:dyDescent="0.25">
      <c r="A98" s="23">
        <v>86</v>
      </c>
      <c r="B98" s="177" t="s">
        <v>96</v>
      </c>
      <c r="C98" s="178" t="str">
        <f>IF('Data Import'!$CK$7="Нет","+","")</f>
        <v/>
      </c>
      <c r="D98" s="178" t="str">
        <f>IF('Data Import'!$CK$7="Не требуется","+","")</f>
        <v/>
      </c>
      <c r="E98" s="178" t="str">
        <f>IF('Data Import'!$CK$8="Нет","+","")</f>
        <v/>
      </c>
      <c r="F98" s="178" t="str">
        <f>IF('Data Import'!$CK$9="Нет","+","")</f>
        <v/>
      </c>
      <c r="G98" s="179" t="str">
        <f>IF('Data Import'!$CK$10&lt;&gt;"",'Data Import'!$CK$10,"")</f>
        <v/>
      </c>
      <c r="H98" s="180" t="str">
        <f>IF('Data Import'!$CK$11&lt;&gt;"",'Data Import'!$CK$11,"")</f>
        <v/>
      </c>
      <c r="I98" s="181" t="str">
        <f>IF('Data Import'!$CK$12&lt;&gt;"",'Data Import'!$CK$12,"")</f>
        <v/>
      </c>
      <c r="J98" s="181" t="str">
        <f>IF('Data Import'!$CK$13&lt;&gt;"",'Data Import'!$CK$13,"")</f>
        <v/>
      </c>
      <c r="K98" s="178" t="str">
        <f>IF('Data Import'!$CK$14="Нет","+","")</f>
        <v/>
      </c>
      <c r="L98" s="180" t="str">
        <f>IF('Data Import'!$CK$15&lt;&gt;"",'Data Import'!$CK$15,"")</f>
        <v/>
      </c>
      <c r="M98" s="178" t="str">
        <f>IF('Data Import'!$CK$14="Да","+","")</f>
        <v/>
      </c>
      <c r="N98" s="179" t="str">
        <f>IF('Data Import'!$CK$16&lt;&gt;"",'Data Import'!$CK$16,"")</f>
        <v/>
      </c>
      <c r="O98" s="182" t="str">
        <f>IF('Data Import'!$CK$17&lt;&gt;"",'Data Import'!$CK$17,"")</f>
        <v/>
      </c>
      <c r="P98" s="182" t="str">
        <f>IF('Data Import'!$CK$18&lt;&gt;"",'Data Import'!$CK$18,"")</f>
        <v/>
      </c>
      <c r="Q98" s="182" t="str">
        <f>IF('Data Import'!$CK$19&lt;&gt;"",'Data Import'!$CK$19,"")</f>
        <v/>
      </c>
      <c r="R98" s="182" t="str">
        <f>IF('Data Import'!$CK$20&lt;&gt;"",'Data Import'!$CK$20,"")</f>
        <v/>
      </c>
      <c r="S98" s="182" t="str">
        <f>IF('Data Import'!$CK$21&lt;&gt;"",'Data Import'!$CK$21,"")</f>
        <v/>
      </c>
      <c r="T98" s="182" t="str">
        <f>IF('Data Import'!$CK$22&lt;&gt;"",'Data Import'!$CK$22,"")</f>
        <v/>
      </c>
      <c r="U98" s="182" t="str">
        <f>IF('Data Import'!$CK$23&lt;&gt;"",'Data Import'!$CK$23,"")</f>
        <v/>
      </c>
      <c r="V98" s="182" t="str">
        <f>IF('Data Import'!$CK$24&lt;&gt;"",'Data Import'!$CK$24,"")</f>
        <v/>
      </c>
      <c r="W98" s="182" t="str">
        <f>IF('Data Import'!$CK$25&lt;&gt;"",'Data Import'!$CK$25,"")</f>
        <v/>
      </c>
      <c r="X98" s="182" t="str">
        <f>IF('Data Import'!$CK$26&lt;&gt;"",'Data Import'!$CK$26,"")</f>
        <v/>
      </c>
      <c r="Y98" s="182" t="str">
        <f>IF('Data Import'!$CK$27&lt;&gt;"",'Data Import'!$CK$27,"")</f>
        <v/>
      </c>
      <c r="Z98" s="67"/>
    </row>
    <row r="99" spans="1:26" ht="50.25" customHeight="1" x14ac:dyDescent="0.25">
      <c r="A99" s="23">
        <v>87</v>
      </c>
      <c r="B99" s="177" t="s">
        <v>97</v>
      </c>
      <c r="C99" s="178" t="str">
        <f>IF('Data Import'!$CL$7="Нет","+","")</f>
        <v/>
      </c>
      <c r="D99" s="178" t="str">
        <f>IF('Data Import'!$CL$7="Не требуется","+","")</f>
        <v/>
      </c>
      <c r="E99" s="178" t="str">
        <f>IF('Data Import'!$CL$8="Нет","+","")</f>
        <v/>
      </c>
      <c r="F99" s="178" t="str">
        <f>IF('Data Import'!$CL$9="Нет","+","")</f>
        <v>+</v>
      </c>
      <c r="G99" s="179" t="str">
        <f>IF('Data Import'!$CL$10&lt;&gt;"",'Data Import'!$CL$10,"")</f>
        <v/>
      </c>
      <c r="H99" s="180" t="str">
        <f>IF('Data Import'!$CL$11&lt;&gt;"",'Data Import'!$CL$11,"")</f>
        <v/>
      </c>
      <c r="I99" s="181" t="str">
        <f>IF('Data Import'!$CL$12&lt;&gt;"",'Data Import'!$CL$12,"")</f>
        <v/>
      </c>
      <c r="J99" s="181" t="str">
        <f>IF('Data Import'!$CL$13&lt;&gt;"",'Data Import'!$CL$13,"")</f>
        <v/>
      </c>
      <c r="K99" s="178" t="str">
        <f>IF('Data Import'!$CL$14="Нет","+","")</f>
        <v/>
      </c>
      <c r="L99" s="180" t="str">
        <f>IF('Data Import'!$CL$15&lt;&gt;"",'Data Import'!$CL$15,"")</f>
        <v/>
      </c>
      <c r="M99" s="178" t="str">
        <f>IF('Data Import'!$CL$14="Да","+","")</f>
        <v>+</v>
      </c>
      <c r="N99" s="179" t="str">
        <f>IF('Data Import'!$CL$16&lt;&gt;"",'Data Import'!$CL$16,"")</f>
        <v xml:space="preserve">Приказ Министерства труда и социальной защиты Республики Крым от 22.09.2017 № 536 «Об утверждении Положения о предоставлении дополнительной социальной услуги «Социальное такси» инвалидам и другим маломобильным жителям Республики Крым».
</v>
      </c>
      <c r="O99" s="182">
        <f>IF('Data Import'!$CL$17&lt;&gt;"",'Data Import'!$CL$17,"")</f>
        <v>25</v>
      </c>
      <c r="P99" s="182">
        <f>IF('Data Import'!$CL$18&lt;&gt;"",'Data Import'!$CL$18,"")</f>
        <v>16</v>
      </c>
      <c r="Q99" s="182">
        <f>IF('Data Import'!$CL$19&lt;&gt;"",'Data Import'!$CL$19,"")</f>
        <v>21</v>
      </c>
      <c r="R99" s="182">
        <f>IF('Data Import'!$CL$20&lt;&gt;"",'Data Import'!$CL$20,"")</f>
        <v>21</v>
      </c>
      <c r="S99" s="182">
        <f>IF('Data Import'!$CL$21&lt;&gt;"",'Data Import'!$CL$21,"")</f>
        <v>1722</v>
      </c>
      <c r="T99" s="182">
        <f>IF('Data Import'!$CL$22&lt;&gt;"",'Data Import'!$CL$22,"")</f>
        <v>1704</v>
      </c>
      <c r="U99" s="182">
        <f>IF('Data Import'!$CL$23&lt;&gt;"",'Data Import'!$CL$23,"")</f>
        <v>18</v>
      </c>
      <c r="V99" s="182">
        <f>IF('Data Import'!$CL$24&lt;&gt;"",'Data Import'!$CL$24,"")</f>
        <v>18</v>
      </c>
      <c r="W99" s="182">
        <f>IF('Data Import'!$CL$25&lt;&gt;"",'Data Import'!$CL$25,"")</f>
        <v>14</v>
      </c>
      <c r="X99" s="182">
        <f>IF('Data Import'!$CL$26&lt;&gt;"",'Data Import'!$CL$26,"")</f>
        <v>14</v>
      </c>
      <c r="Y99" s="182">
        <f>IF('Data Import'!$CL$27&lt;&gt;"",'Data Import'!$CL$27,"")</f>
        <v>14</v>
      </c>
      <c r="Z99" s="67"/>
    </row>
    <row r="100" spans="1:26" ht="37.5" customHeight="1" x14ac:dyDescent="0.25">
      <c r="A100" s="23">
        <v>88</v>
      </c>
      <c r="B100" s="177" t="s">
        <v>98</v>
      </c>
      <c r="C100" s="178" t="str">
        <f>IF('Data Import'!$CM$7="Нет","+","")</f>
        <v/>
      </c>
      <c r="D100" s="178" t="str">
        <f>IF('Data Import'!$CM$7="Не требуется","+","")</f>
        <v/>
      </c>
      <c r="E100" s="178" t="str">
        <f>IF('Data Import'!$CM$8="Нет","+","")</f>
        <v>+</v>
      </c>
      <c r="F100" s="178" t="str">
        <f>IF('Data Import'!$CM$9="Нет","+","")</f>
        <v>+</v>
      </c>
      <c r="G100" s="179" t="str">
        <f>IF('Data Import'!$CM$10&lt;&gt;"",'Data Import'!$CM$10,"")</f>
        <v/>
      </c>
      <c r="H100" s="180" t="str">
        <f>IF('Data Import'!$CM$11&lt;&gt;"",'Data Import'!$CM$11,"")</f>
        <v/>
      </c>
      <c r="I100" s="181" t="str">
        <f>IF('Data Import'!$CM$12&lt;&gt;"",'Data Import'!$CM$12,"")</f>
        <v/>
      </c>
      <c r="J100" s="181" t="str">
        <f>IF('Data Import'!$CM$13&lt;&gt;"",'Data Import'!$CM$13,"")</f>
        <v/>
      </c>
      <c r="K100" s="178" t="str">
        <f>IF('Data Import'!$CM$14="Нет","+","")</f>
        <v>+</v>
      </c>
      <c r="L100" s="180" t="str">
        <f>IF('Data Import'!$CM$15&lt;&gt;"",'Data Import'!$CM$15,"")</f>
        <v/>
      </c>
      <c r="M100" s="178" t="str">
        <f>IF('Data Import'!$CM$14="Да","+","")</f>
        <v/>
      </c>
      <c r="N100" s="179" t="str">
        <f>IF('Data Import'!$CM$16&lt;&gt;"",'Data Import'!$CM$16,"")</f>
        <v>Информационный справочник для семей, воспитывающих детей с особыми потребностями, Министерство труда и социального развития Ростовской области</v>
      </c>
      <c r="O100" s="182">
        <f>IF('Data Import'!$CM$17&lt;&gt;"",'Data Import'!$CM$17,"")</f>
        <v>55</v>
      </c>
      <c r="P100" s="182" t="str">
        <f>IF('Data Import'!$CM$18&lt;&gt;"",'Data Import'!$CM$18,"")</f>
        <v/>
      </c>
      <c r="Q100" s="182" t="str">
        <f>IF('Data Import'!$CM$19&lt;&gt;"",'Data Import'!$CM$19,"")</f>
        <v/>
      </c>
      <c r="R100" s="182" t="str">
        <f>IF('Data Import'!$CM$20&lt;&gt;"",'Data Import'!$CM$20,"")</f>
        <v/>
      </c>
      <c r="S100" s="182" t="str">
        <f>IF('Data Import'!$CM$21&lt;&gt;"",'Data Import'!$CM$21,"")</f>
        <v/>
      </c>
      <c r="T100" s="182" t="str">
        <f>IF('Data Import'!$CM$22&lt;&gt;"",'Data Import'!$CM$22,"")</f>
        <v/>
      </c>
      <c r="U100" s="182" t="str">
        <f>IF('Data Import'!$CM$23&lt;&gt;"",'Data Import'!$CM$23,"")</f>
        <v/>
      </c>
      <c r="V100" s="182" t="str">
        <f>IF('Data Import'!$CM$24&lt;&gt;"",'Data Import'!$CM$24,"")</f>
        <v/>
      </c>
      <c r="W100" s="182" t="str">
        <f>IF('Data Import'!$CM$25&lt;&gt;"",'Data Import'!$CM$25,"")</f>
        <v/>
      </c>
      <c r="X100" s="182" t="str">
        <f>IF('Data Import'!$CM$26&lt;&gt;"",'Data Import'!$CM$26,"")</f>
        <v/>
      </c>
      <c r="Y100" s="182" t="str">
        <f>IF('Data Import'!$CM$27&lt;&gt;"",'Data Import'!$CM$27,"")</f>
        <v/>
      </c>
      <c r="Z100" s="67"/>
    </row>
    <row r="101" spans="1:26" ht="15.75" customHeight="1" x14ac:dyDescent="0.25">
      <c r="A101" s="23">
        <v>89</v>
      </c>
      <c r="B101" s="177" t="s">
        <v>99</v>
      </c>
      <c r="C101" s="178" t="str">
        <f>IF('Data Import'!$CN$7="Нет","+","")</f>
        <v/>
      </c>
      <c r="D101" s="178" t="str">
        <f>IF('Data Import'!$CN$7="Не требуется","+","")</f>
        <v/>
      </c>
      <c r="E101" s="178" t="str">
        <f>IF('Data Import'!$CN$8="Нет","+","")</f>
        <v/>
      </c>
      <c r="F101" s="178" t="str">
        <f>IF('Data Import'!$CN$9="Нет","+","")</f>
        <v/>
      </c>
      <c r="G101" s="179" t="str">
        <f>IF('Data Import'!$CN$10&lt;&gt;"",'Data Import'!$CN$10,"")</f>
        <v/>
      </c>
      <c r="H101" s="180" t="str">
        <f>IF('Data Import'!$CN$11&lt;&gt;"",'Data Import'!$CN$11,"")</f>
        <v/>
      </c>
      <c r="I101" s="181" t="str">
        <f>IF('Data Import'!$CN$12&lt;&gt;"",'Data Import'!$CN$12,"")</f>
        <v/>
      </c>
      <c r="J101" s="181" t="str">
        <f>IF('Data Import'!$CN$13&lt;&gt;"",'Data Import'!$CN$13,"")</f>
        <v/>
      </c>
      <c r="K101" s="178" t="str">
        <f>IF('Data Import'!$CN$14="Нет","+","")</f>
        <v/>
      </c>
      <c r="L101" s="180" t="str">
        <f>IF('Data Import'!$CN$15&lt;&gt;"",'Data Import'!$CN$15,"")</f>
        <v/>
      </c>
      <c r="M101" s="178" t="str">
        <f>IF('Data Import'!$CN$14="Да","+","")</f>
        <v/>
      </c>
      <c r="N101" s="179" t="str">
        <f>IF('Data Import'!$CN$16&lt;&gt;"",'Data Import'!$CN$16,"")</f>
        <v/>
      </c>
      <c r="O101" s="182" t="str">
        <f>IF('Data Import'!$CN$17&lt;&gt;"",'Data Import'!$CN$17,"")</f>
        <v/>
      </c>
      <c r="P101" s="182" t="str">
        <f>IF('Data Import'!$CN$18&lt;&gt;"",'Data Import'!$CN$18,"")</f>
        <v/>
      </c>
      <c r="Q101" s="182" t="str">
        <f>IF('Data Import'!$CN$19&lt;&gt;"",'Data Import'!$CN$19,"")</f>
        <v/>
      </c>
      <c r="R101" s="182" t="str">
        <f>IF('Data Import'!$CN$20&lt;&gt;"",'Data Import'!$CN$20,"")</f>
        <v/>
      </c>
      <c r="S101" s="182" t="str">
        <f>IF('Data Import'!$CN$21&lt;&gt;"",'Data Import'!$CN$21,"")</f>
        <v/>
      </c>
      <c r="T101" s="182" t="str">
        <f>IF('Data Import'!$CN$22&lt;&gt;"",'Data Import'!$CN$22,"")</f>
        <v/>
      </c>
      <c r="U101" s="182" t="str">
        <f>IF('Data Import'!$CN$23&lt;&gt;"",'Data Import'!$CN$23,"")</f>
        <v/>
      </c>
      <c r="V101" s="182" t="str">
        <f>IF('Data Import'!$CN$24&lt;&gt;"",'Data Import'!$CN$24,"")</f>
        <v/>
      </c>
      <c r="W101" s="182" t="str">
        <f>IF('Data Import'!$CN$25&lt;&gt;"",'Data Import'!$CN$25,"")</f>
        <v/>
      </c>
      <c r="X101" s="182" t="str">
        <f>IF('Data Import'!$CN$26&lt;&gt;"",'Data Import'!$CN$26,"")</f>
        <v/>
      </c>
      <c r="Y101" s="182" t="str">
        <f>IF('Data Import'!$CN$27&lt;&gt;"",'Data Import'!$CN$27,"")</f>
        <v/>
      </c>
      <c r="Z101" s="67"/>
    </row>
    <row r="102" spans="1:26" x14ac:dyDescent="0.25">
      <c r="O102" s="183"/>
      <c r="P102" s="183"/>
      <c r="Q102" s="183"/>
      <c r="R102" s="183"/>
      <c r="S102" s="183"/>
      <c r="T102" s="183"/>
      <c r="U102" s="183"/>
      <c r="V102" s="183"/>
      <c r="W102" s="183"/>
      <c r="X102" s="183"/>
      <c r="Y102" s="183"/>
    </row>
    <row r="103" spans="1:26" hidden="1" x14ac:dyDescent="0.25">
      <c r="O103" s="183"/>
      <c r="P103" s="183"/>
      <c r="Q103" s="184">
        <f>SUM(Q13:Q101)</f>
        <v>3257</v>
      </c>
      <c r="R103" s="184">
        <f t="shared" ref="R103:Y103" si="0">SUM(R13:R101)</f>
        <v>2828</v>
      </c>
      <c r="S103" s="184">
        <f t="shared" si="0"/>
        <v>1529615</v>
      </c>
      <c r="T103" s="184">
        <f t="shared" si="0"/>
        <v>1574536</v>
      </c>
      <c r="U103" s="184">
        <f t="shared" si="0"/>
        <v>3344</v>
      </c>
      <c r="V103" s="184">
        <f>SUM(V13:V101)</f>
        <v>2780</v>
      </c>
      <c r="W103" s="184">
        <f t="shared" si="0"/>
        <v>2678</v>
      </c>
      <c r="X103" s="184">
        <f t="shared" si="0"/>
        <v>2132</v>
      </c>
      <c r="Y103" s="184">
        <f t="shared" si="0"/>
        <v>581</v>
      </c>
    </row>
    <row r="104" spans="1:26" hidden="1" x14ac:dyDescent="0.25">
      <c r="O104" s="183"/>
      <c r="P104" s="183"/>
      <c r="Q104" s="183"/>
      <c r="R104" s="183">
        <f>R103/Q103*100</f>
        <v>86.828369665336197</v>
      </c>
      <c r="S104" s="183"/>
      <c r="T104" s="183"/>
      <c r="U104" s="183"/>
      <c r="V104" s="183"/>
      <c r="W104" s="183">
        <f>W103/U103*100</f>
        <v>80.08373205741627</v>
      </c>
      <c r="X104" s="183">
        <f>X103/V103*100</f>
        <v>76.690647482014384</v>
      </c>
      <c r="Y104" s="183">
        <f>Y103/V103*100</f>
        <v>20.899280575539571</v>
      </c>
    </row>
    <row r="105" spans="1:26" x14ac:dyDescent="0.25">
      <c r="O105" s="183"/>
      <c r="P105" s="183"/>
      <c r="Q105" s="183"/>
      <c r="R105" s="183"/>
      <c r="S105" s="183"/>
      <c r="T105" s="183"/>
      <c r="U105" s="183"/>
      <c r="V105" s="183"/>
      <c r="W105" s="183"/>
      <c r="X105" s="183"/>
      <c r="Y105" s="183"/>
    </row>
    <row r="106" spans="1:26" x14ac:dyDescent="0.25">
      <c r="O106" s="183"/>
      <c r="P106" s="183"/>
      <c r="Q106" s="183"/>
      <c r="R106" s="183"/>
      <c r="S106" s="183"/>
      <c r="T106" s="183"/>
      <c r="U106" s="183"/>
      <c r="V106" s="183"/>
      <c r="W106" s="183"/>
      <c r="X106" s="183"/>
      <c r="Y106" s="183"/>
    </row>
    <row r="107" spans="1:26" x14ac:dyDescent="0.25">
      <c r="O107" s="183"/>
      <c r="P107" s="183"/>
      <c r="Q107" s="183"/>
      <c r="R107" s="183"/>
      <c r="S107" s="183"/>
      <c r="T107" s="183"/>
      <c r="U107" s="183"/>
      <c r="V107" s="183"/>
      <c r="W107" s="183"/>
      <c r="X107" s="183"/>
      <c r="Y107" s="183"/>
    </row>
    <row r="108" spans="1:26" x14ac:dyDescent="0.25">
      <c r="O108" s="183"/>
      <c r="P108" s="183"/>
      <c r="Q108" s="183"/>
      <c r="R108" s="183"/>
      <c r="S108" s="183"/>
      <c r="T108" s="183"/>
      <c r="U108" s="183"/>
      <c r="V108" s="183"/>
      <c r="W108" s="183"/>
      <c r="X108" s="183"/>
      <c r="Y108" s="183"/>
    </row>
    <row r="109" spans="1:26" x14ac:dyDescent="0.25">
      <c r="O109" s="183"/>
      <c r="P109" s="183"/>
      <c r="Q109" s="183"/>
      <c r="R109" s="183"/>
      <c r="S109" s="183"/>
      <c r="T109" s="183"/>
      <c r="U109" s="183"/>
      <c r="V109" s="183"/>
      <c r="W109" s="183"/>
      <c r="X109" s="183"/>
      <c r="Y109" s="183"/>
    </row>
    <row r="110" spans="1:26" x14ac:dyDescent="0.25">
      <c r="O110" s="183"/>
      <c r="P110" s="183"/>
      <c r="Q110" s="183"/>
      <c r="R110" s="183"/>
      <c r="S110" s="183"/>
      <c r="T110" s="183"/>
      <c r="U110" s="183"/>
      <c r="V110" s="183"/>
      <c r="W110" s="183"/>
      <c r="X110" s="183"/>
      <c r="Y110" s="183"/>
    </row>
    <row r="111" spans="1:26" x14ac:dyDescent="0.25">
      <c r="O111" s="183"/>
      <c r="P111" s="183"/>
      <c r="Q111" s="183"/>
      <c r="R111" s="183"/>
      <c r="S111" s="183"/>
      <c r="T111" s="183"/>
      <c r="U111" s="183"/>
      <c r="V111" s="183"/>
      <c r="W111" s="183"/>
      <c r="X111" s="183"/>
      <c r="Y111" s="183"/>
    </row>
    <row r="112" spans="1:26" x14ac:dyDescent="0.25">
      <c r="O112" s="183"/>
      <c r="P112" s="183"/>
      <c r="Q112" s="183"/>
      <c r="R112" s="183"/>
      <c r="S112" s="183"/>
      <c r="T112" s="183"/>
      <c r="U112" s="183"/>
      <c r="V112" s="183"/>
      <c r="W112" s="183"/>
      <c r="X112" s="183"/>
      <c r="Y112" s="183"/>
    </row>
    <row r="113" spans="15:25" x14ac:dyDescent="0.25">
      <c r="O113" s="183"/>
      <c r="P113" s="183"/>
      <c r="Q113" s="183"/>
      <c r="R113" s="183"/>
      <c r="S113" s="183"/>
      <c r="T113" s="183"/>
      <c r="U113" s="183"/>
      <c r="V113" s="183"/>
      <c r="W113" s="183"/>
      <c r="X113" s="183"/>
      <c r="Y113" s="183"/>
    </row>
    <row r="114" spans="15:25" x14ac:dyDescent="0.25">
      <c r="O114" s="183"/>
      <c r="P114" s="183"/>
      <c r="Q114" s="183"/>
      <c r="R114" s="183"/>
      <c r="S114" s="183"/>
      <c r="T114" s="183"/>
      <c r="U114" s="183"/>
      <c r="V114" s="183"/>
      <c r="W114" s="183"/>
      <c r="X114" s="183"/>
      <c r="Y114" s="183"/>
    </row>
    <row r="115" spans="15:25" x14ac:dyDescent="0.25">
      <c r="O115" s="183"/>
      <c r="P115" s="183"/>
      <c r="Q115" s="183"/>
      <c r="R115" s="183"/>
      <c r="S115" s="183"/>
      <c r="T115" s="183"/>
      <c r="U115" s="183"/>
      <c r="V115" s="183"/>
      <c r="W115" s="183"/>
      <c r="X115" s="183"/>
      <c r="Y115" s="183"/>
    </row>
    <row r="116" spans="15:25" x14ac:dyDescent="0.25">
      <c r="O116" s="183"/>
      <c r="P116" s="183"/>
      <c r="Q116" s="183"/>
      <c r="R116" s="183"/>
      <c r="S116" s="183"/>
      <c r="T116" s="183"/>
      <c r="U116" s="183"/>
      <c r="V116" s="183"/>
      <c r="W116" s="183"/>
      <c r="X116" s="183"/>
      <c r="Y116" s="183"/>
    </row>
    <row r="117" spans="15:25" x14ac:dyDescent="0.25">
      <c r="O117" s="183"/>
      <c r="P117" s="183"/>
      <c r="Q117" s="183"/>
      <c r="R117" s="183"/>
      <c r="S117" s="183"/>
      <c r="T117" s="183"/>
      <c r="U117" s="183"/>
      <c r="V117" s="183"/>
      <c r="W117" s="183"/>
      <c r="X117" s="183"/>
      <c r="Y117" s="183"/>
    </row>
    <row r="118" spans="15:25" x14ac:dyDescent="0.25">
      <c r="O118" s="183"/>
      <c r="P118" s="183"/>
      <c r="Q118" s="183"/>
      <c r="R118" s="183"/>
      <c r="S118" s="183"/>
      <c r="T118" s="183"/>
      <c r="U118" s="183"/>
      <c r="V118" s="183"/>
      <c r="W118" s="183"/>
      <c r="X118" s="183"/>
      <c r="Y118" s="183"/>
    </row>
    <row r="119" spans="15:25" x14ac:dyDescent="0.25">
      <c r="O119" s="183"/>
      <c r="P119" s="183"/>
      <c r="Q119" s="183"/>
      <c r="R119" s="183"/>
      <c r="S119" s="183"/>
      <c r="T119" s="183"/>
      <c r="U119" s="183"/>
      <c r="V119" s="183"/>
      <c r="W119" s="183"/>
      <c r="X119" s="183"/>
      <c r="Y119" s="183"/>
    </row>
    <row r="120" spans="15:25" x14ac:dyDescent="0.25">
      <c r="O120" s="183"/>
      <c r="P120" s="183"/>
      <c r="Q120" s="183"/>
      <c r="R120" s="183"/>
      <c r="S120" s="183"/>
      <c r="T120" s="183"/>
      <c r="U120" s="183"/>
      <c r="V120" s="183"/>
      <c r="W120" s="183"/>
      <c r="X120" s="183"/>
      <c r="Y120" s="183"/>
    </row>
    <row r="121" spans="15:25" x14ac:dyDescent="0.25">
      <c r="O121" s="183"/>
      <c r="P121" s="183"/>
      <c r="Q121" s="183"/>
      <c r="R121" s="183"/>
      <c r="S121" s="183"/>
      <c r="T121" s="183"/>
      <c r="U121" s="183"/>
      <c r="V121" s="183"/>
      <c r="W121" s="183"/>
      <c r="X121" s="183"/>
      <c r="Y121" s="183"/>
    </row>
  </sheetData>
  <autoFilter ref="A12:Z101"/>
  <mergeCells count="29">
    <mergeCell ref="A1:Y1"/>
    <mergeCell ref="A2:A11"/>
    <mergeCell ref="B2:B11"/>
    <mergeCell ref="C2:Y2"/>
    <mergeCell ref="C3:Y3"/>
    <mergeCell ref="C4:Y4"/>
    <mergeCell ref="C5:J5"/>
    <mergeCell ref="K5:M9"/>
    <mergeCell ref="N5:N11"/>
    <mergeCell ref="O5:O11"/>
    <mergeCell ref="P5:P11"/>
    <mergeCell ref="Q5:R10"/>
    <mergeCell ref="S5:T10"/>
    <mergeCell ref="U5:Y7"/>
    <mergeCell ref="C6:C11"/>
    <mergeCell ref="D6:D11"/>
    <mergeCell ref="E6:J6"/>
    <mergeCell ref="E7:J7"/>
    <mergeCell ref="E8:E11"/>
    <mergeCell ref="F8:J8"/>
    <mergeCell ref="U8:V10"/>
    <mergeCell ref="W8:X10"/>
    <mergeCell ref="Y8:Y11"/>
    <mergeCell ref="F9:J9"/>
    <mergeCell ref="F10:F11"/>
    <mergeCell ref="G10:J10"/>
    <mergeCell ref="K10:K11"/>
    <mergeCell ref="L10:L11"/>
    <mergeCell ref="M10:M11"/>
  </mergeCells>
  <pageMargins left="0.7" right="0.7" top="0.75" bottom="0.75" header="0.3" footer="0.3"/>
  <pageSetup paperSize="9" firstPageNumber="2147483648"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6"/>
  <sheetViews>
    <sheetView zoomScale="60" zoomScaleNormal="60" workbookViewId="0">
      <pane xSplit="1" ySplit="8" topLeftCell="B9" activePane="bottomRight" state="frozen"/>
      <selection pane="topRight" activeCell="B1" sqref="B1"/>
      <selection pane="bottomLeft" activeCell="A9" sqref="A9"/>
      <selection pane="bottomRight" activeCell="K109" sqref="K109"/>
    </sheetView>
  </sheetViews>
  <sheetFormatPr defaultRowHeight="15" x14ac:dyDescent="0.25"/>
  <cols>
    <col min="1" max="1" width="5.42578125" style="49" customWidth="1"/>
    <col min="2" max="2" width="44.7109375" style="49" customWidth="1"/>
    <col min="3" max="3" width="21.85546875" style="50" customWidth="1"/>
    <col min="4" max="4" width="22" style="50" customWidth="1"/>
    <col min="5" max="5" width="6.7109375" style="50" customWidth="1"/>
    <col min="6" max="6" width="71.28515625" style="49" customWidth="1"/>
    <col min="7" max="7" width="6.140625" style="50" customWidth="1"/>
    <col min="8" max="8" width="78.140625" style="49" customWidth="1"/>
  </cols>
  <sheetData>
    <row r="1" spans="1:8" ht="18.75" customHeight="1" x14ac:dyDescent="0.25">
      <c r="A1" s="10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6"/>
      <c r="C1" s="108"/>
      <c r="D1" s="108"/>
      <c r="E1" s="108"/>
      <c r="F1" s="106"/>
      <c r="G1" s="108"/>
      <c r="H1" s="106"/>
    </row>
    <row r="2" spans="1:8" ht="25.5" customHeight="1" x14ac:dyDescent="0.25">
      <c r="A2" s="92" t="s">
        <v>0</v>
      </c>
      <c r="B2" s="92" t="s">
        <v>1</v>
      </c>
      <c r="C2" s="110" t="s">
        <v>119</v>
      </c>
      <c r="D2" s="90"/>
      <c r="E2" s="90"/>
      <c r="F2" s="90"/>
      <c r="G2" s="90"/>
      <c r="H2" s="91"/>
    </row>
    <row r="3" spans="1:8" ht="19.5" customHeight="1" x14ac:dyDescent="0.25">
      <c r="A3" s="93"/>
      <c r="B3" s="93"/>
      <c r="C3" s="96" t="s">
        <v>120</v>
      </c>
      <c r="D3" s="90"/>
      <c r="E3" s="90"/>
      <c r="F3" s="90"/>
      <c r="G3" s="90"/>
      <c r="H3" s="91"/>
    </row>
    <row r="4" spans="1:8" ht="57.75" customHeight="1" x14ac:dyDescent="0.25">
      <c r="A4" s="93"/>
      <c r="B4" s="93"/>
      <c r="C4" s="97" t="s">
        <v>1260</v>
      </c>
      <c r="D4" s="90"/>
      <c r="E4" s="90"/>
      <c r="F4" s="90"/>
      <c r="G4" s="90"/>
      <c r="H4" s="91"/>
    </row>
    <row r="5" spans="1:8" ht="77.25" customHeight="1" x14ac:dyDescent="0.25">
      <c r="A5" s="93"/>
      <c r="B5" s="93"/>
      <c r="C5" s="98" t="s">
        <v>1259</v>
      </c>
      <c r="D5" s="91"/>
      <c r="E5" s="98" t="str">
        <f>CONCATENATE("Велась ли в ",'Data Import'!$A$1," работа по данному направлению")</f>
        <v>Велась ли в 2025 г. работа по данному направлению</v>
      </c>
      <c r="F5" s="91"/>
      <c r="G5" s="98" t="s">
        <v>121</v>
      </c>
      <c r="H5" s="91"/>
    </row>
    <row r="6" spans="1:8" ht="15.75" customHeight="1" x14ac:dyDescent="0.25">
      <c r="A6" s="93"/>
      <c r="B6" s="93"/>
      <c r="C6" s="98" t="s">
        <v>6</v>
      </c>
      <c r="D6" s="98" t="s">
        <v>7</v>
      </c>
      <c r="E6" s="98" t="s">
        <v>6</v>
      </c>
      <c r="F6" s="46" t="s">
        <v>7</v>
      </c>
      <c r="G6" s="98" t="s">
        <v>6</v>
      </c>
      <c r="H6" s="46" t="s">
        <v>7</v>
      </c>
    </row>
    <row r="7" spans="1:8" x14ac:dyDescent="0.25">
      <c r="A7" s="94"/>
      <c r="B7" s="94"/>
      <c r="C7" s="94"/>
      <c r="D7" s="94"/>
      <c r="E7" s="94"/>
      <c r="F7" s="46" t="s">
        <v>122</v>
      </c>
      <c r="G7" s="94"/>
      <c r="H7" s="46" t="s">
        <v>123</v>
      </c>
    </row>
    <row r="8" spans="1:8" ht="15.75" customHeight="1" x14ac:dyDescent="0.25">
      <c r="A8" s="45">
        <v>1</v>
      </c>
      <c r="B8" s="45">
        <v>2</v>
      </c>
      <c r="C8" s="6">
        <v>3</v>
      </c>
      <c r="D8" s="6">
        <v>4</v>
      </c>
      <c r="E8" s="34">
        <v>5</v>
      </c>
      <c r="F8" s="22">
        <v>6</v>
      </c>
      <c r="G8" s="6">
        <v>7</v>
      </c>
      <c r="H8" s="22">
        <v>8</v>
      </c>
    </row>
    <row r="9" spans="1:8" ht="15.75" customHeight="1" x14ac:dyDescent="0.25">
      <c r="A9" s="23">
        <v>1</v>
      </c>
      <c r="B9" s="177" t="s">
        <v>11</v>
      </c>
      <c r="C9" s="178" t="str">
        <f>IF('Data Import'!$D$28="Нет","+","")</f>
        <v>+</v>
      </c>
      <c r="D9" s="178" t="str">
        <f>IF('Data Import'!$D$28="Да","+","")</f>
        <v/>
      </c>
      <c r="E9" s="178" t="str">
        <f>IF('Data Import'!$D$29="Нет","+","")</f>
        <v>+</v>
      </c>
      <c r="F9" s="180" t="str">
        <f>IF('Data Import'!$D$30&lt;&gt;"",'Data Import'!$D$30,"")</f>
        <v/>
      </c>
      <c r="G9" s="192" t="str">
        <f>IF('Data Import'!$D$31="Нет","+","")</f>
        <v/>
      </c>
      <c r="H9" s="193" t="str">
        <f>IF('Data Import'!$D$32&lt;&gt;"",'Data Import'!$D$32,"")</f>
        <v/>
      </c>
    </row>
    <row r="10" spans="1:8" ht="15.75" customHeight="1" x14ac:dyDescent="0.25">
      <c r="A10" s="23">
        <v>2</v>
      </c>
      <c r="B10" s="177" t="s">
        <v>12</v>
      </c>
      <c r="C10" s="178" t="str">
        <f>IF('Data Import'!$E$28="Нет","+","")</f>
        <v/>
      </c>
      <c r="D10" s="178" t="str">
        <f>IF('Data Import'!$E$28="Да","+","")</f>
        <v/>
      </c>
      <c r="E10" s="178" t="str">
        <f>IF('Data Import'!$E$29="Нет","+","")</f>
        <v/>
      </c>
      <c r="F10" s="180" t="str">
        <f>IF('Data Import'!$E$30&lt;&gt;"",'Data Import'!$E$30,"")</f>
        <v/>
      </c>
      <c r="G10" s="178" t="str">
        <f>IF('Data Import'!$E$31="Нет","+","")</f>
        <v/>
      </c>
      <c r="H10" s="180" t="str">
        <f>IF('Data Import'!$E$32&lt;&gt;"",'Data Import'!$E$32,"")</f>
        <v/>
      </c>
    </row>
    <row r="11" spans="1:8" ht="15.75" customHeight="1" x14ac:dyDescent="0.25">
      <c r="A11" s="23">
        <v>3</v>
      </c>
      <c r="B11" s="177" t="s">
        <v>13</v>
      </c>
      <c r="C11" s="178" t="str">
        <f>IF('Data Import'!$F$28="Нет","+","")</f>
        <v/>
      </c>
      <c r="D11" s="178" t="str">
        <f>IF('Data Import'!$F$28="Да","+","")</f>
        <v/>
      </c>
      <c r="E11" s="178" t="str">
        <f>IF('Data Import'!$F$29="Нет","+","")</f>
        <v/>
      </c>
      <c r="F11" s="180" t="str">
        <f>IF('Data Import'!$F$30&lt;&gt;"",'Data Import'!$F$30,"")</f>
        <v/>
      </c>
      <c r="G11" s="178" t="str">
        <f>IF('Data Import'!$F$31="Нет","+","")</f>
        <v/>
      </c>
      <c r="H11" s="180" t="str">
        <f>IF('Data Import'!$F$32&lt;&gt;"",'Data Import'!$F$32,"")</f>
        <v/>
      </c>
    </row>
    <row r="12" spans="1:8" ht="15.75" customHeight="1" x14ac:dyDescent="0.25">
      <c r="A12" s="23">
        <v>4</v>
      </c>
      <c r="B12" s="177" t="s">
        <v>14</v>
      </c>
      <c r="C12" s="178" t="str">
        <f>IF('Data Import'!$G$28="Нет","+","")</f>
        <v>+</v>
      </c>
      <c r="D12" s="178" t="str">
        <f>IF('Data Import'!$G$28="Да","+","")</f>
        <v/>
      </c>
      <c r="E12" s="178" t="str">
        <f>IF('Data Import'!$G$29="Нет","+","")</f>
        <v>+</v>
      </c>
      <c r="F12" s="180" t="str">
        <f>IF('Data Import'!$G$30&lt;&gt;"",'Data Import'!$G$30,"")</f>
        <v/>
      </c>
      <c r="G12" s="178" t="str">
        <f>IF('Data Import'!$G$31="Нет","+","")</f>
        <v>+</v>
      </c>
      <c r="H12" s="180" t="str">
        <f>IF('Data Import'!$G$32&lt;&gt;"",'Data Import'!$G$32,"")</f>
        <v/>
      </c>
    </row>
    <row r="13" spans="1:8" ht="15.75" customHeight="1" x14ac:dyDescent="0.25">
      <c r="A13" s="23">
        <v>5</v>
      </c>
      <c r="B13" s="177" t="s">
        <v>15</v>
      </c>
      <c r="C13" s="178" t="str">
        <f>IF('Data Import'!$H$28="Нет","+","")</f>
        <v>+</v>
      </c>
      <c r="D13" s="178" t="str">
        <f>IF('Data Import'!$H$28="Да","+","")</f>
        <v/>
      </c>
      <c r="E13" s="178" t="str">
        <f>IF('Data Import'!$H$29="Нет","+","")</f>
        <v>+</v>
      </c>
      <c r="F13" s="180" t="str">
        <f>IF('Data Import'!$H$30&lt;&gt;"",'Data Import'!$H$30,"")</f>
        <v/>
      </c>
      <c r="G13" s="178" t="str">
        <f>IF('Data Import'!$H$31="Нет","+","")</f>
        <v>+</v>
      </c>
      <c r="H13" s="180" t="str">
        <f>IF('Data Import'!$H$32&lt;&gt;"",'Data Import'!$H$32,"")</f>
        <v/>
      </c>
    </row>
    <row r="14" spans="1:8" ht="15.75" customHeight="1" x14ac:dyDescent="0.25">
      <c r="A14" s="23">
        <v>6</v>
      </c>
      <c r="B14" s="177" t="s">
        <v>16</v>
      </c>
      <c r="C14" s="178" t="str">
        <f>IF('Data Import'!$I$28="Нет","+","")</f>
        <v>+</v>
      </c>
      <c r="D14" s="178" t="str">
        <f>IF('Data Import'!$I$28="Да","+","")</f>
        <v/>
      </c>
      <c r="E14" s="178" t="str">
        <f>IF('Data Import'!$I$29="Нет","+","")</f>
        <v>+</v>
      </c>
      <c r="F14" s="180" t="str">
        <f>IF('Data Import'!$I$30&lt;&gt;"",'Data Import'!$I$30,"")</f>
        <v/>
      </c>
      <c r="G14" s="178" t="str">
        <f>IF('Data Import'!$I$31="Нет","+","")</f>
        <v>+</v>
      </c>
      <c r="H14" s="180" t="str">
        <f>IF('Data Import'!$I$32&lt;&gt;"",'Data Import'!$I$32,"")</f>
        <v/>
      </c>
    </row>
    <row r="15" spans="1:8" ht="15.75" customHeight="1" x14ac:dyDescent="0.25">
      <c r="A15" s="23">
        <v>7</v>
      </c>
      <c r="B15" s="177" t="s">
        <v>17</v>
      </c>
      <c r="C15" s="178" t="str">
        <f>IF('Data Import'!$J$28="Нет","+","")</f>
        <v>+</v>
      </c>
      <c r="D15" s="178" t="str">
        <f>IF('Data Import'!$J$28="Да","+","")</f>
        <v/>
      </c>
      <c r="E15" s="178" t="str">
        <f>IF('Data Import'!$J$29="Нет","+","")</f>
        <v>+</v>
      </c>
      <c r="F15" s="180" t="str">
        <f>IF('Data Import'!$J$30&lt;&gt;"",'Data Import'!$J$30,"")</f>
        <v/>
      </c>
      <c r="G15" s="178" t="str">
        <f>IF('Data Import'!$J$31="Нет","+","")</f>
        <v>+</v>
      </c>
      <c r="H15" s="180" t="str">
        <f>IF('Data Import'!$J$32&lt;&gt;"",'Data Import'!$J$32,"")</f>
        <v/>
      </c>
    </row>
    <row r="16" spans="1:8" ht="15.75" customHeight="1" x14ac:dyDescent="0.25">
      <c r="A16" s="23">
        <v>8</v>
      </c>
      <c r="B16" s="177" t="s">
        <v>18</v>
      </c>
      <c r="C16" s="178" t="str">
        <f>IF('Data Import'!$K$28="Нет","+","")</f>
        <v>+</v>
      </c>
      <c r="D16" s="178" t="str">
        <f>IF('Data Import'!$K$28="Да","+","")</f>
        <v/>
      </c>
      <c r="E16" s="178" t="str">
        <f>IF('Data Import'!$K$29="Нет","+","")</f>
        <v>+</v>
      </c>
      <c r="F16" s="180" t="str">
        <f>IF('Data Import'!$K$30&lt;&gt;"",'Data Import'!$K$30,"")</f>
        <v/>
      </c>
      <c r="G16" s="178" t="str">
        <f>IF('Data Import'!$K$31="Нет","+","")</f>
        <v>+</v>
      </c>
      <c r="H16" s="180" t="str">
        <f>IF('Data Import'!$K$32&lt;&gt;"",'Data Import'!$K$32,"")</f>
        <v/>
      </c>
    </row>
    <row r="17" spans="1:8" ht="15.75" customHeight="1" x14ac:dyDescent="0.25">
      <c r="A17" s="23">
        <v>9</v>
      </c>
      <c r="B17" s="177" t="s">
        <v>19</v>
      </c>
      <c r="C17" s="178" t="str">
        <f>IF('Data Import'!$L$28="Нет","+","")</f>
        <v>+</v>
      </c>
      <c r="D17" s="178" t="str">
        <f>IF('Data Import'!$L$28="Да","+","")</f>
        <v/>
      </c>
      <c r="E17" s="178" t="str">
        <f>IF('Data Import'!$L$29="Нет","+","")</f>
        <v>+</v>
      </c>
      <c r="F17" s="180" t="str">
        <f>IF('Data Import'!$L$30&lt;&gt;"",'Data Import'!$L$30,"")</f>
        <v/>
      </c>
      <c r="G17" s="178" t="str">
        <f>IF('Data Import'!$L$31="Нет","+","")</f>
        <v>+</v>
      </c>
      <c r="H17" s="180" t="str">
        <f>IF('Data Import'!$L$32&lt;&gt;"",'Data Import'!$L$32,"")</f>
        <v/>
      </c>
    </row>
    <row r="18" spans="1:8" ht="15.75" customHeight="1" x14ac:dyDescent="0.25">
      <c r="A18" s="23">
        <v>10</v>
      </c>
      <c r="B18" s="177" t="s">
        <v>20</v>
      </c>
      <c r="C18" s="178" t="str">
        <f>IF('Data Import'!$M$28="Нет","+","")</f>
        <v>+</v>
      </c>
      <c r="D18" s="178" t="str">
        <f>IF('Data Import'!$M$28="Да","+","")</f>
        <v/>
      </c>
      <c r="E18" s="178" t="str">
        <f>IF('Data Import'!$M$29="Нет","+","")</f>
        <v>+</v>
      </c>
      <c r="F18" s="180" t="str">
        <f>IF('Data Import'!$M$30&lt;&gt;"",'Data Import'!$M$30,"")</f>
        <v/>
      </c>
      <c r="G18" s="178" t="str">
        <f>IF('Data Import'!$M$31="Нет","+","")</f>
        <v>+</v>
      </c>
      <c r="H18" s="180" t="str">
        <f>IF('Data Import'!$M$32&lt;&gt;"",'Data Import'!$M$32,"")</f>
        <v/>
      </c>
    </row>
    <row r="19" spans="1:8" ht="15.75" customHeight="1" x14ac:dyDescent="0.25">
      <c r="A19" s="23">
        <v>11</v>
      </c>
      <c r="B19" s="177" t="s">
        <v>21</v>
      </c>
      <c r="C19" s="178" t="str">
        <f>IF('Data Import'!$N$28="Нет","+","")</f>
        <v>+</v>
      </c>
      <c r="D19" s="178" t="str">
        <f>IF('Data Import'!$N$28="Да","+","")</f>
        <v/>
      </c>
      <c r="E19" s="178" t="str">
        <f>IF('Data Import'!$N$29="Нет","+","")</f>
        <v>+</v>
      </c>
      <c r="F19" s="180" t="str">
        <f>IF('Data Import'!$N$30&lt;&gt;"",'Data Import'!$N$30,"")</f>
        <v/>
      </c>
      <c r="G19" s="178" t="str">
        <f>IF('Data Import'!$N$31="Нет","+","")</f>
        <v>+</v>
      </c>
      <c r="H19" s="180" t="str">
        <f>IF('Data Import'!$N$32&lt;&gt;"",'Data Import'!$N$32,"")</f>
        <v/>
      </c>
    </row>
    <row r="20" spans="1:8" ht="15.75" customHeight="1" x14ac:dyDescent="0.25">
      <c r="A20" s="23">
        <v>12</v>
      </c>
      <c r="B20" s="177" t="s">
        <v>22</v>
      </c>
      <c r="C20" s="178" t="str">
        <f>IF('Data Import'!$O$28="Нет","+","")</f>
        <v>+</v>
      </c>
      <c r="D20" s="178" t="str">
        <f>IF('Data Import'!$O$28="Да","+","")</f>
        <v/>
      </c>
      <c r="E20" s="178" t="str">
        <f>IF('Data Import'!$O$29="Нет","+","")</f>
        <v>+</v>
      </c>
      <c r="F20" s="180" t="str">
        <f>IF('Data Import'!$O$30&lt;&gt;"",'Data Import'!$O$30,"")</f>
        <v/>
      </c>
      <c r="G20" s="178" t="str">
        <f>IF('Data Import'!$O$31="Нет","+","")</f>
        <v>+</v>
      </c>
      <c r="H20" s="180" t="str">
        <f>IF('Data Import'!$O$32&lt;&gt;"",'Data Import'!$O$32,"")</f>
        <v/>
      </c>
    </row>
    <row r="21" spans="1:8" ht="15.75" customHeight="1" x14ac:dyDescent="0.25">
      <c r="A21" s="23">
        <v>13</v>
      </c>
      <c r="B21" s="177" t="s">
        <v>23</v>
      </c>
      <c r="C21" s="178" t="str">
        <f>IF('Data Import'!$P$28="Нет","+","")</f>
        <v>+</v>
      </c>
      <c r="D21" s="178" t="str">
        <f>IF('Data Import'!$P$28="Да","+","")</f>
        <v/>
      </c>
      <c r="E21" s="178" t="str">
        <f>IF('Data Import'!$P$29="Нет","+","")</f>
        <v>+</v>
      </c>
      <c r="F21" s="180" t="str">
        <f>IF('Data Import'!$P$30&lt;&gt;"",'Data Import'!$P$30,"")</f>
        <v/>
      </c>
      <c r="G21" s="178" t="str">
        <f>IF('Data Import'!$P$31="Нет","+","")</f>
        <v>+</v>
      </c>
      <c r="H21" s="180" t="str">
        <f>IF('Data Import'!$P$32&lt;&gt;"",'Data Import'!$P$32,"")</f>
        <v/>
      </c>
    </row>
    <row r="22" spans="1:8" ht="33" customHeight="1" x14ac:dyDescent="0.25">
      <c r="A22" s="23">
        <v>14</v>
      </c>
      <c r="B22" s="177" t="s">
        <v>24</v>
      </c>
      <c r="C22" s="178" t="str">
        <f>IF('Data Import'!$Q$28="Нет","+","")</f>
        <v/>
      </c>
      <c r="D22" s="178" t="str">
        <f>IF('Data Import'!$Q$28="Да","+","")</f>
        <v>+</v>
      </c>
      <c r="E22" s="178" t="str">
        <f>IF('Data Import'!$Q$29="Нет","+","")</f>
        <v>+</v>
      </c>
      <c r="F22" s="180" t="str">
        <f>IF('Data Import'!$Q$30&lt;&gt;"",'Data Import'!$Q$30,"")</f>
        <v/>
      </c>
      <c r="G22" s="178" t="str">
        <f>IF('Data Import'!$Q$31="Нет","+","")</f>
        <v/>
      </c>
      <c r="H22" s="194" t="str">
        <f>IF('Data Import'!$Q$32&lt;&gt;"",'Data Import'!$Q$32,"")</f>
        <v>https://bezbarierov.permkrai.ru/priority-objects?field_accessibility_object_type_tid=749&amp;term_node_tid_depth=239</v>
      </c>
    </row>
    <row r="23" spans="1:8" ht="15.75" customHeight="1" x14ac:dyDescent="0.25">
      <c r="A23" s="23">
        <v>15</v>
      </c>
      <c r="B23" s="177" t="s">
        <v>25</v>
      </c>
      <c r="C23" s="178" t="str">
        <f>IF('Data Import'!$R$28="Нет","+","")</f>
        <v>+</v>
      </c>
      <c r="D23" s="178" t="str">
        <f>IF('Data Import'!$R$28="Да","+","")</f>
        <v/>
      </c>
      <c r="E23" s="178" t="str">
        <f>IF('Data Import'!$R$29="Нет","+","")</f>
        <v>+</v>
      </c>
      <c r="F23" s="180" t="str">
        <f>IF('Data Import'!$R$30&lt;&gt;"",'Data Import'!$R$30,"")</f>
        <v/>
      </c>
      <c r="G23" s="178" t="str">
        <f>IF('Data Import'!$R$31="Нет","+","")</f>
        <v>+</v>
      </c>
      <c r="H23" s="180" t="str">
        <f>IF('Data Import'!$R$32&lt;&gt;"",'Data Import'!$R$32,"")</f>
        <v/>
      </c>
    </row>
    <row r="24" spans="1:8" ht="45.75" customHeight="1" x14ac:dyDescent="0.25">
      <c r="A24" s="23">
        <v>16</v>
      </c>
      <c r="B24" s="177" t="s">
        <v>26</v>
      </c>
      <c r="C24" s="178" t="str">
        <f>IF('Data Import'!$S$28="Нет","+","")</f>
        <v/>
      </c>
      <c r="D24" s="178" t="str">
        <f>IF('Data Import'!$S$28="Да","+","")</f>
        <v>+</v>
      </c>
      <c r="E24" s="178" t="str">
        <f>IF('Data Import'!$S$29="Нет","+","")</f>
        <v/>
      </c>
      <c r="F24" s="194" t="str">
        <f>IF('Data Import'!$S$30&lt;&gt;"",'Data Import'!$S$30,"")</f>
        <v>соблюдение требований доступности для инвалидов при строительстве пассажирского причала для речных судов с пешеходным переходом на р. Волга в районе г. Козьмодемьянска</v>
      </c>
      <c r="G24" s="178" t="str">
        <f>IF('Data Import'!$S$31="Нет","+","")</f>
        <v/>
      </c>
      <c r="H24" s="194" t="str">
        <f>IF('Data Import'!$S$32&lt;&gt;"",'Data Import'!$S$32,"")</f>
        <v>https://mari-el.gov.ru/ministries/mintrans/news/informatsiya-dlya-lyudey-s-invalidnostyu-i-drugikh-malomobilnykh-grupp-naseleniya-vopros-dostupnosti/</v>
      </c>
    </row>
    <row r="25" spans="1:8" ht="15.75" customHeight="1" x14ac:dyDescent="0.25">
      <c r="A25" s="23">
        <v>17</v>
      </c>
      <c r="B25" s="177" t="s">
        <v>27</v>
      </c>
      <c r="C25" s="178" t="str">
        <f>IF('Data Import'!$T$28="Нет","+","")</f>
        <v/>
      </c>
      <c r="D25" s="178" t="str">
        <f>IF('Data Import'!$T$28="Да","+","")</f>
        <v/>
      </c>
      <c r="E25" s="178" t="str">
        <f>IF('Data Import'!$T$29="Нет","+","")</f>
        <v/>
      </c>
      <c r="F25" s="180" t="str">
        <f>IF('Data Import'!$T$30&lt;&gt;"",'Data Import'!$T$30,"")</f>
        <v/>
      </c>
      <c r="G25" s="178" t="str">
        <f>IF('Data Import'!$T$31="Нет","+","")</f>
        <v/>
      </c>
      <c r="H25" s="180" t="str">
        <f>IF('Data Import'!$T$32&lt;&gt;"",'Data Import'!$T$32,"")</f>
        <v/>
      </c>
    </row>
    <row r="26" spans="1:8" ht="15.75" customHeight="1" x14ac:dyDescent="0.25">
      <c r="A26" s="23">
        <v>18</v>
      </c>
      <c r="B26" s="177" t="s">
        <v>28</v>
      </c>
      <c r="C26" s="178" t="str">
        <f>IF('Data Import'!$U$28="Нет","+","")</f>
        <v/>
      </c>
      <c r="D26" s="178" t="str">
        <f>IF('Data Import'!$U$28="Да","+","")</f>
        <v/>
      </c>
      <c r="E26" s="178" t="str">
        <f>IF('Data Import'!$U$29="Нет","+","")</f>
        <v/>
      </c>
      <c r="F26" s="180" t="str">
        <f>IF('Data Import'!$U$30&lt;&gt;"",'Data Import'!$U$30,"")</f>
        <v/>
      </c>
      <c r="G26" s="178" t="str">
        <f>IF('Data Import'!$U$31="Нет","+","")</f>
        <v/>
      </c>
      <c r="H26" s="180" t="str">
        <f>IF('Data Import'!$U$32&lt;&gt;"",'Data Import'!$U$32,"")</f>
        <v/>
      </c>
    </row>
    <row r="27" spans="1:8" ht="15.75" customHeight="1" x14ac:dyDescent="0.25">
      <c r="A27" s="23">
        <v>19</v>
      </c>
      <c r="B27" s="177" t="s">
        <v>29</v>
      </c>
      <c r="C27" s="178" t="str">
        <f>IF('Data Import'!$V$28="Нет","+","")</f>
        <v/>
      </c>
      <c r="D27" s="178" t="str">
        <f>IF('Data Import'!$V$28="Да","+","")</f>
        <v/>
      </c>
      <c r="E27" s="178" t="str">
        <f>IF('Data Import'!$V$29="Нет","+","")</f>
        <v/>
      </c>
      <c r="F27" s="180" t="str">
        <f>IF('Data Import'!$V$30&lt;&gt;"",'Data Import'!$V$30,"")</f>
        <v/>
      </c>
      <c r="G27" s="178" t="str">
        <f>IF('Data Import'!$V$31="Нет","+","")</f>
        <v/>
      </c>
      <c r="H27" s="180" t="str">
        <f>IF('Data Import'!$V$32&lt;&gt;"",'Data Import'!$V$32,"")</f>
        <v/>
      </c>
    </row>
    <row r="28" spans="1:8" ht="15.75" customHeight="1" x14ac:dyDescent="0.25">
      <c r="A28" s="23">
        <v>20</v>
      </c>
      <c r="B28" s="177" t="s">
        <v>30</v>
      </c>
      <c r="C28" s="178" t="str">
        <f>IF('Data Import'!$W$28="Нет","+","")</f>
        <v>+</v>
      </c>
      <c r="D28" s="178" t="str">
        <f>IF('Data Import'!$W$28="Да","+","")</f>
        <v/>
      </c>
      <c r="E28" s="178" t="str">
        <f>IF('Data Import'!$W$29="Нет","+","")</f>
        <v>+</v>
      </c>
      <c r="F28" s="180" t="str">
        <f>IF('Data Import'!$W$30&lt;&gt;"",'Data Import'!$W$30,"")</f>
        <v/>
      </c>
      <c r="G28" s="178" t="str">
        <f>IF('Data Import'!$W$31="Нет","+","")</f>
        <v>+</v>
      </c>
      <c r="H28" s="180" t="str">
        <f>IF('Data Import'!$W$32&lt;&gt;"",'Data Import'!$W$32,"")</f>
        <v/>
      </c>
    </row>
    <row r="29" spans="1:8" ht="15.75" customHeight="1" x14ac:dyDescent="0.25">
      <c r="A29" s="23">
        <v>21</v>
      </c>
      <c r="B29" s="177" t="s">
        <v>31</v>
      </c>
      <c r="C29" s="178" t="str">
        <f>IF('Data Import'!$X$28="Нет","+","")</f>
        <v>+</v>
      </c>
      <c r="D29" s="178" t="str">
        <f>IF('Data Import'!$X$28="Да","+","")</f>
        <v/>
      </c>
      <c r="E29" s="178" t="str">
        <f>IF('Data Import'!$X$29="Нет","+","")</f>
        <v>+</v>
      </c>
      <c r="F29" s="180" t="str">
        <f>IF('Data Import'!$X$30&lt;&gt;"",'Data Import'!$X$30,"")</f>
        <v/>
      </c>
      <c r="G29" s="178" t="str">
        <f>IF('Data Import'!$X$31="Нет","+","")</f>
        <v>+</v>
      </c>
      <c r="H29" s="180" t="str">
        <f>IF('Data Import'!$X$32&lt;&gt;"",'Data Import'!$X$32,"")</f>
        <v/>
      </c>
    </row>
    <row r="30" spans="1:8" ht="15.75" customHeight="1" x14ac:dyDescent="0.25">
      <c r="A30" s="23">
        <v>22</v>
      </c>
      <c r="B30" s="177" t="s">
        <v>32</v>
      </c>
      <c r="C30" s="178" t="str">
        <f>IF('Data Import'!$Y$28="Нет","+","")</f>
        <v>+</v>
      </c>
      <c r="D30" s="178" t="str">
        <f>IF('Data Import'!$Y$28="Да","+","")</f>
        <v/>
      </c>
      <c r="E30" s="178" t="str">
        <f>IF('Data Import'!$Y$29="Нет","+","")</f>
        <v>+</v>
      </c>
      <c r="F30" s="180" t="str">
        <f>IF('Data Import'!$Y$30&lt;&gt;"",'Data Import'!$Y$30,"")</f>
        <v/>
      </c>
      <c r="G30" s="178" t="str">
        <f>IF('Data Import'!$Y$31="Нет","+","")</f>
        <v>+</v>
      </c>
      <c r="H30" s="180" t="str">
        <f>IF('Data Import'!$Y$32&lt;&gt;"",'Data Import'!$Y$32,"")</f>
        <v/>
      </c>
    </row>
    <row r="31" spans="1:8" ht="15.75" customHeight="1" x14ac:dyDescent="0.25">
      <c r="A31" s="23">
        <v>23</v>
      </c>
      <c r="B31" s="177" t="s">
        <v>33</v>
      </c>
      <c r="C31" s="178" t="str">
        <f>IF('Data Import'!$Z$28="Нет","+","")</f>
        <v/>
      </c>
      <c r="D31" s="178" t="str">
        <f>IF('Data Import'!$Z$28="Да","+","")</f>
        <v/>
      </c>
      <c r="E31" s="178" t="str">
        <f>IF('Data Import'!$Z$29="Нет","+","")</f>
        <v/>
      </c>
      <c r="F31" s="180" t="str">
        <f>IF('Data Import'!$Z$30&lt;&gt;"",'Data Import'!$Z$30,"")</f>
        <v/>
      </c>
      <c r="G31" s="178" t="str">
        <f>IF('Data Import'!$Z$31="Нет","+","")</f>
        <v/>
      </c>
      <c r="H31" s="180" t="str">
        <f>IF('Data Import'!$Z$32&lt;&gt;"",'Data Import'!$Z$32,"")</f>
        <v/>
      </c>
    </row>
    <row r="32" spans="1:8" ht="15.75" customHeight="1" x14ac:dyDescent="0.25">
      <c r="A32" s="23">
        <v>24</v>
      </c>
      <c r="B32" s="177" t="s">
        <v>34</v>
      </c>
      <c r="C32" s="178" t="str">
        <f>IF('Data Import'!$AA$28="Нет","+","")</f>
        <v>+</v>
      </c>
      <c r="D32" s="178" t="str">
        <f>IF('Data Import'!$AA$28="Да","+","")</f>
        <v/>
      </c>
      <c r="E32" s="178" t="str">
        <f>IF('Data Import'!$AA$29="Нет","+","")</f>
        <v>+</v>
      </c>
      <c r="F32" s="180" t="str">
        <f>IF('Data Import'!$AA$30&lt;&gt;"",'Data Import'!$AA$30,"")</f>
        <v/>
      </c>
      <c r="G32" s="178" t="str">
        <f>IF('Data Import'!$AA$31="Нет","+","")</f>
        <v>+</v>
      </c>
      <c r="H32" s="180" t="str">
        <f>IF('Data Import'!$AA$32&lt;&gt;"",'Data Import'!$AA$32,"")</f>
        <v/>
      </c>
    </row>
    <row r="33" spans="1:8" ht="15.75" customHeight="1" x14ac:dyDescent="0.25">
      <c r="A33" s="23">
        <v>25</v>
      </c>
      <c r="B33" s="177" t="s">
        <v>35</v>
      </c>
      <c r="C33" s="178" t="str">
        <f>IF('Data Import'!$AB$28="Нет","+","")</f>
        <v>+</v>
      </c>
      <c r="D33" s="178" t="str">
        <f>IF('Data Import'!$AB$28="Да","+","")</f>
        <v/>
      </c>
      <c r="E33" s="178" t="str">
        <f>IF('Data Import'!$AB$29="Нет","+","")</f>
        <v>+</v>
      </c>
      <c r="F33" s="180" t="str">
        <f>IF('Data Import'!$AB$30&lt;&gt;"",'Data Import'!$AB$30,"")</f>
        <v/>
      </c>
      <c r="G33" s="178" t="str">
        <f>IF('Data Import'!$AB$31="Нет","+","")</f>
        <v>+</v>
      </c>
      <c r="H33" s="180" t="str">
        <f>IF('Data Import'!$AB$32&lt;&gt;"",'Data Import'!$AB$32,"")</f>
        <v/>
      </c>
    </row>
    <row r="34" spans="1:8" ht="30.75" customHeight="1" x14ac:dyDescent="0.25">
      <c r="A34" s="23">
        <v>26</v>
      </c>
      <c r="B34" s="177" t="s">
        <v>36</v>
      </c>
      <c r="C34" s="178" t="str">
        <f>IF('Data Import'!$AC$28="Нет","+","")</f>
        <v/>
      </c>
      <c r="D34" s="178" t="str">
        <f>IF('Data Import'!$AC$28="Да","+","")</f>
        <v>+</v>
      </c>
      <c r="E34" s="178" t="str">
        <f>IF('Data Import'!$AC$29="Нет","+","")</f>
        <v>+</v>
      </c>
      <c r="F34" s="180" t="str">
        <f>IF('Data Import'!$AC$30&lt;&gt;"",'Data Import'!$AC$30,"")</f>
        <v/>
      </c>
      <c r="G34" s="178" t="str">
        <f>IF('Data Import'!$AC$31="Нет","+","")</f>
        <v/>
      </c>
      <c r="H34" s="179" t="str">
        <f>IF('Data Import'!$AC$32&lt;&gt;"",'Data Import'!$AC$32,"")</f>
        <v>https://www.gov.spb.ru/gov/otrasl/c_transport/informaciya-dlya-malomobilnyh-grupp-naseleniya/</v>
      </c>
    </row>
    <row r="35" spans="1:8" ht="39.75" customHeight="1" x14ac:dyDescent="0.25">
      <c r="A35" s="23">
        <v>27</v>
      </c>
      <c r="B35" s="177" t="s">
        <v>37</v>
      </c>
      <c r="C35" s="178" t="str">
        <f>IF('Data Import'!$AD$28="Нет","+","")</f>
        <v>+</v>
      </c>
      <c r="D35" s="178" t="str">
        <f>IF('Data Import'!$AD$28="Да","+","")</f>
        <v/>
      </c>
      <c r="E35" s="178" t="str">
        <f>IF('Data Import'!$AD$29="Нет","+","")</f>
        <v>+</v>
      </c>
      <c r="F35" s="180" t="str">
        <f>IF('Data Import'!$AD$30&lt;&gt;"",'Data Import'!$AD$30,"")</f>
        <v/>
      </c>
      <c r="G35" s="178" t="str">
        <f>IF('Data Import'!$AD$31="Нет","+","")</f>
        <v>+</v>
      </c>
      <c r="H35" s="180" t="str">
        <f>IF('Data Import'!$AD$32&lt;&gt;"",'Data Import'!$AD$32,"")</f>
        <v/>
      </c>
    </row>
    <row r="36" spans="1:8" ht="47.25" customHeight="1" x14ac:dyDescent="0.25">
      <c r="A36" s="23">
        <v>28</v>
      </c>
      <c r="B36" s="177" t="s">
        <v>38</v>
      </c>
      <c r="C36" s="178" t="str">
        <f>IF('Data Import'!$AE$28="Нет","+","")</f>
        <v/>
      </c>
      <c r="D36" s="178" t="str">
        <f>IF('Data Import'!$AE$28="Да","+","")</f>
        <v>+</v>
      </c>
      <c r="E36" s="178" t="str">
        <f>IF('Data Import'!$AE$29="Нет","+","")</f>
        <v/>
      </c>
      <c r="F36" s="179" t="str">
        <f>IF('Data Import'!$AE$30&lt;&gt;"",'Data Import'!$AE$30,"")</f>
        <v xml:space="preserve">Практика оснащения транспортных средств Ленинградской области системой радиоинформирования и звукового ориентирования «Говорящий город», соответствующей ГОСТ Р 59431 </v>
      </c>
      <c r="G36" s="178" t="str">
        <f>IF('Data Import'!$AE$31="Нет","+","")</f>
        <v>+</v>
      </c>
      <c r="H36" s="180" t="str">
        <f>IF('Data Import'!$AE$32&lt;&gt;"",'Data Import'!$AE$32,"")</f>
        <v/>
      </c>
    </row>
    <row r="37" spans="1:8" ht="15.75" customHeight="1" x14ac:dyDescent="0.25">
      <c r="A37" s="23">
        <v>29</v>
      </c>
      <c r="B37" s="177" t="s">
        <v>39</v>
      </c>
      <c r="C37" s="178" t="str">
        <f>IF('Data Import'!$AF$28="Нет","+","")</f>
        <v>+</v>
      </c>
      <c r="D37" s="178" t="str">
        <f>IF('Data Import'!$AF$28="Да","+","")</f>
        <v/>
      </c>
      <c r="E37" s="178" t="str">
        <f>IF('Data Import'!$AF$29="Нет","+","")</f>
        <v>+</v>
      </c>
      <c r="F37" s="180" t="str">
        <f>IF('Data Import'!$AF$30&lt;&gt;"",'Data Import'!$AF$30,"")</f>
        <v/>
      </c>
      <c r="G37" s="178" t="str">
        <f>IF('Data Import'!$AF$31="Нет","+","")</f>
        <v>+</v>
      </c>
      <c r="H37" s="180" t="str">
        <f>IF('Data Import'!$AF$32&lt;&gt;"",'Data Import'!$AF$32,"")</f>
        <v/>
      </c>
    </row>
    <row r="38" spans="1:8" ht="15.75" customHeight="1" x14ac:dyDescent="0.25">
      <c r="A38" s="23">
        <v>30</v>
      </c>
      <c r="B38" s="177" t="s">
        <v>40</v>
      </c>
      <c r="C38" s="178" t="str">
        <f>IF('Data Import'!$AG$28="Нет","+","")</f>
        <v>+</v>
      </c>
      <c r="D38" s="178" t="str">
        <f>IF('Data Import'!$AG$28="Да","+","")</f>
        <v/>
      </c>
      <c r="E38" s="178" t="str">
        <f>IF('Data Import'!$AG$29="Нет","+","")</f>
        <v>+</v>
      </c>
      <c r="F38" s="180" t="str">
        <f>IF('Data Import'!$AG$30&lt;&gt;"",'Data Import'!$AG$30,"")</f>
        <v/>
      </c>
      <c r="G38" s="178" t="str">
        <f>IF('Data Import'!$AG$31="Нет","+","")</f>
        <v>+</v>
      </c>
      <c r="H38" s="180" t="str">
        <f>IF('Data Import'!$AG$32&lt;&gt;"",'Data Import'!$AG$32,"")</f>
        <v/>
      </c>
    </row>
    <row r="39" spans="1:8" ht="15.75" customHeight="1" x14ac:dyDescent="0.25">
      <c r="A39" s="23">
        <v>31</v>
      </c>
      <c r="B39" s="177" t="s">
        <v>41</v>
      </c>
      <c r="C39" s="178" t="str">
        <f>IF('Data Import'!$AH$28="Нет","+","")</f>
        <v>+</v>
      </c>
      <c r="D39" s="178" t="str">
        <f>IF('Data Import'!$AH$28="Да","+","")</f>
        <v/>
      </c>
      <c r="E39" s="178" t="str">
        <f>IF('Data Import'!$AH$29="Нет","+","")</f>
        <v>+</v>
      </c>
      <c r="F39" s="180" t="str">
        <f>IF('Data Import'!$AH$30&lt;&gt;"",'Data Import'!$AH$30,"")</f>
        <v/>
      </c>
      <c r="G39" s="178" t="str">
        <f>IF('Data Import'!$AH$31="Нет","+","")</f>
        <v>+</v>
      </c>
      <c r="H39" s="180" t="str">
        <f>IF('Data Import'!$AH$32&lt;&gt;"",'Data Import'!$AH$32,"")</f>
        <v/>
      </c>
    </row>
    <row r="40" spans="1:8" ht="15.75" customHeight="1" x14ac:dyDescent="0.25">
      <c r="A40" s="23">
        <v>32</v>
      </c>
      <c r="B40" s="177" t="s">
        <v>42</v>
      </c>
      <c r="C40" s="178" t="str">
        <f>IF('Data Import'!$AI$28="Нет","+","")</f>
        <v>+</v>
      </c>
      <c r="D40" s="178" t="str">
        <f>IF('Data Import'!$AI$28="Да","+","")</f>
        <v/>
      </c>
      <c r="E40" s="178" t="str">
        <f>IF('Data Import'!$AI$29="Нет","+","")</f>
        <v>+</v>
      </c>
      <c r="F40" s="180" t="str">
        <f>IF('Data Import'!$AI$30&lt;&gt;"",'Data Import'!$AI$30,"")</f>
        <v/>
      </c>
      <c r="G40" s="178" t="str">
        <f>IF('Data Import'!$AI$31="Нет","+","")</f>
        <v>+</v>
      </c>
      <c r="H40" s="180" t="str">
        <f>IF('Data Import'!$AI$32&lt;&gt;"",'Data Import'!$AI$32,"")</f>
        <v/>
      </c>
    </row>
    <row r="41" spans="1:8" ht="15.75" customHeight="1" x14ac:dyDescent="0.25">
      <c r="A41" s="23">
        <v>33</v>
      </c>
      <c r="B41" s="177" t="s">
        <v>43</v>
      </c>
      <c r="C41" s="178" t="str">
        <f>IF('Data Import'!$AJ$28="Нет","+","")</f>
        <v/>
      </c>
      <c r="D41" s="178" t="str">
        <f>IF('Data Import'!$AJ$28="Да","+","")</f>
        <v>+</v>
      </c>
      <c r="E41" s="178" t="str">
        <f>IF('Data Import'!$AJ$29="Нет","+","")</f>
        <v>+</v>
      </c>
      <c r="F41" s="180" t="str">
        <f>IF('Data Import'!$AJ$30&lt;&gt;"",'Data Import'!$AJ$30,"")</f>
        <v/>
      </c>
      <c r="G41" s="178" t="str">
        <f>IF('Data Import'!$AJ$31="Нет","+","")</f>
        <v/>
      </c>
      <c r="H41" s="180" t="str">
        <f>IF('Data Import'!$AJ$32&lt;&gt;"",'Data Import'!$AJ$32,"")</f>
        <v>https://road.gov.karelia.ru/about/3931/256606/</v>
      </c>
    </row>
    <row r="42" spans="1:8" ht="15.75" customHeight="1" x14ac:dyDescent="0.25">
      <c r="A42" s="23">
        <v>34</v>
      </c>
      <c r="B42" s="177" t="s">
        <v>44</v>
      </c>
      <c r="C42" s="178" t="str">
        <f>IF('Data Import'!$AK$28="Нет","+","")</f>
        <v>+</v>
      </c>
      <c r="D42" s="178" t="str">
        <f>IF('Data Import'!$AK$28="Да","+","")</f>
        <v/>
      </c>
      <c r="E42" s="178" t="str">
        <f>IF('Data Import'!$AK$29="Нет","+","")</f>
        <v>+</v>
      </c>
      <c r="F42" s="180" t="str">
        <f>IF('Data Import'!$AK$30&lt;&gt;"",'Data Import'!$AK$30,"")</f>
        <v/>
      </c>
      <c r="G42" s="178" t="str">
        <f>IF('Data Import'!$AK$31="Нет","+","")</f>
        <v>+</v>
      </c>
      <c r="H42" s="180" t="str">
        <f>IF('Data Import'!$AK$32&lt;&gt;"",'Data Import'!$AK$32,"")</f>
        <v/>
      </c>
    </row>
    <row r="43" spans="1:8" ht="15.75" customHeight="1" x14ac:dyDescent="0.25">
      <c r="A43" s="23">
        <v>35</v>
      </c>
      <c r="B43" s="177" t="s">
        <v>45</v>
      </c>
      <c r="C43" s="178" t="str">
        <f>IF('Data Import'!$AL$28="Нет","+","")</f>
        <v/>
      </c>
      <c r="D43" s="178" t="str">
        <f>IF('Data Import'!$AL$28="Да","+","")</f>
        <v>+</v>
      </c>
      <c r="E43" s="178" t="str">
        <f>IF('Data Import'!$AL$29="Нет","+","")</f>
        <v>+</v>
      </c>
      <c r="F43" s="180" t="str">
        <f>IF('Data Import'!$AL$30&lt;&gt;"",'Data Import'!$AL$30,"")</f>
        <v/>
      </c>
      <c r="G43" s="178" t="str">
        <f>IF('Data Import'!$AL$31="Нет","+","")</f>
        <v>+</v>
      </c>
      <c r="H43" s="180" t="str">
        <f>IF('Data Import'!$AL$32&lt;&gt;"",'Data Import'!$AL$32,"")</f>
        <v/>
      </c>
    </row>
    <row r="44" spans="1:8" ht="15.75" customHeight="1" x14ac:dyDescent="0.25">
      <c r="A44" s="23">
        <v>36</v>
      </c>
      <c r="B44" s="177" t="s">
        <v>46</v>
      </c>
      <c r="C44" s="178" t="str">
        <f>IF('Data Import'!$AM$28="Нет","+","")</f>
        <v/>
      </c>
      <c r="D44" s="178" t="str">
        <f>IF('Data Import'!$AM$28="Да","+","")</f>
        <v/>
      </c>
      <c r="E44" s="178" t="str">
        <f>IF('Data Import'!$AM$29="Нет","+","")</f>
        <v/>
      </c>
      <c r="F44" s="180" t="str">
        <f>IF('Data Import'!$AM$30&lt;&gt;"",'Data Import'!$AM$30,"")</f>
        <v/>
      </c>
      <c r="G44" s="178" t="str">
        <f>IF('Data Import'!$AM$31="Нет","+","")</f>
        <v/>
      </c>
      <c r="H44" s="180" t="str">
        <f>IF('Data Import'!$AM$32&lt;&gt;"",'Data Import'!$AM$32,"")</f>
        <v/>
      </c>
    </row>
    <row r="45" spans="1:8" ht="15.75" customHeight="1" x14ac:dyDescent="0.25">
      <c r="A45" s="23">
        <v>37</v>
      </c>
      <c r="B45" s="177" t="s">
        <v>47</v>
      </c>
      <c r="C45" s="178" t="str">
        <f>IF('Data Import'!$AN$28="Нет","+","")</f>
        <v/>
      </c>
      <c r="D45" s="178" t="str">
        <f>IF('Data Import'!$AN$28="Да","+","")</f>
        <v>+</v>
      </c>
      <c r="E45" s="178" t="str">
        <f>IF('Data Import'!$AN$29="Нет","+","")</f>
        <v>+</v>
      </c>
      <c r="F45" s="180" t="str">
        <f>IF('Data Import'!$AN$30&lt;&gt;"",'Data Import'!$AN$30,"")</f>
        <v/>
      </c>
      <c r="G45" s="192" t="str">
        <f>IF('Data Import'!$AN$31="Нет","+","")</f>
        <v>+</v>
      </c>
      <c r="H45" s="193" t="str">
        <f>IF('Data Import'!$AN$32&lt;&gt;"",'Data Import'!$AN$32,"")</f>
        <v>https://mintransdag.ru/documents/category/category-228</v>
      </c>
    </row>
    <row r="46" spans="1:8" ht="15.75" customHeight="1" x14ac:dyDescent="0.25">
      <c r="A46" s="23">
        <v>38</v>
      </c>
      <c r="B46" s="177" t="s">
        <v>48</v>
      </c>
      <c r="C46" s="178" t="str">
        <f>IF('Data Import'!$AO$28="Нет","+","")</f>
        <v>+</v>
      </c>
      <c r="D46" s="178" t="str">
        <f>IF('Data Import'!$AO$28="Да","+","")</f>
        <v/>
      </c>
      <c r="E46" s="178" t="str">
        <f>IF('Data Import'!$AO$29="Нет","+","")</f>
        <v>+</v>
      </c>
      <c r="F46" s="180" t="str">
        <f>IF('Data Import'!$AO$30&lt;&gt;"",'Data Import'!$AO$30,"")</f>
        <v/>
      </c>
      <c r="G46" s="178" t="str">
        <f>IF('Data Import'!$AO$31="Нет","+","")</f>
        <v>+</v>
      </c>
      <c r="H46" s="180" t="str">
        <f>IF('Data Import'!$AO$32&lt;&gt;"",'Data Import'!$AO$32,"")</f>
        <v/>
      </c>
    </row>
    <row r="47" spans="1:8" ht="15.75" customHeight="1" x14ac:dyDescent="0.25">
      <c r="A47" s="23">
        <v>39</v>
      </c>
      <c r="B47" s="177" t="s">
        <v>49</v>
      </c>
      <c r="C47" s="178" t="str">
        <f>IF('Data Import'!$AP$28="Нет","+","")</f>
        <v>+</v>
      </c>
      <c r="D47" s="178" t="str">
        <f>IF('Data Import'!$AP$28="Да","+","")</f>
        <v/>
      </c>
      <c r="E47" s="178" t="str">
        <f>IF('Data Import'!$AP$29="Нет","+","")</f>
        <v>+</v>
      </c>
      <c r="F47" s="180" t="str">
        <f>IF('Data Import'!$AP$30&lt;&gt;"",'Data Import'!$AP$30,"")</f>
        <v/>
      </c>
      <c r="G47" s="178" t="str">
        <f>IF('Data Import'!$AP$31="Нет","+","")</f>
        <v>+</v>
      </c>
      <c r="H47" s="180" t="str">
        <f>IF('Data Import'!$AP$32&lt;&gt;"",'Data Import'!$AP$32,"")</f>
        <v/>
      </c>
    </row>
    <row r="48" spans="1:8" ht="15.75" customHeight="1" x14ac:dyDescent="0.25">
      <c r="A48" s="23">
        <v>40</v>
      </c>
      <c r="B48" s="177" t="s">
        <v>50</v>
      </c>
      <c r="C48" s="178" t="str">
        <f>IF('Data Import'!$AQ$28="Нет","+","")</f>
        <v>+</v>
      </c>
      <c r="D48" s="178" t="str">
        <f>IF('Data Import'!$AQ$28="Да","+","")</f>
        <v/>
      </c>
      <c r="E48" s="178" t="str">
        <f>IF('Data Import'!$AQ$29="Нет","+","")</f>
        <v>+</v>
      </c>
      <c r="F48" s="180" t="str">
        <f>IF('Data Import'!$AQ$30&lt;&gt;"",'Data Import'!$AQ$30,"")</f>
        <v/>
      </c>
      <c r="G48" s="178" t="str">
        <f>IF('Data Import'!$AQ$31="Нет","+","")</f>
        <v/>
      </c>
      <c r="H48" s="193" t="str">
        <f>IF('Data Import'!$AQ$32&lt;&gt;"",'Data Import'!$AQ$32,"")</f>
        <v>https://dsreda.stavregion.ru/?c</v>
      </c>
    </row>
    <row r="49" spans="1:8" ht="15.75" customHeight="1" x14ac:dyDescent="0.25">
      <c r="A49" s="23">
        <v>41</v>
      </c>
      <c r="B49" s="177" t="s">
        <v>51</v>
      </c>
      <c r="C49" s="178" t="str">
        <f>IF('Data Import'!$AR$28="Нет","+","")</f>
        <v>+</v>
      </c>
      <c r="D49" s="178" t="str">
        <f>IF('Data Import'!$AR$28="Да","+","")</f>
        <v/>
      </c>
      <c r="E49" s="178" t="str">
        <f>IF('Data Import'!$AR$29="Нет","+","")</f>
        <v>+</v>
      </c>
      <c r="F49" s="180" t="str">
        <f>IF('Data Import'!$AR$30&lt;&gt;"",'Data Import'!$AR$30,"")</f>
        <v/>
      </c>
      <c r="G49" s="178" t="str">
        <f>IF('Data Import'!$AR$31="Нет","+","")</f>
        <v>+</v>
      </c>
      <c r="H49" s="180" t="str">
        <f>IF('Data Import'!$AR$32&lt;&gt;"",'Data Import'!$AR$32,"")</f>
        <v/>
      </c>
    </row>
    <row r="50" spans="1:8" ht="15.75" customHeight="1" x14ac:dyDescent="0.25">
      <c r="A50" s="23">
        <v>42</v>
      </c>
      <c r="B50" s="177" t="s">
        <v>52</v>
      </c>
      <c r="C50" s="178" t="str">
        <f>IF('Data Import'!$AS$28="Нет","+","")</f>
        <v>+</v>
      </c>
      <c r="D50" s="178" t="str">
        <f>IF('Data Import'!$AS$28="Да","+","")</f>
        <v/>
      </c>
      <c r="E50" s="178" t="str">
        <f>IF('Data Import'!$AS$29="Нет","+","")</f>
        <v>+</v>
      </c>
      <c r="F50" s="180" t="str">
        <f>IF('Data Import'!$AS$30&lt;&gt;"",'Data Import'!$AS$30,"")</f>
        <v/>
      </c>
      <c r="G50" s="178" t="str">
        <f>IF('Data Import'!$AS$31="Нет","+","")</f>
        <v>+</v>
      </c>
      <c r="H50" s="180" t="str">
        <f>IF('Data Import'!$AS$32&lt;&gt;"",'Data Import'!$AS$32,"")</f>
        <v/>
      </c>
    </row>
    <row r="51" spans="1:8" ht="15.75" customHeight="1" x14ac:dyDescent="0.25">
      <c r="A51" s="23">
        <v>43</v>
      </c>
      <c r="B51" s="177" t="s">
        <v>53</v>
      </c>
      <c r="C51" s="178" t="str">
        <f>IF('Data Import'!$AT$28="Нет","+","")</f>
        <v/>
      </c>
      <c r="D51" s="178" t="str">
        <f>IF('Data Import'!$AT$28="Да","+","")</f>
        <v/>
      </c>
      <c r="E51" s="178" t="str">
        <f>IF('Data Import'!$AT$29="Нет","+","")</f>
        <v/>
      </c>
      <c r="F51" s="180" t="str">
        <f>IF('Data Import'!$AT$30&lt;&gt;"",'Data Import'!$AT$30,"")</f>
        <v/>
      </c>
      <c r="G51" s="178" t="str">
        <f>IF('Data Import'!$AT$31="Нет","+","")</f>
        <v/>
      </c>
      <c r="H51" s="180" t="str">
        <f>IF('Data Import'!$AT$32&lt;&gt;"",'Data Import'!$AT$32,"")</f>
        <v/>
      </c>
    </row>
    <row r="52" spans="1:8" ht="15.75" customHeight="1" x14ac:dyDescent="0.25">
      <c r="A52" s="23">
        <v>44</v>
      </c>
      <c r="B52" s="177" t="s">
        <v>54</v>
      </c>
      <c r="C52" s="178" t="str">
        <f>IF('Data Import'!$AU$28="Нет","+","")</f>
        <v>+</v>
      </c>
      <c r="D52" s="178" t="str">
        <f>IF('Data Import'!$AU$28="Да","+","")</f>
        <v/>
      </c>
      <c r="E52" s="178" t="str">
        <f>IF('Data Import'!$AU$29="Нет","+","")</f>
        <v>+</v>
      </c>
      <c r="F52" s="180" t="str">
        <f>IF('Data Import'!$AU$30&lt;&gt;"",'Data Import'!$AU$30,"")</f>
        <v/>
      </c>
      <c r="G52" s="178" t="str">
        <f>IF('Data Import'!$AU$31="Нет","+","")</f>
        <v>+</v>
      </c>
      <c r="H52" s="180" t="str">
        <f>IF('Data Import'!$AU$32&lt;&gt;"",'Data Import'!$AU$32,"")</f>
        <v/>
      </c>
    </row>
    <row r="53" spans="1:8" ht="15.75" customHeight="1" x14ac:dyDescent="0.25">
      <c r="A53" s="23">
        <v>45</v>
      </c>
      <c r="B53" s="177" t="s">
        <v>55</v>
      </c>
      <c r="C53" s="178" t="str">
        <f>IF('Data Import'!$AV$28="Нет","+","")</f>
        <v>+</v>
      </c>
      <c r="D53" s="178" t="str">
        <f>IF('Data Import'!$AV$28="Да","+","")</f>
        <v/>
      </c>
      <c r="E53" s="178" t="str">
        <f>IF('Data Import'!$AV$29="Нет","+","")</f>
        <v>+</v>
      </c>
      <c r="F53" s="180" t="str">
        <f>IF('Data Import'!$AV$30&lt;&gt;"",'Data Import'!$AV$30,"")</f>
        <v/>
      </c>
      <c r="G53" s="178" t="str">
        <f>IF('Data Import'!$AV$31="Нет","+","")</f>
        <v>+</v>
      </c>
      <c r="H53" s="180" t="str">
        <f>IF('Data Import'!$AV$32&lt;&gt;"",'Data Import'!$AV$32,"")</f>
        <v/>
      </c>
    </row>
    <row r="54" spans="1:8" ht="15.75" customHeight="1" x14ac:dyDescent="0.25">
      <c r="A54" s="23">
        <v>46</v>
      </c>
      <c r="B54" s="177" t="s">
        <v>56</v>
      </c>
      <c r="C54" s="178" t="str">
        <f>IF('Data Import'!$AW$28="Нет","+","")</f>
        <v>+</v>
      </c>
      <c r="D54" s="178" t="str">
        <f>IF('Data Import'!$AW$28="Да","+","")</f>
        <v/>
      </c>
      <c r="E54" s="178" t="str">
        <f>IF('Data Import'!$AW$29="Нет","+","")</f>
        <v>+</v>
      </c>
      <c r="F54" s="180" t="str">
        <f>IF('Data Import'!$AW$30&lt;&gt;"",'Data Import'!$AW$30,"")</f>
        <v/>
      </c>
      <c r="G54" s="178" t="str">
        <f>IF('Data Import'!$AW$31="Нет","+","")</f>
        <v>+</v>
      </c>
      <c r="H54" s="180" t="str">
        <f>IF('Data Import'!$AW$32&lt;&gt;"",'Data Import'!$AW$32,"")</f>
        <v/>
      </c>
    </row>
    <row r="55" spans="1:8" ht="15.75" customHeight="1" x14ac:dyDescent="0.25">
      <c r="A55" s="23">
        <v>47</v>
      </c>
      <c r="B55" s="177" t="s">
        <v>57</v>
      </c>
      <c r="C55" s="178" t="str">
        <f>IF('Data Import'!$AX$28="Нет","+","")</f>
        <v/>
      </c>
      <c r="D55" s="178" t="str">
        <f>IF('Data Import'!$AX$28="Да","+","")</f>
        <v>+</v>
      </c>
      <c r="E55" s="178" t="str">
        <f>IF('Data Import'!$AX$29="Нет","+","")</f>
        <v>+</v>
      </c>
      <c r="F55" s="180" t="str">
        <f>IF('Data Import'!$AX$30&lt;&gt;"",'Data Import'!$AX$30,"")</f>
        <v/>
      </c>
      <c r="G55" s="178" t="str">
        <f>IF('Data Import'!$AX$31="Нет","+","")</f>
        <v>+</v>
      </c>
      <c r="H55" s="180" t="str">
        <f>IF('Data Import'!$AX$32&lt;&gt;"",'Data Import'!$AX$32,"")</f>
        <v/>
      </c>
    </row>
    <row r="56" spans="1:8" ht="15.75" customHeight="1" x14ac:dyDescent="0.25">
      <c r="A56" s="23">
        <v>48</v>
      </c>
      <c r="B56" s="177" t="s">
        <v>58</v>
      </c>
      <c r="C56" s="178" t="str">
        <f>IF('Data Import'!$AY$28="Нет","+","")</f>
        <v>+</v>
      </c>
      <c r="D56" s="178" t="str">
        <f>IF('Data Import'!$AY$28="Да","+","")</f>
        <v/>
      </c>
      <c r="E56" s="178" t="str">
        <f>IF('Data Import'!$AY$29="Нет","+","")</f>
        <v>+</v>
      </c>
      <c r="F56" s="180" t="str">
        <f>IF('Data Import'!$AY$30&lt;&gt;"",'Data Import'!$AY$30,"")</f>
        <v/>
      </c>
      <c r="G56" s="178" t="str">
        <f>IF('Data Import'!$AY$31="Нет","+","")</f>
        <v>+</v>
      </c>
      <c r="H56" s="180" t="str">
        <f>IF('Data Import'!$AY$32&lt;&gt;"",'Data Import'!$AY$32,"")</f>
        <v/>
      </c>
    </row>
    <row r="57" spans="1:8" ht="15.75" customHeight="1" x14ac:dyDescent="0.25">
      <c r="A57" s="23">
        <v>49</v>
      </c>
      <c r="B57" s="177" t="s">
        <v>59</v>
      </c>
      <c r="C57" s="178" t="str">
        <f>IF('Data Import'!$AZ$28="Нет","+","")</f>
        <v/>
      </c>
      <c r="D57" s="178" t="str">
        <f>IF('Data Import'!$AZ$28="Да","+","")</f>
        <v/>
      </c>
      <c r="E57" s="178" t="str">
        <f>IF('Data Import'!$AZ$29="Нет","+","")</f>
        <v/>
      </c>
      <c r="F57" s="180" t="str">
        <f>IF('Data Import'!$AZ$30&lt;&gt;"",'Data Import'!$AZ$30,"")</f>
        <v/>
      </c>
      <c r="G57" s="178" t="str">
        <f>IF('Data Import'!$AZ$31="Нет","+","")</f>
        <v/>
      </c>
      <c r="H57" s="180" t="str">
        <f>IF('Data Import'!$AZ$32&lt;&gt;"",'Data Import'!$AZ$32,"")</f>
        <v/>
      </c>
    </row>
    <row r="58" spans="1:8" ht="15.75" customHeight="1" x14ac:dyDescent="0.25">
      <c r="A58" s="23">
        <v>50</v>
      </c>
      <c r="B58" s="177" t="s">
        <v>60</v>
      </c>
      <c r="C58" s="178" t="str">
        <f>IF('Data Import'!$BA$28="Нет","+","")</f>
        <v>+</v>
      </c>
      <c r="D58" s="178" t="str">
        <f>IF('Data Import'!$BA$28="Да","+","")</f>
        <v/>
      </c>
      <c r="E58" s="178" t="str">
        <f>IF('Data Import'!$BA$29="Нет","+","")</f>
        <v>+</v>
      </c>
      <c r="F58" s="180" t="str">
        <f>IF('Data Import'!$BA$30&lt;&gt;"",'Data Import'!$BA$30,"")</f>
        <v/>
      </c>
      <c r="G58" s="178" t="str">
        <f>IF('Data Import'!$BA$31="Нет","+","")</f>
        <v>+</v>
      </c>
      <c r="H58" s="180" t="str">
        <f>IF('Data Import'!$BA$32&lt;&gt;"",'Data Import'!$BA$32,"")</f>
        <v/>
      </c>
    </row>
    <row r="59" spans="1:8" ht="15.75" customHeight="1" x14ac:dyDescent="0.25">
      <c r="A59" s="23">
        <v>51</v>
      </c>
      <c r="B59" s="177" t="s">
        <v>61</v>
      </c>
      <c r="C59" s="178" t="str">
        <f>IF('Data Import'!$BB$28="Нет","+","")</f>
        <v/>
      </c>
      <c r="D59" s="178" t="str">
        <f>IF('Data Import'!$BB$28="Да","+","")</f>
        <v/>
      </c>
      <c r="E59" s="178" t="str">
        <f>IF('Data Import'!$BB$29="Нет","+","")</f>
        <v/>
      </c>
      <c r="F59" s="180" t="str">
        <f>IF('Data Import'!$BB$30&lt;&gt;"",'Data Import'!$BB$30,"")</f>
        <v/>
      </c>
      <c r="G59" s="178" t="str">
        <f>IF('Data Import'!$BB$31="Нет","+","")</f>
        <v/>
      </c>
      <c r="H59" s="180" t="str">
        <f>IF('Data Import'!$BB$32&lt;&gt;"",'Data Import'!$BB$32,"")</f>
        <v/>
      </c>
    </row>
    <row r="60" spans="1:8" ht="15.75" customHeight="1" x14ac:dyDescent="0.25">
      <c r="A60" s="23">
        <v>52</v>
      </c>
      <c r="B60" s="177" t="s">
        <v>62</v>
      </c>
      <c r="C60" s="178" t="str">
        <f>IF('Data Import'!$BC$28="Нет","+","")</f>
        <v>+</v>
      </c>
      <c r="D60" s="178" t="str">
        <f>IF('Data Import'!$BC$28="Да","+","")</f>
        <v/>
      </c>
      <c r="E60" s="178" t="str">
        <f>IF('Data Import'!$BC$29="Нет","+","")</f>
        <v>+</v>
      </c>
      <c r="F60" s="180" t="str">
        <f>IF('Data Import'!$BC$30&lt;&gt;"",'Data Import'!$BC$30,"")</f>
        <v/>
      </c>
      <c r="G60" s="178" t="str">
        <f>IF('Data Import'!$BC$31="Нет","+","")</f>
        <v/>
      </c>
      <c r="H60" s="180" t="str">
        <f>IF('Data Import'!$BC$32&lt;&gt;"",'Data Import'!$BC$32,"")</f>
        <v/>
      </c>
    </row>
    <row r="61" spans="1:8" ht="15.75" customHeight="1" x14ac:dyDescent="0.25">
      <c r="A61" s="23">
        <v>53</v>
      </c>
      <c r="B61" s="177" t="s">
        <v>63</v>
      </c>
      <c r="C61" s="178" t="str">
        <f>IF('Data Import'!$BD$28="Нет","+","")</f>
        <v/>
      </c>
      <c r="D61" s="178" t="str">
        <f>IF('Data Import'!$BD$28="Да","+","")</f>
        <v>+</v>
      </c>
      <c r="E61" s="178" t="str">
        <f>IF('Data Import'!$BD$29="Нет","+","")</f>
        <v>+</v>
      </c>
      <c r="F61" s="180" t="str">
        <f>IF('Data Import'!$BD$30&lt;&gt;"",'Data Import'!$BD$30,"")</f>
        <v/>
      </c>
      <c r="G61" s="178" t="str">
        <f>IF('Data Import'!$BD$31="Нет","+","")</f>
        <v>+</v>
      </c>
      <c r="H61" s="180" t="str">
        <f>IF('Data Import'!$BD$32&lt;&gt;"",'Data Import'!$BD$32,"")</f>
        <v/>
      </c>
    </row>
    <row r="62" spans="1:8" ht="15.75" customHeight="1" x14ac:dyDescent="0.25">
      <c r="A62" s="23">
        <v>54</v>
      </c>
      <c r="B62" s="177" t="s">
        <v>64</v>
      </c>
      <c r="C62" s="178" t="str">
        <f>IF('Data Import'!$BE$28="Нет","+","")</f>
        <v>+</v>
      </c>
      <c r="D62" s="178" t="str">
        <f>IF('Data Import'!$BE$28="Да","+","")</f>
        <v/>
      </c>
      <c r="E62" s="178" t="str">
        <f>IF('Data Import'!$BE$29="Нет","+","")</f>
        <v>+</v>
      </c>
      <c r="F62" s="180" t="str">
        <f>IF('Data Import'!$BE$30&lt;&gt;"",'Data Import'!$BE$30,"")</f>
        <v/>
      </c>
      <c r="G62" s="178" t="str">
        <f>IF('Data Import'!$BE$31="Нет","+","")</f>
        <v>+</v>
      </c>
      <c r="H62" s="180" t="str">
        <f>IF('Data Import'!$BE$32&lt;&gt;"",'Data Import'!$BE$32,"")</f>
        <v/>
      </c>
    </row>
    <row r="63" spans="1:8" ht="29.25" customHeight="1" x14ac:dyDescent="0.25">
      <c r="A63" s="23">
        <v>55</v>
      </c>
      <c r="B63" s="177" t="s">
        <v>65</v>
      </c>
      <c r="C63" s="178" t="str">
        <f>IF('Data Import'!$BF$28="Нет","+","")</f>
        <v>+</v>
      </c>
      <c r="D63" s="178" t="str">
        <f>IF('Data Import'!$BF$28="Да","+","")</f>
        <v/>
      </c>
      <c r="E63" s="178" t="str">
        <f>IF('Data Import'!$BF$29="Нет","+","")</f>
        <v>+</v>
      </c>
      <c r="F63" s="180" t="str">
        <f>IF('Data Import'!$BF$30&lt;&gt;"",'Data Import'!$BF$30,"")</f>
        <v/>
      </c>
      <c r="G63" s="178" t="str">
        <f>IF('Data Import'!$BF$31="Нет","+","")</f>
        <v/>
      </c>
      <c r="H63" s="194" t="str">
        <f>IF('Data Import'!$BF$32&lt;&gt;"",'Data Import'!$BF$32,"")</f>
        <v>https://ntagil.org/upload/iblock/062/qvqa62ghyjryxstebx1w1ermicxwyiuw/REESTR-.docx</v>
      </c>
    </row>
    <row r="64" spans="1:8" ht="15.75" customHeight="1" x14ac:dyDescent="0.25">
      <c r="A64" s="23">
        <v>56</v>
      </c>
      <c r="B64" s="177" t="s">
        <v>66</v>
      </c>
      <c r="C64" s="178" t="str">
        <f>IF('Data Import'!$BG$28="Нет","+","")</f>
        <v>+</v>
      </c>
      <c r="D64" s="178" t="str">
        <f>IF('Data Import'!$BG$28="Да","+","")</f>
        <v/>
      </c>
      <c r="E64" s="178" t="str">
        <f>IF('Data Import'!$BG$29="Нет","+","")</f>
        <v>+</v>
      </c>
      <c r="F64" s="180" t="str">
        <f>IF('Data Import'!$BG$30&lt;&gt;"",'Data Import'!$BG$30,"")</f>
        <v/>
      </c>
      <c r="G64" s="178" t="str">
        <f>IF('Data Import'!$BG$31="Нет","+","")</f>
        <v>+</v>
      </c>
      <c r="H64" s="180" t="str">
        <f>IF('Data Import'!$BG$32&lt;&gt;"",'Data Import'!$BG$32,"")</f>
        <v/>
      </c>
    </row>
    <row r="65" spans="1:8" ht="15.75" customHeight="1" x14ac:dyDescent="0.25">
      <c r="A65" s="23">
        <v>57</v>
      </c>
      <c r="B65" s="177" t="s">
        <v>67</v>
      </c>
      <c r="C65" s="178" t="str">
        <f>IF('Data Import'!$BH$28="Нет","+","")</f>
        <v/>
      </c>
      <c r="D65" s="178" t="str">
        <f>IF('Data Import'!$BH$28="Да","+","")</f>
        <v/>
      </c>
      <c r="E65" s="178" t="str">
        <f>IF('Data Import'!$BH$29="Нет","+","")</f>
        <v/>
      </c>
      <c r="F65" s="180" t="str">
        <f>IF('Data Import'!$BH$30&lt;&gt;"",'Data Import'!$BH$30,"")</f>
        <v/>
      </c>
      <c r="G65" s="178" t="str">
        <f>IF('Data Import'!$BH$31="Нет","+","")</f>
        <v/>
      </c>
      <c r="H65" s="180" t="str">
        <f>IF('Data Import'!$BH$32&lt;&gt;"",'Data Import'!$BH$32,"")</f>
        <v/>
      </c>
    </row>
    <row r="66" spans="1:8" ht="15.75" customHeight="1" x14ac:dyDescent="0.25">
      <c r="A66" s="23">
        <v>58</v>
      </c>
      <c r="B66" s="177" t="s">
        <v>68</v>
      </c>
      <c r="C66" s="178" t="str">
        <f>IF('Data Import'!$BI$28="Нет","+","")</f>
        <v>+</v>
      </c>
      <c r="D66" s="178" t="str">
        <f>IF('Data Import'!$BI$28="Да","+","")</f>
        <v/>
      </c>
      <c r="E66" s="178" t="str">
        <f>IF('Data Import'!$BI$29="Нет","+","")</f>
        <v>+</v>
      </c>
      <c r="F66" s="180" t="str">
        <f>IF('Data Import'!$BI$30&lt;&gt;"",'Data Import'!$BI$30,"")</f>
        <v/>
      </c>
      <c r="G66" s="178" t="str">
        <f>IF('Data Import'!$BI$31="Нет","+","")</f>
        <v>+</v>
      </c>
      <c r="H66" s="180" t="str">
        <f>IF('Data Import'!$BI$32&lt;&gt;"",'Data Import'!$BI$32,"")</f>
        <v/>
      </c>
    </row>
    <row r="67" spans="1:8" ht="15.75" customHeight="1" x14ac:dyDescent="0.25">
      <c r="A67" s="23">
        <v>59</v>
      </c>
      <c r="B67" s="177" t="s">
        <v>69</v>
      </c>
      <c r="C67" s="178" t="str">
        <f>IF('Data Import'!$BJ$28="Нет","+","")</f>
        <v>+</v>
      </c>
      <c r="D67" s="178" t="str">
        <f>IF('Data Import'!$BJ$28="Да","+","")</f>
        <v/>
      </c>
      <c r="E67" s="178" t="str">
        <f>IF('Data Import'!$BJ$29="Нет","+","")</f>
        <v>+</v>
      </c>
      <c r="F67" s="180" t="str">
        <f>IF('Data Import'!$BJ$30&lt;&gt;"",'Data Import'!$BJ$30,"")</f>
        <v/>
      </c>
      <c r="G67" s="178" t="str">
        <f>IF('Data Import'!$BJ$31="Нет","+","")</f>
        <v/>
      </c>
      <c r="H67" s="180" t="str">
        <f>IF('Data Import'!$BJ$32&lt;&gt;"",'Data Import'!$BJ$32,"")</f>
        <v>https://dtidh.yanao.ru/activity/1892/</v>
      </c>
    </row>
    <row r="68" spans="1:8" ht="15.75" customHeight="1" x14ac:dyDescent="0.25">
      <c r="A68" s="23">
        <v>60</v>
      </c>
      <c r="B68" s="177" t="s">
        <v>70</v>
      </c>
      <c r="C68" s="178" t="str">
        <f>IF('Data Import'!$BK$28="Нет","+","")</f>
        <v/>
      </c>
      <c r="D68" s="178" t="str">
        <f>IF('Data Import'!$BK$28="Да","+","")</f>
        <v>+</v>
      </c>
      <c r="E68" s="178" t="str">
        <f>IF('Data Import'!$BK$29="Нет","+","")</f>
        <v>+</v>
      </c>
      <c r="F68" s="180" t="str">
        <f>IF('Data Import'!$BK$30&lt;&gt;"",'Data Import'!$BK$30,"")</f>
        <v/>
      </c>
      <c r="G68" s="178" t="str">
        <f>IF('Data Import'!$BK$31="Нет","+","")</f>
        <v>+</v>
      </c>
      <c r="H68" s="180" t="str">
        <f>IF('Data Import'!$BK$32&lt;&gt;"",'Data Import'!$BK$32,"")</f>
        <v/>
      </c>
    </row>
    <row r="69" spans="1:8" ht="15.75" customHeight="1" x14ac:dyDescent="0.25">
      <c r="A69" s="23">
        <v>61</v>
      </c>
      <c r="B69" s="177" t="s">
        <v>71</v>
      </c>
      <c r="C69" s="178" t="str">
        <f>IF('Data Import'!$BL$28="Нет","+","")</f>
        <v/>
      </c>
      <c r="D69" s="178" t="str">
        <f>IF('Data Import'!$BL$28="Да","+","")</f>
        <v>+</v>
      </c>
      <c r="E69" s="178" t="str">
        <f>IF('Data Import'!$BL$29="Нет","+","")</f>
        <v>+</v>
      </c>
      <c r="F69" s="180" t="str">
        <f>IF('Data Import'!$BL$30&lt;&gt;"",'Data Import'!$BL$30,"")</f>
        <v/>
      </c>
      <c r="G69" s="178" t="str">
        <f>IF('Data Import'!$BL$31="Нет","+","")</f>
        <v>+</v>
      </c>
      <c r="H69" s="180" t="str">
        <f>IF('Data Import'!$BL$32&lt;&gt;"",'Data Import'!$BL$32,"")</f>
        <v/>
      </c>
    </row>
    <row r="70" spans="1:8" ht="15.75" customHeight="1" x14ac:dyDescent="0.25">
      <c r="A70" s="23">
        <v>62</v>
      </c>
      <c r="B70" s="177" t="s">
        <v>72</v>
      </c>
      <c r="C70" s="178" t="str">
        <f>IF('Data Import'!$BM$28="Нет","+","")</f>
        <v>+</v>
      </c>
      <c r="D70" s="178" t="str">
        <f>IF('Data Import'!$BM$28="Да","+","")</f>
        <v/>
      </c>
      <c r="E70" s="178" t="str">
        <f>IF('Data Import'!$BM$29="Нет","+","")</f>
        <v>+</v>
      </c>
      <c r="F70" s="180" t="str">
        <f>IF('Data Import'!$BM$30&lt;&gt;"",'Data Import'!$BM$30,"")</f>
        <v/>
      </c>
      <c r="G70" s="178" t="str">
        <f>IF('Data Import'!$BM$31="Нет","+","")</f>
        <v>+</v>
      </c>
      <c r="H70" s="180" t="str">
        <f>IF('Data Import'!$BM$32&lt;&gt;"",'Data Import'!$BM$32,"")</f>
        <v/>
      </c>
    </row>
    <row r="71" spans="1:8" ht="15.75" customHeight="1" x14ac:dyDescent="0.25">
      <c r="A71" s="23">
        <v>63</v>
      </c>
      <c r="B71" s="177" t="s">
        <v>73</v>
      </c>
      <c r="C71" s="178" t="str">
        <f>IF('Data Import'!$BN$28="Нет","+","")</f>
        <v>+</v>
      </c>
      <c r="D71" s="178" t="str">
        <f>IF('Data Import'!$BN$28="Да","+","")</f>
        <v/>
      </c>
      <c r="E71" s="178" t="str">
        <f>IF('Data Import'!$BN$29="Нет","+","")</f>
        <v>+</v>
      </c>
      <c r="F71" s="180" t="str">
        <f>IF('Data Import'!$BN$30&lt;&gt;"",'Data Import'!$BN$30,"")</f>
        <v/>
      </c>
      <c r="G71" s="178" t="str">
        <f>IF('Data Import'!$BN$31="Нет","+","")</f>
        <v>+</v>
      </c>
      <c r="H71" s="180" t="str">
        <f>IF('Data Import'!$BN$32&lt;&gt;"",'Data Import'!$BN$32,"")</f>
        <v/>
      </c>
    </row>
    <row r="72" spans="1:8" ht="15.75" customHeight="1" x14ac:dyDescent="0.25">
      <c r="A72" s="23">
        <v>64</v>
      </c>
      <c r="B72" s="177" t="s">
        <v>74</v>
      </c>
      <c r="C72" s="178" t="str">
        <f>IF('Data Import'!$BO$28="Нет","+","")</f>
        <v>+</v>
      </c>
      <c r="D72" s="178" t="str">
        <f>IF('Data Import'!$BO$28="Да","+","")</f>
        <v/>
      </c>
      <c r="E72" s="178" t="str">
        <f>IF('Data Import'!$BO$29="Нет","+","")</f>
        <v>+</v>
      </c>
      <c r="F72" s="180" t="str">
        <f>IF('Data Import'!$BO$30&lt;&gt;"",'Data Import'!$BO$30,"")</f>
        <v/>
      </c>
      <c r="G72" s="178" t="str">
        <f>IF('Data Import'!$BO$31="Нет","+","")</f>
        <v>+</v>
      </c>
      <c r="H72" s="180" t="str">
        <f>IF('Data Import'!$BO$32&lt;&gt;"",'Data Import'!$BO$32,"")</f>
        <v/>
      </c>
    </row>
    <row r="73" spans="1:8" ht="15.75" customHeight="1" x14ac:dyDescent="0.25">
      <c r="A73" s="23">
        <v>65</v>
      </c>
      <c r="B73" s="177" t="s">
        <v>75</v>
      </c>
      <c r="C73" s="178" t="str">
        <f>IF('Data Import'!$BP$28="Нет","+","")</f>
        <v>+</v>
      </c>
      <c r="D73" s="178" t="str">
        <f>IF('Data Import'!$BP$28="Да","+","")</f>
        <v/>
      </c>
      <c r="E73" s="178" t="str">
        <f>IF('Data Import'!$BP$29="Нет","+","")</f>
        <v>+</v>
      </c>
      <c r="F73" s="180" t="str">
        <f>IF('Data Import'!$BP$30&lt;&gt;"",'Data Import'!$BP$30,"")</f>
        <v/>
      </c>
      <c r="G73" s="178" t="str">
        <f>IF('Data Import'!$BP$31="Нет","+","")</f>
        <v>+</v>
      </c>
      <c r="H73" s="180" t="str">
        <f>IF('Data Import'!$BP$32&lt;&gt;"",'Data Import'!$BP$32,"")</f>
        <v/>
      </c>
    </row>
    <row r="74" spans="1:8" ht="15.75" customHeight="1" x14ac:dyDescent="0.25">
      <c r="A74" s="23">
        <v>66</v>
      </c>
      <c r="B74" s="177" t="s">
        <v>76</v>
      </c>
      <c r="C74" s="178" t="str">
        <f>IF('Data Import'!$BQ$28="Нет","+","")</f>
        <v>+</v>
      </c>
      <c r="D74" s="178" t="str">
        <f>IF('Data Import'!$BQ$28="Да","+","")</f>
        <v/>
      </c>
      <c r="E74" s="178" t="str">
        <f>IF('Data Import'!$BQ$29="Нет","+","")</f>
        <v>+</v>
      </c>
      <c r="F74" s="180" t="str">
        <f>IF('Data Import'!$BQ$30&lt;&gt;"",'Data Import'!$BQ$30,"")</f>
        <v/>
      </c>
      <c r="G74" s="178" t="str">
        <f>IF('Data Import'!$BQ$31="Нет","+","")</f>
        <v>+</v>
      </c>
      <c r="H74" s="180" t="str">
        <f>IF('Data Import'!$BQ$32&lt;&gt;"",'Data Import'!$BQ$32,"")</f>
        <v/>
      </c>
    </row>
    <row r="75" spans="1:8" ht="15.75" customHeight="1" x14ac:dyDescent="0.25">
      <c r="A75" s="23">
        <v>67</v>
      </c>
      <c r="B75" s="177" t="s">
        <v>77</v>
      </c>
      <c r="C75" s="178" t="str">
        <f>IF('Data Import'!$BR$28="Нет","+","")</f>
        <v>+</v>
      </c>
      <c r="D75" s="178" t="str">
        <f>IF('Data Import'!$BR$28="Да","+","")</f>
        <v/>
      </c>
      <c r="E75" s="178" t="str">
        <f>IF('Data Import'!$BR$29="Нет","+","")</f>
        <v>+</v>
      </c>
      <c r="F75" s="180" t="str">
        <f>IF('Data Import'!$BR$30&lt;&gt;"",'Data Import'!$BR$30,"")</f>
        <v/>
      </c>
      <c r="G75" s="178" t="str">
        <f>IF('Data Import'!$BR$31="Нет","+","")</f>
        <v>+</v>
      </c>
      <c r="H75" s="180" t="str">
        <f>IF('Data Import'!$BR$32&lt;&gt;"",'Data Import'!$BR$32,"")</f>
        <v/>
      </c>
    </row>
    <row r="76" spans="1:8" ht="15.75" customHeight="1" x14ac:dyDescent="0.25">
      <c r="A76" s="23">
        <v>68</v>
      </c>
      <c r="B76" s="177" t="s">
        <v>78</v>
      </c>
      <c r="C76" s="178" t="str">
        <f>IF('Data Import'!$BS$28="Нет","+","")</f>
        <v>+</v>
      </c>
      <c r="D76" s="178" t="str">
        <f>IF('Data Import'!$BS$28="Да","+","")</f>
        <v/>
      </c>
      <c r="E76" s="178" t="str">
        <f>IF('Data Import'!$BS$29="Нет","+","")</f>
        <v>+</v>
      </c>
      <c r="F76" s="180" t="str">
        <f>IF('Data Import'!$BS$30&lt;&gt;"",'Data Import'!$BS$30,"")</f>
        <v/>
      </c>
      <c r="G76" s="178" t="str">
        <f>IF('Data Import'!$BS$31="Нет","+","")</f>
        <v>+</v>
      </c>
      <c r="H76" s="180" t="str">
        <f>IF('Data Import'!$BS$32&lt;&gt;"",'Data Import'!$BS$32,"")</f>
        <v/>
      </c>
    </row>
    <row r="77" spans="1:8" ht="15.75" customHeight="1" x14ac:dyDescent="0.25">
      <c r="A77" s="23">
        <v>69</v>
      </c>
      <c r="B77" s="177" t="s">
        <v>79</v>
      </c>
      <c r="C77" s="178" t="str">
        <f>IF('Data Import'!$BT$28="Нет","+","")</f>
        <v>+</v>
      </c>
      <c r="D77" s="178" t="str">
        <f>IF('Data Import'!$BT$28="Да","+","")</f>
        <v/>
      </c>
      <c r="E77" s="178" t="str">
        <f>IF('Data Import'!$BT$29="Нет","+","")</f>
        <v>+</v>
      </c>
      <c r="F77" s="180" t="str">
        <f>IF('Data Import'!$BT$30&lt;&gt;"",'Data Import'!$BT$30,"")</f>
        <v/>
      </c>
      <c r="G77" s="178" t="str">
        <f>IF('Data Import'!$BT$31="Нет","+","")</f>
        <v>+</v>
      </c>
      <c r="H77" s="180" t="str">
        <f>IF('Data Import'!$BT$32&lt;&gt;"",'Data Import'!$BT$32,"")</f>
        <v/>
      </c>
    </row>
    <row r="78" spans="1:8" ht="15.75" customHeight="1" x14ac:dyDescent="0.25">
      <c r="A78" s="23">
        <v>70</v>
      </c>
      <c r="B78" s="177" t="s">
        <v>80</v>
      </c>
      <c r="C78" s="178" t="str">
        <f>IF('Data Import'!$BU$28="Нет","+","")</f>
        <v>+</v>
      </c>
      <c r="D78" s="178" t="str">
        <f>IF('Data Import'!$BU$28="Да","+","")</f>
        <v/>
      </c>
      <c r="E78" s="178" t="str">
        <f>IF('Data Import'!$BU$29="Нет","+","")</f>
        <v>+</v>
      </c>
      <c r="F78" s="180" t="str">
        <f>IF('Data Import'!$BU$30&lt;&gt;"",'Data Import'!$BU$30,"")</f>
        <v/>
      </c>
      <c r="G78" s="178" t="str">
        <f>IF('Data Import'!$BU$31="Нет","+","")</f>
        <v>+</v>
      </c>
      <c r="H78" s="180" t="str">
        <f>IF('Data Import'!$BU$32&lt;&gt;"",'Data Import'!$BU$32,"")</f>
        <v/>
      </c>
    </row>
    <row r="79" spans="1:8" ht="15.75" customHeight="1" x14ac:dyDescent="0.25">
      <c r="A79" s="23">
        <v>71</v>
      </c>
      <c r="B79" s="177" t="s">
        <v>81</v>
      </c>
      <c r="C79" s="178" t="str">
        <f>IF('Data Import'!$BV$28="Нет","+","")</f>
        <v>+</v>
      </c>
      <c r="D79" s="178" t="str">
        <f>IF('Data Import'!$BV$28="Да","+","")</f>
        <v/>
      </c>
      <c r="E79" s="178" t="str">
        <f>IF('Data Import'!$BV$29="Нет","+","")</f>
        <v>+</v>
      </c>
      <c r="F79" s="180" t="str">
        <f>IF('Data Import'!$BV$30&lt;&gt;"",'Data Import'!$BV$30,"")</f>
        <v/>
      </c>
      <c r="G79" s="178" t="str">
        <f>IF('Data Import'!$BV$31="Нет","+","")</f>
        <v>+</v>
      </c>
      <c r="H79" s="180" t="str">
        <f>IF('Data Import'!$BV$32&lt;&gt;"",'Data Import'!$BV$32,"")</f>
        <v/>
      </c>
    </row>
    <row r="80" spans="1:8" ht="15.75" customHeight="1" x14ac:dyDescent="0.25">
      <c r="A80" s="23">
        <v>72</v>
      </c>
      <c r="B80" s="177" t="s">
        <v>82</v>
      </c>
      <c r="C80" s="178" t="str">
        <f>IF('Data Import'!$BW$28="Нет","+","")</f>
        <v>+</v>
      </c>
      <c r="D80" s="178" t="str">
        <f>IF('Data Import'!$BW$28="Да","+","")</f>
        <v/>
      </c>
      <c r="E80" s="178" t="str">
        <f>IF('Data Import'!$BW$29="Нет","+","")</f>
        <v>+</v>
      </c>
      <c r="F80" s="180" t="str">
        <f>IF('Data Import'!$BW$30&lt;&gt;"",'Data Import'!$BW$30,"")</f>
        <v/>
      </c>
      <c r="G80" s="178" t="str">
        <f>IF('Data Import'!$BW$31="Нет","+","")</f>
        <v>+</v>
      </c>
      <c r="H80" s="180" t="str">
        <f>IF('Data Import'!$BW$32&lt;&gt;"",'Data Import'!$BW$32,"")</f>
        <v/>
      </c>
    </row>
    <row r="81" spans="1:8" ht="15.75" customHeight="1" x14ac:dyDescent="0.25">
      <c r="A81" s="23">
        <v>73</v>
      </c>
      <c r="B81" s="177" t="s">
        <v>83</v>
      </c>
      <c r="C81" s="178" t="str">
        <f>IF('Data Import'!$BX$28="Нет","+","")</f>
        <v/>
      </c>
      <c r="D81" s="178" t="str">
        <f>IF('Data Import'!$BX$28="Да","+","")</f>
        <v/>
      </c>
      <c r="E81" s="178" t="str">
        <f>IF('Data Import'!$BX$29="Нет","+","")</f>
        <v/>
      </c>
      <c r="F81" s="180" t="str">
        <f>IF('Data Import'!$BX$30&lt;&gt;"",'Data Import'!$BX$30,"")</f>
        <v/>
      </c>
      <c r="G81" s="178" t="str">
        <f>IF('Data Import'!$BX$31="Нет","+","")</f>
        <v/>
      </c>
      <c r="H81" s="180" t="str">
        <f>IF('Data Import'!$BX$32&lt;&gt;"",'Data Import'!$BX$32,"")</f>
        <v/>
      </c>
    </row>
    <row r="82" spans="1:8" ht="15.75" customHeight="1" x14ac:dyDescent="0.25">
      <c r="A82" s="23">
        <v>74</v>
      </c>
      <c r="B82" s="177" t="s">
        <v>84</v>
      </c>
      <c r="C82" s="178" t="str">
        <f>IF('Data Import'!$BY$28="Нет","+","")</f>
        <v>+</v>
      </c>
      <c r="D82" s="178" t="str">
        <f>IF('Data Import'!$BY$28="Да","+","")</f>
        <v/>
      </c>
      <c r="E82" s="178" t="str">
        <f>IF('Data Import'!$BY$29="Нет","+","")</f>
        <v>+</v>
      </c>
      <c r="F82" s="180" t="str">
        <f>IF('Data Import'!$BY$30&lt;&gt;"",'Data Import'!$BY$30,"")</f>
        <v/>
      </c>
      <c r="G82" s="178" t="str">
        <f>IF('Data Import'!$BY$31="Нет","+","")</f>
        <v>+</v>
      </c>
      <c r="H82" s="180" t="str">
        <f>IF('Data Import'!$BY$32&lt;&gt;"",'Data Import'!$BY$32,"")</f>
        <v/>
      </c>
    </row>
    <row r="83" spans="1:8" ht="15.75" customHeight="1" x14ac:dyDescent="0.25">
      <c r="A83" s="23">
        <v>75</v>
      </c>
      <c r="B83" s="177" t="s">
        <v>85</v>
      </c>
      <c r="C83" s="178" t="str">
        <f>IF('Data Import'!$BZ$28="Нет","+","")</f>
        <v/>
      </c>
      <c r="D83" s="178" t="str">
        <f>IF('Data Import'!$BZ$28="Да","+","")</f>
        <v/>
      </c>
      <c r="E83" s="178" t="str">
        <f>IF('Data Import'!$BZ$29="Нет","+","")</f>
        <v/>
      </c>
      <c r="F83" s="180" t="str">
        <f>IF('Data Import'!$BZ$30&lt;&gt;"",'Data Import'!$BZ$30,"")</f>
        <v/>
      </c>
      <c r="G83" s="178" t="str">
        <f>IF('Data Import'!$BZ$31="Нет","+","")</f>
        <v/>
      </c>
      <c r="H83" s="180" t="str">
        <f>IF('Data Import'!$BZ$32&lt;&gt;"",'Data Import'!$BZ$32,"")</f>
        <v/>
      </c>
    </row>
    <row r="84" spans="1:8" ht="15.75" customHeight="1" x14ac:dyDescent="0.25">
      <c r="A84" s="23">
        <v>76</v>
      </c>
      <c r="B84" s="177" t="s">
        <v>86</v>
      </c>
      <c r="C84" s="178" t="str">
        <f>IF('Data Import'!$CA$28="Нет","+","")</f>
        <v>+</v>
      </c>
      <c r="D84" s="178" t="str">
        <f>IF('Data Import'!$CA$28="Да","+","")</f>
        <v/>
      </c>
      <c r="E84" s="178" t="str">
        <f>IF('Data Import'!$CA$29="Нет","+","")</f>
        <v>+</v>
      </c>
      <c r="F84" s="180" t="str">
        <f>IF('Data Import'!$CA$30&lt;&gt;"",'Data Import'!$CA$30,"")</f>
        <v/>
      </c>
      <c r="G84" s="178" t="str">
        <f>IF('Data Import'!$CA$31="Нет","+","")</f>
        <v>+</v>
      </c>
      <c r="H84" s="180" t="str">
        <f>IF('Data Import'!$CA$32&lt;&gt;"",'Data Import'!$CA$32,"")</f>
        <v/>
      </c>
    </row>
    <row r="85" spans="1:8" ht="15.75" customHeight="1" x14ac:dyDescent="0.25">
      <c r="A85" s="23">
        <v>77</v>
      </c>
      <c r="B85" s="177" t="s">
        <v>87</v>
      </c>
      <c r="C85" s="178" t="str">
        <f>IF('Data Import'!$CB$28="Нет","+","")</f>
        <v>+</v>
      </c>
      <c r="D85" s="178" t="str">
        <f>IF('Data Import'!$CB$28="Да","+","")</f>
        <v/>
      </c>
      <c r="E85" s="178" t="str">
        <f>IF('Data Import'!$CB$29="Нет","+","")</f>
        <v>+</v>
      </c>
      <c r="F85" s="180" t="str">
        <f>IF('Data Import'!$CB$30&lt;&gt;"",'Data Import'!$CB$30,"")</f>
        <v/>
      </c>
      <c r="G85" s="178" t="str">
        <f>IF('Data Import'!$CB$31="Нет","+","")</f>
        <v>+</v>
      </c>
      <c r="H85" s="180" t="str">
        <f>IF('Data Import'!$CB$32&lt;&gt;"",'Data Import'!$CB$32,"")</f>
        <v/>
      </c>
    </row>
    <row r="86" spans="1:8" ht="15.75" customHeight="1" x14ac:dyDescent="0.25">
      <c r="A86" s="23">
        <v>78</v>
      </c>
      <c r="B86" s="177" t="s">
        <v>88</v>
      </c>
      <c r="C86" s="178" t="str">
        <f>IF('Data Import'!$CC$28="Нет","+","")</f>
        <v>+</v>
      </c>
      <c r="D86" s="178" t="str">
        <f>IF('Data Import'!$CC$28="Да","+","")</f>
        <v/>
      </c>
      <c r="E86" s="178" t="str">
        <f>IF('Data Import'!$CC$29="Нет","+","")</f>
        <v>+</v>
      </c>
      <c r="F86" s="180" t="str">
        <f>IF('Data Import'!$CC$30&lt;&gt;"",'Data Import'!$CC$30,"")</f>
        <v/>
      </c>
      <c r="G86" s="178" t="str">
        <f>IF('Data Import'!$CC$31="Нет","+","")</f>
        <v>+</v>
      </c>
      <c r="H86" s="180" t="str">
        <f>IF('Data Import'!$CC$32&lt;&gt;"",'Data Import'!$CC$32,"")</f>
        <v/>
      </c>
    </row>
    <row r="87" spans="1:8" ht="15.75" customHeight="1" x14ac:dyDescent="0.25">
      <c r="A87" s="23">
        <v>79</v>
      </c>
      <c r="B87" s="177" t="s">
        <v>89</v>
      </c>
      <c r="C87" s="178" t="str">
        <f>IF('Data Import'!$CD$28="Нет","+","")</f>
        <v>+</v>
      </c>
      <c r="D87" s="178" t="str">
        <f>IF('Data Import'!$CD$28="Да","+","")</f>
        <v/>
      </c>
      <c r="E87" s="178" t="str">
        <f>IF('Data Import'!$CD$29="Нет","+","")</f>
        <v>+</v>
      </c>
      <c r="F87" s="180" t="str">
        <f>IF('Data Import'!$CD$30&lt;&gt;"",'Data Import'!$CD$30,"")</f>
        <v/>
      </c>
      <c r="G87" s="178" t="str">
        <f>IF('Data Import'!$CD$31="Нет","+","")</f>
        <v>+</v>
      </c>
      <c r="H87" s="180" t="str">
        <f>IF('Data Import'!$CD$32&lt;&gt;"",'Data Import'!$CD$32,"")</f>
        <v/>
      </c>
    </row>
    <row r="88" spans="1:8" ht="15.75" customHeight="1" x14ac:dyDescent="0.25">
      <c r="A88" s="23">
        <v>80</v>
      </c>
      <c r="B88" s="177" t="s">
        <v>90</v>
      </c>
      <c r="C88" s="178" t="str">
        <f>IF('Data Import'!$CE$28="Нет","+","")</f>
        <v>+</v>
      </c>
      <c r="D88" s="178" t="str">
        <f>IF('Data Import'!$CE$28="Да","+","")</f>
        <v/>
      </c>
      <c r="E88" s="178" t="str">
        <f>IF('Data Import'!$CE$29="Нет","+","")</f>
        <v>+</v>
      </c>
      <c r="F88" s="180" t="str">
        <f>IF('Data Import'!$CE$30&lt;&gt;"",'Data Import'!$CE$30,"")</f>
        <v/>
      </c>
      <c r="G88" s="178" t="str">
        <f>IF('Data Import'!$CE$31="Нет","+","")</f>
        <v>+</v>
      </c>
      <c r="H88" s="180" t="str">
        <f>IF('Data Import'!$CE$32&lt;&gt;"",'Data Import'!$CE$32,"")</f>
        <v/>
      </c>
    </row>
    <row r="89" spans="1:8" ht="15.75" customHeight="1" x14ac:dyDescent="0.25">
      <c r="A89" s="23">
        <v>81</v>
      </c>
      <c r="B89" s="177" t="s">
        <v>91</v>
      </c>
      <c r="C89" s="178" t="str">
        <f>IF('Data Import'!$CF$28="Нет","+","")</f>
        <v/>
      </c>
      <c r="D89" s="178" t="str">
        <f>IF('Data Import'!$CF$28="Да","+","")</f>
        <v/>
      </c>
      <c r="E89" s="178" t="str">
        <f>IF('Data Import'!$CF$29="Нет","+","")</f>
        <v/>
      </c>
      <c r="F89" s="180" t="str">
        <f>IF('Data Import'!$CF$30&lt;&gt;"",'Data Import'!$CF$30,"")</f>
        <v/>
      </c>
      <c r="G89" s="178" t="str">
        <f>IF('Data Import'!$CF$31="Нет","+","")</f>
        <v/>
      </c>
      <c r="H89" s="180" t="str">
        <f>IF('Data Import'!$CF$32&lt;&gt;"",'Data Import'!$CF$32,"")</f>
        <v/>
      </c>
    </row>
    <row r="90" spans="1:8" ht="15.75" customHeight="1" x14ac:dyDescent="0.25">
      <c r="A90" s="23">
        <v>82</v>
      </c>
      <c r="B90" s="177" t="s">
        <v>92</v>
      </c>
      <c r="C90" s="178" t="str">
        <f>IF('Data Import'!$CG$28="Нет","+","")</f>
        <v/>
      </c>
      <c r="D90" s="178" t="str">
        <f>IF('Data Import'!$CG$28="Да","+","")</f>
        <v/>
      </c>
      <c r="E90" s="178" t="str">
        <f>IF('Data Import'!$CG$29="Нет","+","")</f>
        <v/>
      </c>
      <c r="F90" s="180" t="str">
        <f>IF('Data Import'!$CG$30&lt;&gt;"",'Data Import'!$CG$30,"")</f>
        <v/>
      </c>
      <c r="G90" s="178" t="str">
        <f>IF('Data Import'!$CG$31="Нет","+","")</f>
        <v/>
      </c>
      <c r="H90" s="180" t="str">
        <f>IF('Data Import'!$CG$32&lt;&gt;"",'Data Import'!$CG$32,"")</f>
        <v/>
      </c>
    </row>
    <row r="91" spans="1:8" ht="45.75" customHeight="1" x14ac:dyDescent="0.25">
      <c r="A91" s="23">
        <v>83</v>
      </c>
      <c r="B91" s="177" t="s">
        <v>93</v>
      </c>
      <c r="C91" s="178" t="str">
        <f>IF('Data Import'!$CH$28="Нет","+","")</f>
        <v/>
      </c>
      <c r="D91" s="178" t="str">
        <f>IF('Data Import'!$CH$28="Да","+","")</f>
        <v>+</v>
      </c>
      <c r="E91" s="178" t="str">
        <f>IF('Data Import'!$CH$29="Нет","+","")</f>
        <v/>
      </c>
      <c r="F91" s="194" t="str">
        <f>IF('Data Import'!$CH$30&lt;&gt;"",'Data Import'!$CH$30,"")</f>
        <v>Информация по обеспечению доступности для инвалидов объектов транспортной инфраструктуры, транспортных средств и предоставляемых на них транспортных услуг</v>
      </c>
      <c r="G91" s="178" t="str">
        <f>IF('Data Import'!$CH$31="Нет","+","")</f>
        <v/>
      </c>
      <c r="H91" s="194" t="str">
        <f>IF('Data Import'!$CH$32&lt;&gt;"",'Data Import'!$CH$32,"")</f>
        <v>https://szn.krasnodar.ru/activity/targeted_programs/gosudarstvennaya-programma-krasnodarskogo-kraya-dostupnaya-sreda/informatsionnye-materialy2</v>
      </c>
    </row>
    <row r="92" spans="1:8" ht="15.75" customHeight="1" x14ac:dyDescent="0.25">
      <c r="A92" s="23">
        <v>84</v>
      </c>
      <c r="B92" s="177" t="s">
        <v>94</v>
      </c>
      <c r="C92" s="178" t="str">
        <f>IF('Data Import'!$CI$28="Нет","+","")</f>
        <v/>
      </c>
      <c r="D92" s="178" t="str">
        <f>IF('Data Import'!$CI$28="Да","+","")</f>
        <v/>
      </c>
      <c r="E92" s="178" t="str">
        <f>IF('Data Import'!$CI$29="Нет","+","")</f>
        <v/>
      </c>
      <c r="F92" s="180" t="str">
        <f>IF('Data Import'!$CI$30&lt;&gt;"",'Data Import'!$CI$30,"")</f>
        <v/>
      </c>
      <c r="G92" s="178" t="str">
        <f>IF('Data Import'!$CI$31="Нет","+","")</f>
        <v/>
      </c>
      <c r="H92" s="180" t="str">
        <f>IF('Data Import'!$CI$32&lt;&gt;"",'Data Import'!$CI$32,"")</f>
        <v/>
      </c>
    </row>
    <row r="93" spans="1:8" ht="15.75" customHeight="1" x14ac:dyDescent="0.25">
      <c r="A93" s="23">
        <v>85</v>
      </c>
      <c r="B93" s="177" t="s">
        <v>95</v>
      </c>
      <c r="C93" s="178" t="str">
        <f>IF('Data Import'!$CJ$28="Нет","+","")</f>
        <v/>
      </c>
      <c r="D93" s="178" t="str">
        <f>IF('Data Import'!$CJ$28="Да","+","")</f>
        <v/>
      </c>
      <c r="E93" s="178" t="str">
        <f>IF('Data Import'!$CJ$29="Нет","+","")</f>
        <v/>
      </c>
      <c r="F93" s="180" t="str">
        <f>IF('Data Import'!$CJ$30&lt;&gt;"",'Data Import'!$CJ$30,"")</f>
        <v/>
      </c>
      <c r="G93" s="178" t="str">
        <f>IF('Data Import'!$CJ$31="Нет","+","")</f>
        <v/>
      </c>
      <c r="H93" s="180" t="str">
        <f>IF('Data Import'!$CJ$32&lt;&gt;"",'Data Import'!$CJ$32,"")</f>
        <v/>
      </c>
    </row>
    <row r="94" spans="1:8" ht="15.75" customHeight="1" x14ac:dyDescent="0.25">
      <c r="A94" s="23">
        <v>86</v>
      </c>
      <c r="B94" s="177" t="s">
        <v>96</v>
      </c>
      <c r="C94" s="178" t="str">
        <f>IF('Data Import'!$CK$28="Нет","+","")</f>
        <v/>
      </c>
      <c r="D94" s="178" t="str">
        <f>IF('Data Import'!$CK$28="Да","+","")</f>
        <v/>
      </c>
      <c r="E94" s="178" t="str">
        <f>IF('Data Import'!$CK$29="Нет","+","")</f>
        <v/>
      </c>
      <c r="F94" s="180" t="str">
        <f>IF('Data Import'!$CK$30&lt;&gt;"",'Data Import'!$CK$30,"")</f>
        <v/>
      </c>
      <c r="G94" s="178" t="str">
        <f>IF('Data Import'!$CK$31="Нет","+","")</f>
        <v/>
      </c>
      <c r="H94" s="180" t="str">
        <f>IF('Data Import'!$CK$32&lt;&gt;"",'Data Import'!$CK$32,"")</f>
        <v/>
      </c>
    </row>
    <row r="95" spans="1:8" ht="15.75" customHeight="1" x14ac:dyDescent="0.25">
      <c r="A95" s="23">
        <v>87</v>
      </c>
      <c r="B95" s="177" t="s">
        <v>97</v>
      </c>
      <c r="C95" s="178" t="str">
        <f>IF('Data Import'!$CL$28="Нет","+","")</f>
        <v>+</v>
      </c>
      <c r="D95" s="178" t="str">
        <f>IF('Data Import'!$CL$28="Да","+","")</f>
        <v/>
      </c>
      <c r="E95" s="178" t="str">
        <f>IF('Data Import'!$CL$29="Нет","+","")</f>
        <v>+</v>
      </c>
      <c r="F95" s="180" t="str">
        <f>IF('Data Import'!$CL$30&lt;&gt;"",'Data Import'!$CL$30,"")</f>
        <v/>
      </c>
      <c r="G95" s="178" t="str">
        <f>IF('Data Import'!$CL$31="Нет","+","")</f>
        <v>+</v>
      </c>
      <c r="H95" s="180" t="str">
        <f>IF('Data Import'!$CL$32&lt;&gt;"",'Data Import'!$CL$32,"")</f>
        <v/>
      </c>
    </row>
    <row r="96" spans="1:8" ht="15.75" customHeight="1" x14ac:dyDescent="0.25">
      <c r="A96" s="23">
        <v>88</v>
      </c>
      <c r="B96" s="177" t="s">
        <v>98</v>
      </c>
      <c r="C96" s="178" t="str">
        <f>IF('Data Import'!$CM$28="Нет","+","")</f>
        <v>+</v>
      </c>
      <c r="D96" s="178" t="str">
        <f>IF('Data Import'!$CM$28="Да","+","")</f>
        <v/>
      </c>
      <c r="E96" s="178" t="str">
        <f>IF('Data Import'!$CM$29="Нет","+","")</f>
        <v>+</v>
      </c>
      <c r="F96" s="180" t="str">
        <f>IF('Data Import'!$CM$30&lt;&gt;"",'Data Import'!$CM$30,"")</f>
        <v/>
      </c>
      <c r="G96" s="178" t="str">
        <f>IF('Data Import'!$CM$31="Нет","+","")</f>
        <v>+</v>
      </c>
      <c r="H96" s="180" t="str">
        <f>IF('Data Import'!$CM$32&lt;&gt;"",'Data Import'!$CM$32,"")</f>
        <v/>
      </c>
    </row>
    <row r="97" spans="1:8" ht="15.75" customHeight="1" x14ac:dyDescent="0.25">
      <c r="A97" s="23">
        <v>89</v>
      </c>
      <c r="B97" s="177" t="s">
        <v>99</v>
      </c>
      <c r="C97" s="178" t="str">
        <f>IF('Data Import'!$CN$28="Нет","+","")</f>
        <v/>
      </c>
      <c r="D97" s="178" t="str">
        <f>IF('Data Import'!$CN$28="Да","+","")</f>
        <v/>
      </c>
      <c r="E97" s="178" t="str">
        <f>IF('Data Import'!$CN$29="Нет","+","")</f>
        <v/>
      </c>
      <c r="F97" s="180" t="str">
        <f>IF('Data Import'!$CN$30&lt;&gt;"",'Data Import'!$CN$30,"")</f>
        <v/>
      </c>
      <c r="G97" s="178" t="str">
        <f>IF('Data Import'!$CN$31="Нет","+","")</f>
        <v/>
      </c>
      <c r="H97" s="180" t="str">
        <f>IF('Data Import'!$CN$32&lt;&gt;"",'Data Import'!$CN$32,"")</f>
        <v/>
      </c>
    </row>
    <row r="98" spans="1:8" x14ac:dyDescent="0.25">
      <c r="A98" s="4"/>
      <c r="B98" s="4"/>
      <c r="C98" s="189"/>
      <c r="D98" s="189"/>
      <c r="E98" s="189"/>
      <c r="F98" s="4"/>
      <c r="G98" s="189"/>
      <c r="H98" s="4"/>
    </row>
    <row r="99" spans="1:8" x14ac:dyDescent="0.25">
      <c r="A99" s="4"/>
      <c r="B99" s="4"/>
      <c r="C99" s="189"/>
      <c r="D99" s="189"/>
      <c r="E99" s="189"/>
      <c r="F99" s="4"/>
      <c r="G99" s="189"/>
      <c r="H99" s="4"/>
    </row>
    <row r="100" spans="1:8" x14ac:dyDescent="0.25">
      <c r="A100" s="4"/>
      <c r="B100" s="4"/>
      <c r="C100" s="189"/>
      <c r="D100" s="189"/>
      <c r="E100" s="189"/>
      <c r="F100" s="4"/>
      <c r="G100" s="189"/>
      <c r="H100" s="4"/>
    </row>
    <row r="101" spans="1:8" x14ac:dyDescent="0.25">
      <c r="A101" s="4"/>
      <c r="B101" s="4"/>
      <c r="C101" s="189"/>
      <c r="D101" s="189"/>
      <c r="E101" s="189"/>
      <c r="F101" s="4"/>
      <c r="G101" s="189"/>
      <c r="H101" s="4"/>
    </row>
    <row r="102" spans="1:8" x14ac:dyDescent="0.25">
      <c r="A102" s="4"/>
      <c r="B102" s="4"/>
      <c r="C102" s="189"/>
      <c r="D102" s="189"/>
      <c r="E102" s="189"/>
      <c r="F102" s="4"/>
      <c r="G102" s="189"/>
      <c r="H102" s="4"/>
    </row>
    <row r="103" spans="1:8" x14ac:dyDescent="0.25">
      <c r="A103" s="4"/>
      <c r="B103" s="4"/>
      <c r="C103" s="189"/>
      <c r="D103" s="189"/>
      <c r="E103" s="189"/>
      <c r="F103" s="4"/>
      <c r="G103" s="189"/>
      <c r="H103" s="4"/>
    </row>
    <row r="104" spans="1:8" x14ac:dyDescent="0.25">
      <c r="A104" s="4"/>
      <c r="B104" s="4"/>
      <c r="C104" s="189"/>
      <c r="D104" s="189"/>
      <c r="E104" s="189"/>
      <c r="F104" s="4"/>
      <c r="G104" s="189"/>
      <c r="H104" s="4"/>
    </row>
    <row r="105" spans="1:8" x14ac:dyDescent="0.25">
      <c r="A105" s="4"/>
      <c r="B105" s="4"/>
      <c r="C105" s="189"/>
      <c r="D105" s="189"/>
      <c r="E105" s="189"/>
      <c r="F105" s="4"/>
      <c r="G105" s="189"/>
      <c r="H105" s="4"/>
    </row>
    <row r="106" spans="1:8" x14ac:dyDescent="0.25">
      <c r="A106" s="4"/>
      <c r="B106" s="4"/>
      <c r="C106" s="189"/>
      <c r="D106" s="189"/>
      <c r="E106" s="189"/>
      <c r="F106" s="4"/>
      <c r="G106" s="189"/>
      <c r="H106" s="4"/>
    </row>
    <row r="107" spans="1:8" x14ac:dyDescent="0.25">
      <c r="A107" s="4"/>
      <c r="B107" s="4"/>
      <c r="C107" s="189"/>
      <c r="D107" s="189"/>
      <c r="E107" s="189"/>
      <c r="F107" s="4"/>
      <c r="G107" s="189"/>
      <c r="H107" s="4"/>
    </row>
    <row r="108" spans="1:8" x14ac:dyDescent="0.25">
      <c r="A108" s="4"/>
      <c r="B108" s="4"/>
      <c r="C108" s="189"/>
      <c r="D108" s="189"/>
      <c r="E108" s="189"/>
      <c r="F108" s="4"/>
      <c r="G108" s="189"/>
      <c r="H108" s="4"/>
    </row>
    <row r="109" spans="1:8" x14ac:dyDescent="0.25">
      <c r="A109" s="4"/>
      <c r="B109" s="4"/>
      <c r="C109" s="189"/>
      <c r="D109" s="189"/>
      <c r="E109" s="189"/>
      <c r="F109" s="4"/>
      <c r="G109" s="189"/>
      <c r="H109" s="4"/>
    </row>
    <row r="110" spans="1:8" x14ac:dyDescent="0.25">
      <c r="A110" s="4"/>
      <c r="B110" s="4"/>
      <c r="C110" s="189"/>
      <c r="D110" s="189"/>
      <c r="E110" s="189"/>
      <c r="F110" s="4"/>
      <c r="G110" s="189"/>
      <c r="H110" s="4"/>
    </row>
    <row r="111" spans="1:8" x14ac:dyDescent="0.25">
      <c r="A111" s="4"/>
      <c r="B111" s="4"/>
      <c r="C111" s="189"/>
      <c r="D111" s="189"/>
      <c r="E111" s="189"/>
      <c r="F111" s="4"/>
      <c r="G111" s="189"/>
      <c r="H111" s="4"/>
    </row>
    <row r="112" spans="1:8" x14ac:dyDescent="0.25">
      <c r="A112" s="4"/>
      <c r="B112" s="4"/>
      <c r="C112" s="189"/>
      <c r="D112" s="189"/>
      <c r="E112" s="189"/>
      <c r="F112" s="4"/>
      <c r="G112" s="189"/>
      <c r="H112" s="4"/>
    </row>
    <row r="113" spans="1:8" x14ac:dyDescent="0.25">
      <c r="A113" s="4"/>
      <c r="B113" s="4"/>
      <c r="C113" s="189"/>
      <c r="D113" s="189"/>
      <c r="E113" s="189"/>
      <c r="F113" s="4"/>
      <c r="G113" s="189"/>
      <c r="H113" s="4"/>
    </row>
    <row r="114" spans="1:8" x14ac:dyDescent="0.25">
      <c r="A114" s="4"/>
      <c r="B114" s="4"/>
      <c r="C114" s="189"/>
      <c r="D114" s="189"/>
      <c r="E114" s="189"/>
      <c r="F114" s="4"/>
      <c r="G114" s="189"/>
      <c r="H114" s="4"/>
    </row>
    <row r="115" spans="1:8" x14ac:dyDescent="0.25">
      <c r="A115" s="4"/>
      <c r="B115" s="4"/>
      <c r="C115" s="189"/>
      <c r="D115" s="189"/>
      <c r="E115" s="189"/>
      <c r="F115" s="4"/>
      <c r="G115" s="189"/>
      <c r="H115" s="4"/>
    </row>
    <row r="116" spans="1:8" x14ac:dyDescent="0.25">
      <c r="A116" s="4"/>
      <c r="B116" s="4"/>
      <c r="C116" s="189"/>
      <c r="D116" s="189"/>
      <c r="E116" s="189"/>
      <c r="F116" s="4"/>
      <c r="G116" s="189"/>
      <c r="H116" s="4"/>
    </row>
    <row r="117" spans="1:8" x14ac:dyDescent="0.25">
      <c r="A117" s="4"/>
      <c r="B117" s="4"/>
      <c r="C117" s="189"/>
      <c r="D117" s="189"/>
      <c r="E117" s="189"/>
      <c r="F117" s="4"/>
      <c r="G117" s="189"/>
      <c r="H117" s="4"/>
    </row>
    <row r="118" spans="1:8" x14ac:dyDescent="0.25">
      <c r="A118" s="4"/>
      <c r="B118" s="4"/>
      <c r="C118" s="189"/>
      <c r="D118" s="189"/>
      <c r="E118" s="189"/>
      <c r="F118" s="4"/>
      <c r="G118" s="189"/>
      <c r="H118" s="4"/>
    </row>
    <row r="119" spans="1:8" x14ac:dyDescent="0.25">
      <c r="A119" s="4"/>
      <c r="B119" s="4"/>
      <c r="C119" s="189"/>
      <c r="D119" s="189"/>
      <c r="E119" s="189"/>
      <c r="F119" s="4"/>
      <c r="G119" s="189"/>
      <c r="H119" s="4"/>
    </row>
    <row r="120" spans="1:8" x14ac:dyDescent="0.25">
      <c r="A120" s="4"/>
      <c r="B120" s="4"/>
      <c r="C120" s="189"/>
      <c r="D120" s="189"/>
      <c r="E120" s="189"/>
      <c r="F120" s="4"/>
      <c r="G120" s="189"/>
      <c r="H120" s="4"/>
    </row>
    <row r="121" spans="1:8" x14ac:dyDescent="0.25">
      <c r="A121" s="4"/>
      <c r="B121" s="4"/>
      <c r="C121" s="189"/>
      <c r="D121" s="189"/>
      <c r="E121" s="189"/>
      <c r="F121" s="4"/>
      <c r="G121" s="189"/>
      <c r="H121" s="4"/>
    </row>
    <row r="122" spans="1:8" x14ac:dyDescent="0.25">
      <c r="A122" s="4"/>
      <c r="B122" s="4"/>
      <c r="C122" s="189"/>
      <c r="D122" s="189"/>
      <c r="E122" s="189"/>
      <c r="F122" s="4"/>
      <c r="G122" s="189"/>
      <c r="H122" s="4"/>
    </row>
    <row r="123" spans="1:8" x14ac:dyDescent="0.25">
      <c r="A123" s="4"/>
      <c r="B123" s="4"/>
      <c r="C123" s="189"/>
      <c r="D123" s="189"/>
      <c r="E123" s="189"/>
      <c r="F123" s="4"/>
      <c r="G123" s="189"/>
      <c r="H123" s="4"/>
    </row>
    <row r="124" spans="1:8" x14ac:dyDescent="0.25">
      <c r="A124" s="4"/>
      <c r="B124" s="4"/>
      <c r="C124" s="189"/>
      <c r="D124" s="189"/>
      <c r="E124" s="189"/>
      <c r="F124" s="4"/>
      <c r="G124" s="189"/>
      <c r="H124" s="4"/>
    </row>
    <row r="125" spans="1:8" x14ac:dyDescent="0.25">
      <c r="A125" s="4"/>
      <c r="B125" s="4"/>
      <c r="C125" s="189"/>
      <c r="D125" s="189"/>
      <c r="E125" s="189"/>
      <c r="F125" s="4"/>
      <c r="G125" s="189"/>
      <c r="H125" s="4"/>
    </row>
    <row r="126" spans="1:8" x14ac:dyDescent="0.25">
      <c r="A126" s="4"/>
      <c r="B126" s="4"/>
      <c r="C126" s="189"/>
      <c r="D126" s="189"/>
      <c r="E126" s="189"/>
      <c r="F126" s="4"/>
      <c r="G126" s="189"/>
      <c r="H126" s="4"/>
    </row>
  </sheetData>
  <autoFilter ref="A8:H97"/>
  <mergeCells count="13">
    <mergeCell ref="A1:H1"/>
    <mergeCell ref="A2:A7"/>
    <mergeCell ref="B2:B7"/>
    <mergeCell ref="C2:H2"/>
    <mergeCell ref="C3:H3"/>
    <mergeCell ref="C4:H4"/>
    <mergeCell ref="C5:D5"/>
    <mergeCell ref="E5:F5"/>
    <mergeCell ref="G5:H5"/>
    <mergeCell ref="C6:C7"/>
    <mergeCell ref="D6:D7"/>
    <mergeCell ref="E6:E7"/>
    <mergeCell ref="G6:G7"/>
  </mergeCells>
  <pageMargins left="0.7" right="0.7" top="0.75" bottom="0.75" header="0.3" footer="0.3"/>
  <pageSetup paperSize="9" firstPageNumber="2147483648" orientation="portrait"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04"/>
  <sheetViews>
    <sheetView zoomScale="60" zoomScaleNormal="60" zoomScaleSheetLayoutView="30" workbookViewId="0">
      <pane xSplit="2" ySplit="13" topLeftCell="C14" activePane="bottomRight" state="frozen"/>
      <selection pane="topRight" activeCell="C1" sqref="C1"/>
      <selection pane="bottomLeft" activeCell="A14" sqref="A14"/>
      <selection pane="bottomRight" activeCell="E89" sqref="E89"/>
    </sheetView>
  </sheetViews>
  <sheetFormatPr defaultRowHeight="15" x14ac:dyDescent="0.25"/>
  <cols>
    <col min="1" max="1" width="5.42578125" style="49" customWidth="1"/>
    <col min="2" max="2" width="44.7109375" style="49" customWidth="1"/>
    <col min="3" max="3" width="6.7109375" style="48" customWidth="1"/>
    <col min="4" max="4" width="6.28515625" style="48" customWidth="1"/>
    <col min="5" max="5" width="55.5703125" style="188" customWidth="1"/>
    <col min="6" max="6" width="13.28515625" style="48" customWidth="1"/>
    <col min="7" max="7" width="15.5703125" style="48" customWidth="1"/>
    <col min="8" max="8" width="14.28515625" style="48" customWidth="1"/>
    <col min="9" max="9" width="16.140625" style="48" customWidth="1"/>
    <col min="10" max="10" width="15" style="48" customWidth="1"/>
    <col min="11" max="11" width="7.42578125" style="48" customWidth="1"/>
    <col min="12" max="12" width="53.28515625" style="188" customWidth="1"/>
    <col min="13" max="13" width="16.140625" style="48" customWidth="1"/>
    <col min="14" max="14" width="14.85546875" style="48" customWidth="1"/>
    <col min="15" max="15" width="16.28515625" style="48" customWidth="1"/>
    <col min="16" max="16" width="14.28515625" style="48" customWidth="1"/>
    <col min="17" max="18" width="15.7109375" style="48" customWidth="1"/>
  </cols>
  <sheetData>
    <row r="1" spans="1:18" ht="18.75" customHeight="1" x14ac:dyDescent="0.3">
      <c r="A1" s="11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c r="O1" s="107"/>
      <c r="P1" s="107"/>
      <c r="Q1" s="107"/>
      <c r="R1" s="107"/>
    </row>
    <row r="2" spans="1:18" ht="15.75" customHeight="1" x14ac:dyDescent="0.25">
      <c r="A2" s="92" t="s">
        <v>0</v>
      </c>
      <c r="B2" s="92" t="s">
        <v>1</v>
      </c>
      <c r="C2" s="110" t="s">
        <v>119</v>
      </c>
      <c r="D2" s="90"/>
      <c r="E2" s="90"/>
      <c r="F2" s="90"/>
      <c r="G2" s="90"/>
      <c r="H2" s="90"/>
      <c r="I2" s="90"/>
      <c r="J2" s="90"/>
      <c r="K2" s="90"/>
      <c r="L2" s="90"/>
      <c r="M2" s="90"/>
      <c r="N2" s="90"/>
      <c r="O2" s="90"/>
      <c r="P2" s="90"/>
      <c r="Q2" s="90"/>
      <c r="R2" s="91"/>
    </row>
    <row r="3" spans="1:18" ht="39.75" customHeight="1" x14ac:dyDescent="0.25">
      <c r="A3" s="93"/>
      <c r="B3" s="93"/>
      <c r="C3" s="96" t="s">
        <v>124</v>
      </c>
      <c r="D3" s="90"/>
      <c r="E3" s="90"/>
      <c r="F3" s="90"/>
      <c r="G3" s="90"/>
      <c r="H3" s="90"/>
      <c r="I3" s="90"/>
      <c r="J3" s="90"/>
      <c r="K3" s="90"/>
      <c r="L3" s="90"/>
      <c r="M3" s="90"/>
      <c r="N3" s="90"/>
      <c r="O3" s="90"/>
      <c r="P3" s="90"/>
      <c r="Q3" s="90"/>
      <c r="R3" s="91"/>
    </row>
    <row r="4" spans="1:18" ht="35.25" customHeight="1" x14ac:dyDescent="0.25">
      <c r="A4" s="93"/>
      <c r="B4" s="93"/>
      <c r="C4" s="97" t="s">
        <v>125</v>
      </c>
      <c r="D4" s="90"/>
      <c r="E4" s="90"/>
      <c r="F4" s="90"/>
      <c r="G4" s="90"/>
      <c r="H4" s="90"/>
      <c r="I4" s="90"/>
      <c r="J4" s="90"/>
      <c r="K4" s="90"/>
      <c r="L4" s="90"/>
      <c r="M4" s="90"/>
      <c r="N4" s="90"/>
      <c r="O4" s="90"/>
      <c r="P4" s="90"/>
      <c r="Q4" s="90"/>
      <c r="R4" s="91"/>
    </row>
    <row r="5" spans="1:18" ht="24" customHeight="1" x14ac:dyDescent="0.25">
      <c r="A5" s="93"/>
      <c r="B5" s="93"/>
      <c r="C5" s="98" t="s">
        <v>113</v>
      </c>
      <c r="D5" s="90"/>
      <c r="E5" s="90"/>
      <c r="F5" s="90"/>
      <c r="G5" s="90"/>
      <c r="H5" s="90"/>
      <c r="I5" s="90"/>
      <c r="J5" s="91"/>
      <c r="K5" s="113" t="str">
        <f>CONCATENATE("Велась ли в ",'Data Import'!$A$1," работа по данному направлению")</f>
        <v>Велась ли в 2025 г. работа по данному направлению</v>
      </c>
      <c r="L5" s="105"/>
      <c r="M5" s="105"/>
      <c r="N5" s="105"/>
      <c r="O5" s="105"/>
      <c r="P5" s="105"/>
      <c r="Q5" s="105"/>
      <c r="R5" s="100"/>
    </row>
    <row r="6" spans="1:18" ht="15" customHeight="1" x14ac:dyDescent="0.25">
      <c r="A6" s="93"/>
      <c r="B6" s="93"/>
      <c r="C6" s="98" t="s">
        <v>6</v>
      </c>
      <c r="D6" s="114" t="s">
        <v>7</v>
      </c>
      <c r="E6" s="90"/>
      <c r="F6" s="90"/>
      <c r="G6" s="90"/>
      <c r="H6" s="90"/>
      <c r="I6" s="90"/>
      <c r="J6" s="91"/>
      <c r="K6" s="98" t="s">
        <v>6</v>
      </c>
      <c r="L6" s="99" t="s">
        <v>7</v>
      </c>
      <c r="M6" s="90"/>
      <c r="N6" s="90"/>
      <c r="O6" s="90"/>
      <c r="P6" s="90"/>
      <c r="Q6" s="90"/>
      <c r="R6" s="91"/>
    </row>
    <row r="7" spans="1:18" ht="34.5" customHeight="1" x14ac:dyDescent="0.25">
      <c r="A7" s="93"/>
      <c r="B7" s="93"/>
      <c r="C7" s="93"/>
      <c r="D7" s="98" t="s">
        <v>116</v>
      </c>
      <c r="E7" s="90"/>
      <c r="F7" s="90"/>
      <c r="G7" s="90"/>
      <c r="H7" s="90"/>
      <c r="I7" s="90"/>
      <c r="J7" s="91"/>
      <c r="K7" s="93"/>
      <c r="L7" s="98" t="s">
        <v>126</v>
      </c>
      <c r="M7" s="90"/>
      <c r="N7" s="90"/>
      <c r="O7" s="90"/>
      <c r="P7" s="91"/>
      <c r="Q7" s="98" t="s">
        <v>127</v>
      </c>
      <c r="R7" s="100"/>
    </row>
    <row r="8" spans="1:18" ht="24.75" customHeight="1" x14ac:dyDescent="0.25">
      <c r="A8" s="93"/>
      <c r="B8" s="93"/>
      <c r="C8" s="93"/>
      <c r="D8" s="98" t="s">
        <v>6</v>
      </c>
      <c r="E8" s="98" t="s">
        <v>7</v>
      </c>
      <c r="F8" s="90"/>
      <c r="G8" s="90"/>
      <c r="H8" s="90"/>
      <c r="I8" s="90"/>
      <c r="J8" s="91"/>
      <c r="K8" s="93"/>
      <c r="L8" s="98" t="s">
        <v>128</v>
      </c>
      <c r="M8" s="98" t="s">
        <v>7</v>
      </c>
      <c r="N8" s="90"/>
      <c r="O8" s="90"/>
      <c r="P8" s="91"/>
      <c r="Q8" s="101"/>
      <c r="R8" s="102"/>
    </row>
    <row r="9" spans="1:18" ht="63" customHeight="1" x14ac:dyDescent="0.25">
      <c r="A9" s="93"/>
      <c r="B9" s="93"/>
      <c r="C9" s="93"/>
      <c r="D9" s="93"/>
      <c r="E9" s="98" t="s">
        <v>117</v>
      </c>
      <c r="F9" s="98" t="s">
        <v>118</v>
      </c>
      <c r="G9" s="98" t="str">
        <f>CONCATENATE("Плановое значение целевого показателя на ",'Data Import'!$A$1," для автомобильных дорог общего пользования")</f>
        <v>Плановое значение целевого показателя на 2025 г. для автомобильных дорог общего пользования</v>
      </c>
      <c r="H9" s="91"/>
      <c r="I9" s="98" t="str">
        <f>CONCATENATE("Фактическое значение целевого показателя в ",'Data Import'!$A$1," для автомобильных дорог общего пользования")</f>
        <v>Фактическое значение целевого показателя в 2025 г. для автомобильных дорог общего пользования</v>
      </c>
      <c r="J9" s="91"/>
      <c r="K9" s="93"/>
      <c r="L9" s="185"/>
      <c r="M9" s="98" t="s">
        <v>129</v>
      </c>
      <c r="N9" s="100"/>
      <c r="O9" s="111" t="s">
        <v>130</v>
      </c>
      <c r="P9" s="100"/>
      <c r="Q9" s="103"/>
      <c r="R9" s="104"/>
    </row>
    <row r="10" spans="1:18" ht="12.75" customHeight="1" x14ac:dyDescent="0.25">
      <c r="A10" s="93"/>
      <c r="B10" s="93"/>
      <c r="C10" s="93"/>
      <c r="D10" s="93"/>
      <c r="E10" s="185"/>
      <c r="F10" s="93"/>
      <c r="G10" s="98" t="s">
        <v>131</v>
      </c>
      <c r="H10" s="98" t="s">
        <v>132</v>
      </c>
      <c r="I10" s="98" t="s">
        <v>133</v>
      </c>
      <c r="J10" s="98" t="s">
        <v>132</v>
      </c>
      <c r="K10" s="93"/>
      <c r="L10" s="185"/>
      <c r="M10" s="101"/>
      <c r="N10" s="102"/>
      <c r="O10" s="101"/>
      <c r="P10" s="102"/>
      <c r="Q10" s="98" t="s">
        <v>6</v>
      </c>
      <c r="R10" s="98" t="s">
        <v>7</v>
      </c>
    </row>
    <row r="11" spans="1:18" ht="23.25" customHeight="1" x14ac:dyDescent="0.25">
      <c r="A11" s="93"/>
      <c r="B11" s="93"/>
      <c r="C11" s="93"/>
      <c r="D11" s="93"/>
      <c r="E11" s="185"/>
      <c r="F11" s="93"/>
      <c r="G11" s="93"/>
      <c r="H11" s="93"/>
      <c r="I11" s="93"/>
      <c r="J11" s="93"/>
      <c r="K11" s="93"/>
      <c r="L11" s="185"/>
      <c r="M11" s="103"/>
      <c r="N11" s="104"/>
      <c r="O11" s="103"/>
      <c r="P11" s="104"/>
      <c r="Q11" s="93"/>
      <c r="R11" s="93"/>
    </row>
    <row r="12" spans="1:18" ht="45" customHeight="1" x14ac:dyDescent="0.25">
      <c r="A12" s="94"/>
      <c r="B12" s="94"/>
      <c r="C12" s="94"/>
      <c r="D12" s="94"/>
      <c r="E12" s="186"/>
      <c r="F12" s="94"/>
      <c r="G12" s="94"/>
      <c r="H12" s="94"/>
      <c r="I12" s="94"/>
      <c r="J12" s="94"/>
      <c r="K12" s="94"/>
      <c r="L12" s="186"/>
      <c r="M12" s="46" t="s">
        <v>131</v>
      </c>
      <c r="N12" s="46" t="s">
        <v>132</v>
      </c>
      <c r="O12" s="53" t="s">
        <v>131</v>
      </c>
      <c r="P12" s="53" t="s">
        <v>132</v>
      </c>
      <c r="Q12" s="94"/>
      <c r="R12" s="94"/>
    </row>
    <row r="13" spans="1:18" ht="18" customHeight="1" x14ac:dyDescent="0.25">
      <c r="A13" s="45">
        <v>1</v>
      </c>
      <c r="B13" s="45">
        <v>2</v>
      </c>
      <c r="C13" s="7">
        <v>3</v>
      </c>
      <c r="D13" s="22">
        <v>4</v>
      </c>
      <c r="E13" s="22">
        <v>5</v>
      </c>
      <c r="F13" s="22">
        <v>6</v>
      </c>
      <c r="G13" s="22">
        <v>7</v>
      </c>
      <c r="H13" s="22">
        <v>8</v>
      </c>
      <c r="I13" s="22">
        <v>9</v>
      </c>
      <c r="J13" s="22">
        <v>10</v>
      </c>
      <c r="K13" s="22">
        <v>11</v>
      </c>
      <c r="L13" s="22">
        <v>12</v>
      </c>
      <c r="M13" s="22">
        <v>13</v>
      </c>
      <c r="N13" s="22">
        <v>14</v>
      </c>
      <c r="O13" s="8">
        <v>15</v>
      </c>
      <c r="P13" s="8">
        <v>16</v>
      </c>
      <c r="Q13" s="22">
        <v>17</v>
      </c>
      <c r="R13" s="22">
        <v>18</v>
      </c>
    </row>
    <row r="14" spans="1:18" ht="15.75" customHeight="1" x14ac:dyDescent="0.25">
      <c r="A14" s="23">
        <v>1</v>
      </c>
      <c r="B14" s="177" t="s">
        <v>11</v>
      </c>
      <c r="C14" s="178" t="str">
        <f>IF('Data Import'!$D$33="Нет","+","")</f>
        <v/>
      </c>
      <c r="D14" s="178" t="str">
        <f>IF('Data Import'!$D$34="Нет","+","")</f>
        <v/>
      </c>
      <c r="E14" s="179" t="str">
        <f>IF('Data Import'!$D$35&lt;&gt;"",'Data Import'!$D$35,"")</f>
        <v/>
      </c>
      <c r="F14" s="178" t="str">
        <f>IF('Data Import'!$D$36&lt;&gt;"",'Data Import'!$D$36,"")</f>
        <v/>
      </c>
      <c r="G14" s="181" t="str">
        <f>IF('Data Import'!$D$37&lt;&gt;"",'Data Import'!$D$37,"")</f>
        <v/>
      </c>
      <c r="H14" s="181" t="str">
        <f>IF('Data Import'!$D$38&lt;&gt;"",'Data Import'!$D$38,"")</f>
        <v/>
      </c>
      <c r="I14" s="181" t="str">
        <f>IF('Data Import'!$D$39&lt;&gt;"",'Data Import'!$D$39,"")</f>
        <v/>
      </c>
      <c r="J14" s="181" t="str">
        <f>IF('Data Import'!$D$40&lt;&gt;"",'Data Import'!$D$40,"")</f>
        <v/>
      </c>
      <c r="K14" s="178" t="str">
        <f>IF('Data Import'!$D$41="Нет","+","")</f>
        <v/>
      </c>
      <c r="L14" s="179" t="str">
        <f>IF('Data Import'!$D$43&lt;&gt;"",'Data Import'!$D$43,"")</f>
        <v/>
      </c>
      <c r="M14" s="181" t="str">
        <f>IF('Data Import'!$D$44&lt;&gt;"",'Data Import'!$D$44,"")</f>
        <v/>
      </c>
      <c r="N14" s="181" t="str">
        <f>IF('Data Import'!$D$45&lt;&gt;"",'Data Import'!$D$45,"")</f>
        <v/>
      </c>
      <c r="O14" s="181" t="str">
        <f>IF('Data Import'!$D$46&lt;&gt;"",'Data Import'!$D$46,"")</f>
        <v/>
      </c>
      <c r="P14" s="181" t="str">
        <f>IF('Data Import'!$D$47&lt;&gt;"",'Data Import'!$D$47,"")</f>
        <v/>
      </c>
      <c r="Q14" s="178" t="str">
        <f>IF('Data Import'!$D$48="Нет","+","")</f>
        <v/>
      </c>
      <c r="R14" s="178" t="str">
        <f>IF('Data Import'!$D$48="Да","+","")</f>
        <v/>
      </c>
    </row>
    <row r="15" spans="1:18" ht="15.75" customHeight="1" x14ac:dyDescent="0.25">
      <c r="A15" s="23">
        <v>2</v>
      </c>
      <c r="B15" s="177" t="s">
        <v>12</v>
      </c>
      <c r="C15" s="178" t="str">
        <f>IF('Data Import'!$E$33="Нет","+","")</f>
        <v/>
      </c>
      <c r="D15" s="178" t="str">
        <f>IF('Data Import'!$E$34="Нет","+","")</f>
        <v/>
      </c>
      <c r="E15" s="179" t="str">
        <f>IF('Data Import'!$E$35&lt;&gt;"",'Data Import'!$E$35,"")</f>
        <v/>
      </c>
      <c r="F15" s="178" t="str">
        <f>IF('Data Import'!$E$36&lt;&gt;"",'Data Import'!$E$36,"")</f>
        <v/>
      </c>
      <c r="G15" s="181" t="str">
        <f>IF('Data Import'!$E$37&lt;&gt;"",'Data Import'!$E$37,"")</f>
        <v/>
      </c>
      <c r="H15" s="181" t="str">
        <f>IF('Data Import'!$E$38&lt;&gt;"",'Data Import'!$E$38,"")</f>
        <v/>
      </c>
      <c r="I15" s="181" t="str">
        <f>IF('Data Import'!$E$39&lt;&gt;"",'Data Import'!$E$39,"")</f>
        <v/>
      </c>
      <c r="J15" s="181" t="str">
        <f>IF('Data Import'!$E$40&lt;&gt;"",'Data Import'!$E$40,"")</f>
        <v/>
      </c>
      <c r="K15" s="178" t="str">
        <f>IF('Data Import'!$E$41="Нет","+","")</f>
        <v/>
      </c>
      <c r="L15" s="179" t="str">
        <f>IF('Data Import'!$E$43&lt;&gt;"",'Data Import'!$E$43,"")</f>
        <v/>
      </c>
      <c r="M15" s="181" t="str">
        <f>IF('Data Import'!$E$44&lt;&gt;"",'Data Import'!$E$44,"")</f>
        <v/>
      </c>
      <c r="N15" s="181" t="str">
        <f>IF('Data Import'!$E$45&lt;&gt;"",'Data Import'!$E$45,"")</f>
        <v/>
      </c>
      <c r="O15" s="181" t="str">
        <f>IF('Data Import'!$E$46&lt;&gt;"",'Data Import'!$E$46,"")</f>
        <v/>
      </c>
      <c r="P15" s="181" t="str">
        <f>IF('Data Import'!$E$47&lt;&gt;"",'Data Import'!$E$47,"")</f>
        <v/>
      </c>
      <c r="Q15" s="178" t="str">
        <f>IF('Data Import'!$E$48="Нет","+","")</f>
        <v/>
      </c>
      <c r="R15" s="178" t="str">
        <f>IF('Data Import'!$E$48="Да","+","")</f>
        <v/>
      </c>
    </row>
    <row r="16" spans="1:18" ht="15.75" customHeight="1" x14ac:dyDescent="0.25">
      <c r="A16" s="23">
        <v>3</v>
      </c>
      <c r="B16" s="177" t="s">
        <v>13</v>
      </c>
      <c r="C16" s="178" t="str">
        <f>IF('Data Import'!$F$33="Нет","+","")</f>
        <v/>
      </c>
      <c r="D16" s="178" t="str">
        <f>IF('Data Import'!$F$34="Нет","+","")</f>
        <v/>
      </c>
      <c r="E16" s="179" t="str">
        <f>IF('Data Import'!$F$35&lt;&gt;"",'Data Import'!$F$35,"")</f>
        <v/>
      </c>
      <c r="F16" s="178" t="str">
        <f>IF('Data Import'!$F$36&lt;&gt;"",'Data Import'!$F$36,"")</f>
        <v/>
      </c>
      <c r="G16" s="181" t="str">
        <f>IF('Data Import'!$F$37&lt;&gt;"",'Data Import'!$F$37,"")</f>
        <v/>
      </c>
      <c r="H16" s="181" t="str">
        <f>IF('Data Import'!$F$38&lt;&gt;"",'Data Import'!$F$38,"")</f>
        <v/>
      </c>
      <c r="I16" s="181" t="str">
        <f>IF('Data Import'!$F$39&lt;&gt;"",'Data Import'!$F$39,"")</f>
        <v/>
      </c>
      <c r="J16" s="181" t="str">
        <f>IF('Data Import'!$F$40&lt;&gt;"",'Data Import'!$F$40,"")</f>
        <v/>
      </c>
      <c r="K16" s="178" t="str">
        <f>IF('Data Import'!$F$41="Нет","+","")</f>
        <v/>
      </c>
      <c r="L16" s="179" t="str">
        <f>IF('Data Import'!$F$43&lt;&gt;"",'Data Import'!$F$43,"")</f>
        <v/>
      </c>
      <c r="M16" s="181" t="str">
        <f>IF('Data Import'!$F$44&lt;&gt;"",'Data Import'!$F$44,"")</f>
        <v/>
      </c>
      <c r="N16" s="181" t="str">
        <f>IF('Data Import'!$F$45&lt;&gt;"",'Data Import'!$F$45,"")</f>
        <v/>
      </c>
      <c r="O16" s="181" t="str">
        <f>IF('Data Import'!$F$46&lt;&gt;"",'Data Import'!$F$46,"")</f>
        <v/>
      </c>
      <c r="P16" s="181" t="str">
        <f>IF('Data Import'!$F$47&lt;&gt;"",'Data Import'!$F$47,"")</f>
        <v/>
      </c>
      <c r="Q16" s="178" t="str">
        <f>IF('Data Import'!$F$48="Нет","+","")</f>
        <v/>
      </c>
      <c r="R16" s="178" t="str">
        <f>IF('Data Import'!$F$48="Да","+","")</f>
        <v/>
      </c>
    </row>
    <row r="17" spans="1:18" ht="15.75" customHeight="1" x14ac:dyDescent="0.25">
      <c r="A17" s="23">
        <v>4</v>
      </c>
      <c r="B17" s="177" t="s">
        <v>14</v>
      </c>
      <c r="C17" s="178" t="str">
        <f>IF('Data Import'!$G$33="Нет","+","")</f>
        <v/>
      </c>
      <c r="D17" s="178" t="str">
        <f>IF('Data Import'!$G$34="Нет","+","")</f>
        <v>+</v>
      </c>
      <c r="E17" s="179" t="str">
        <f>IF('Data Import'!$G$35&lt;&gt;"",'Data Import'!$G$35,"")</f>
        <v/>
      </c>
      <c r="F17" s="178" t="str">
        <f>IF('Data Import'!$G$36&lt;&gt;"",'Data Import'!$G$36,"")</f>
        <v/>
      </c>
      <c r="G17" s="181" t="str">
        <f>IF('Data Import'!$G$37&lt;&gt;"",'Data Import'!$G$37,"")</f>
        <v/>
      </c>
      <c r="H17" s="181" t="str">
        <f>IF('Data Import'!$G$38&lt;&gt;"",'Data Import'!$G$38,"")</f>
        <v/>
      </c>
      <c r="I17" s="181" t="str">
        <f>IF('Data Import'!$G$39&lt;&gt;"",'Data Import'!$G$39,"")</f>
        <v/>
      </c>
      <c r="J17" s="181" t="str">
        <f>IF('Data Import'!$G$40&lt;&gt;"",'Data Import'!$G$40,"")</f>
        <v/>
      </c>
      <c r="K17" s="178" t="str">
        <f>IF('Data Import'!$G$41="Нет","+","")</f>
        <v>+</v>
      </c>
      <c r="L17" s="179" t="str">
        <f>IF('Data Import'!$G$43&lt;&gt;"",'Data Import'!$G$43,"")</f>
        <v/>
      </c>
      <c r="M17" s="181" t="str">
        <f>IF('Data Import'!$G$44&lt;&gt;"",'Data Import'!$G$44,"")</f>
        <v/>
      </c>
      <c r="N17" s="181" t="str">
        <f>IF('Data Import'!$G$45&lt;&gt;"",'Data Import'!$G$45,"")</f>
        <v/>
      </c>
      <c r="O17" s="181" t="str">
        <f>IF('Data Import'!$G$46&lt;&gt;"",'Data Import'!$G$46,"")</f>
        <v/>
      </c>
      <c r="P17" s="181" t="str">
        <f>IF('Data Import'!$G$47&lt;&gt;"",'Data Import'!$G$47,"")</f>
        <v/>
      </c>
      <c r="Q17" s="178" t="str">
        <f>IF('Data Import'!$G$48="Нет","+","")</f>
        <v/>
      </c>
      <c r="R17" s="178" t="str">
        <f>IF('Data Import'!$G$48="Да","+","")</f>
        <v/>
      </c>
    </row>
    <row r="18" spans="1:18" ht="15.75" customHeight="1" x14ac:dyDescent="0.25">
      <c r="A18" s="23">
        <v>5</v>
      </c>
      <c r="B18" s="177" t="s">
        <v>15</v>
      </c>
      <c r="C18" s="178" t="str">
        <f>IF('Data Import'!$H$33="Нет","+","")</f>
        <v>+</v>
      </c>
      <c r="D18" s="178" t="str">
        <f>IF('Data Import'!$H$34="Нет","+","")</f>
        <v/>
      </c>
      <c r="E18" s="179" t="str">
        <f>IF('Data Import'!$H$35&lt;&gt;"",'Data Import'!$H$35,"")</f>
        <v/>
      </c>
      <c r="F18" s="178" t="str">
        <f>IF('Data Import'!$H$36&lt;&gt;"",'Data Import'!$H$36,"")</f>
        <v/>
      </c>
      <c r="G18" s="181" t="str">
        <f>IF('Data Import'!$H$37&lt;&gt;"",'Data Import'!$H$37,"")</f>
        <v/>
      </c>
      <c r="H18" s="181" t="str">
        <f>IF('Data Import'!$H$38&lt;&gt;"",'Data Import'!$H$38,"")</f>
        <v/>
      </c>
      <c r="I18" s="181" t="str">
        <f>IF('Data Import'!$H$39&lt;&gt;"",'Data Import'!$H$39,"")</f>
        <v/>
      </c>
      <c r="J18" s="181" t="str">
        <f>IF('Data Import'!$H$40&lt;&gt;"",'Data Import'!$H$40,"")</f>
        <v/>
      </c>
      <c r="K18" s="178" t="str">
        <f>IF('Data Import'!$H$41="Нет","+","")</f>
        <v>+</v>
      </c>
      <c r="L18" s="179" t="str">
        <f>IF('Data Import'!$H$43&lt;&gt;"",'Data Import'!$H$43,"")</f>
        <v/>
      </c>
      <c r="M18" s="181" t="str">
        <f>IF('Data Import'!$H$44&lt;&gt;"",'Data Import'!$H$44,"")</f>
        <v/>
      </c>
      <c r="N18" s="181" t="str">
        <f>IF('Data Import'!$H$45&lt;&gt;"",'Data Import'!$H$45,"")</f>
        <v/>
      </c>
      <c r="O18" s="181" t="str">
        <f>IF('Data Import'!$H$46&lt;&gt;"",'Data Import'!$H$46,"")</f>
        <v/>
      </c>
      <c r="P18" s="181" t="str">
        <f>IF('Data Import'!$H$47&lt;&gt;"",'Data Import'!$H$47,"")</f>
        <v/>
      </c>
      <c r="Q18" s="178" t="str">
        <f>IF('Data Import'!$H$48="Нет","+","")</f>
        <v/>
      </c>
      <c r="R18" s="178" t="str">
        <f>IF('Data Import'!$H$48="Да","+","")</f>
        <v/>
      </c>
    </row>
    <row r="19" spans="1:18" ht="15.75" customHeight="1" x14ac:dyDescent="0.25">
      <c r="A19" s="23">
        <v>6</v>
      </c>
      <c r="B19" s="177" t="s">
        <v>16</v>
      </c>
      <c r="C19" s="178" t="str">
        <f>IF('Data Import'!$I$33="Нет","+","")</f>
        <v>+</v>
      </c>
      <c r="D19" s="178" t="str">
        <f>IF('Data Import'!$I$34="Нет","+","")</f>
        <v/>
      </c>
      <c r="E19" s="179" t="str">
        <f>IF('Data Import'!$I$35&lt;&gt;"",'Data Import'!$I$35,"")</f>
        <v/>
      </c>
      <c r="F19" s="178" t="str">
        <f>IF('Data Import'!$I$36&lt;&gt;"",'Data Import'!$I$36,"")</f>
        <v/>
      </c>
      <c r="G19" s="181" t="str">
        <f>IF('Data Import'!$I$37&lt;&gt;"",'Data Import'!$I$37,"")</f>
        <v/>
      </c>
      <c r="H19" s="181" t="str">
        <f>IF('Data Import'!$I$38&lt;&gt;"",'Data Import'!$I$38,"")</f>
        <v/>
      </c>
      <c r="I19" s="181" t="str">
        <f>IF('Data Import'!$I$39&lt;&gt;"",'Data Import'!$I$39,"")</f>
        <v/>
      </c>
      <c r="J19" s="181" t="str">
        <f>IF('Data Import'!$I$40&lt;&gt;"",'Data Import'!$I$40,"")</f>
        <v/>
      </c>
      <c r="K19" s="178" t="str">
        <f>IF('Data Import'!$I$41="Нет","+","")</f>
        <v>+</v>
      </c>
      <c r="L19" s="179" t="str">
        <f>IF('Data Import'!$I$43&lt;&gt;"",'Data Import'!$I$43,"")</f>
        <v/>
      </c>
      <c r="M19" s="181" t="str">
        <f>IF('Data Import'!$I$44&lt;&gt;"",'Data Import'!$I$44,"")</f>
        <v/>
      </c>
      <c r="N19" s="181" t="str">
        <f>IF('Data Import'!$I$45&lt;&gt;"",'Data Import'!$I$45,"")</f>
        <v/>
      </c>
      <c r="O19" s="181" t="str">
        <f>IF('Data Import'!$I$46&lt;&gt;"",'Data Import'!$I$46,"")</f>
        <v/>
      </c>
      <c r="P19" s="181" t="str">
        <f>IF('Data Import'!$I$47&lt;&gt;"",'Data Import'!$I$47,"")</f>
        <v/>
      </c>
      <c r="Q19" s="178" t="str">
        <f>IF('Data Import'!$I$48="Нет","+","")</f>
        <v/>
      </c>
      <c r="R19" s="178" t="str">
        <f>IF('Data Import'!$I$48="Да","+","")</f>
        <v/>
      </c>
    </row>
    <row r="20" spans="1:18" ht="34.5" customHeight="1" x14ac:dyDescent="0.25">
      <c r="A20" s="23">
        <v>7</v>
      </c>
      <c r="B20" s="177" t="s">
        <v>17</v>
      </c>
      <c r="C20" s="178" t="str">
        <f>IF('Data Import'!$J$33="Нет","+","")</f>
        <v/>
      </c>
      <c r="D20" s="178" t="str">
        <f>IF('Data Import'!$J$34="Нет","+","")</f>
        <v/>
      </c>
      <c r="E20" s="179" t="str">
        <f>IF('Data Import'!$J$35&lt;&gt;"",'Data Import'!$J$35,"")</f>
        <v xml:space="preserve">Ввод новых маршрутов или адаптация имеющихся маршрутов </v>
      </c>
      <c r="F20" s="178" t="str">
        <f>IF('Data Import'!$J$36&lt;&gt;"",'Data Import'!$J$36,"")</f>
        <v>%</v>
      </c>
      <c r="G20" s="181">
        <f>IF('Data Import'!$J$37&lt;&gt;"",'Data Import'!$J$37,"")</f>
        <v>90</v>
      </c>
      <c r="H20" s="181">
        <f>IF('Data Import'!$J$38&lt;&gt;"",'Data Import'!$J$38,"")</f>
        <v>90</v>
      </c>
      <c r="I20" s="181">
        <f>IF('Data Import'!$J$39&lt;&gt;"",'Data Import'!$J$39,"")</f>
        <v>100</v>
      </c>
      <c r="J20" s="181">
        <f>IF('Data Import'!$J$40&lt;&gt;"",'Data Import'!$J$40,"")</f>
        <v>100</v>
      </c>
      <c r="K20" s="178" t="str">
        <f>IF('Data Import'!$J$41="Нет","+","")</f>
        <v>+</v>
      </c>
      <c r="L20" s="179" t="str">
        <f>IF('Data Import'!$J$43&lt;&gt;"",'Data Import'!$J$43,"")</f>
        <v/>
      </c>
      <c r="M20" s="181" t="str">
        <f>IF('Data Import'!$J$44&lt;&gt;"",'Data Import'!$J$44,"")</f>
        <v/>
      </c>
      <c r="N20" s="181" t="str">
        <f>IF('Data Import'!$J$45&lt;&gt;"",'Data Import'!$J$45,"")</f>
        <v/>
      </c>
      <c r="O20" s="181" t="str">
        <f>IF('Data Import'!$J$46&lt;&gt;"",'Data Import'!$J$46,"")</f>
        <v/>
      </c>
      <c r="P20" s="181" t="str">
        <f>IF('Data Import'!$J$47&lt;&gt;"",'Data Import'!$J$47,"")</f>
        <v/>
      </c>
      <c r="Q20" s="178" t="str">
        <f>IF('Data Import'!$J$48="Нет","+","")</f>
        <v/>
      </c>
      <c r="R20" s="178" t="str">
        <f>IF('Data Import'!$J$48="Да","+","")</f>
        <v/>
      </c>
    </row>
    <row r="21" spans="1:18" ht="15.75" customHeight="1" x14ac:dyDescent="0.25">
      <c r="A21" s="23">
        <v>8</v>
      </c>
      <c r="B21" s="177" t="s">
        <v>18</v>
      </c>
      <c r="C21" s="178" t="str">
        <f>IF('Data Import'!$K$33="Нет","+","")</f>
        <v>+</v>
      </c>
      <c r="D21" s="178" t="str">
        <f>IF('Data Import'!$K$34="Нет","+","")</f>
        <v/>
      </c>
      <c r="E21" s="179" t="str">
        <f>IF('Data Import'!$K$35&lt;&gt;"",'Data Import'!$K$35,"")</f>
        <v/>
      </c>
      <c r="F21" s="178" t="str">
        <f>IF('Data Import'!$K$36&lt;&gt;"",'Data Import'!$K$36,"")</f>
        <v/>
      </c>
      <c r="G21" s="181" t="str">
        <f>IF('Data Import'!$K$37&lt;&gt;"",'Data Import'!$K$37,"")</f>
        <v/>
      </c>
      <c r="H21" s="181" t="str">
        <f>IF('Data Import'!$K$38&lt;&gt;"",'Data Import'!$K$38,"")</f>
        <v/>
      </c>
      <c r="I21" s="181" t="str">
        <f>IF('Data Import'!$K$39&lt;&gt;"",'Data Import'!$K$39,"")</f>
        <v/>
      </c>
      <c r="J21" s="181" t="str">
        <f>IF('Data Import'!$K$40&lt;&gt;"",'Data Import'!$K$40,"")</f>
        <v/>
      </c>
      <c r="K21" s="178" t="str">
        <f>IF('Data Import'!$K$41="Нет","+","")</f>
        <v>+</v>
      </c>
      <c r="L21" s="179" t="str">
        <f>IF('Data Import'!$K$43&lt;&gt;"",'Data Import'!$K$43,"")</f>
        <v/>
      </c>
      <c r="M21" s="181" t="str">
        <f>IF('Data Import'!$K$44&lt;&gt;"",'Data Import'!$K$44,"")</f>
        <v/>
      </c>
      <c r="N21" s="181" t="str">
        <f>IF('Data Import'!$K$45&lt;&gt;"",'Data Import'!$K$45,"")</f>
        <v/>
      </c>
      <c r="O21" s="181" t="str">
        <f>IF('Data Import'!$K$46&lt;&gt;"",'Data Import'!$K$46,"")</f>
        <v/>
      </c>
      <c r="P21" s="181" t="str">
        <f>IF('Data Import'!$K$47&lt;&gt;"",'Data Import'!$K$47,"")</f>
        <v/>
      </c>
      <c r="Q21" s="178" t="str">
        <f>IF('Data Import'!$K$48="Нет","+","")</f>
        <v/>
      </c>
      <c r="R21" s="178" t="str">
        <f>IF('Data Import'!$K$48="Да","+","")</f>
        <v/>
      </c>
    </row>
    <row r="22" spans="1:18" ht="15.75" customHeight="1" x14ac:dyDescent="0.25">
      <c r="A22" s="23">
        <v>9</v>
      </c>
      <c r="B22" s="177" t="s">
        <v>19</v>
      </c>
      <c r="C22" s="178" t="str">
        <f>IF('Data Import'!$L$33="Нет","+","")</f>
        <v>+</v>
      </c>
      <c r="D22" s="178" t="str">
        <f>IF('Data Import'!$L$34="Нет","+","")</f>
        <v>+</v>
      </c>
      <c r="E22" s="179" t="str">
        <f>IF('Data Import'!$L$35&lt;&gt;"",'Data Import'!$L$35,"")</f>
        <v/>
      </c>
      <c r="F22" s="178" t="str">
        <f>IF('Data Import'!$L$36&lt;&gt;"",'Data Import'!$L$36,"")</f>
        <v/>
      </c>
      <c r="G22" s="181" t="str">
        <f>IF('Data Import'!$L$37&lt;&gt;"",'Data Import'!$L$37,"")</f>
        <v/>
      </c>
      <c r="H22" s="181" t="str">
        <f>IF('Data Import'!$L$38&lt;&gt;"",'Data Import'!$L$38,"")</f>
        <v/>
      </c>
      <c r="I22" s="181" t="str">
        <f>IF('Data Import'!$L$39&lt;&gt;"",'Data Import'!$L$39,"")</f>
        <v/>
      </c>
      <c r="J22" s="181" t="str">
        <f>IF('Data Import'!$L$40&lt;&gt;"",'Data Import'!$L$40,"")</f>
        <v/>
      </c>
      <c r="K22" s="178" t="str">
        <f>IF('Data Import'!$L$41="Нет","+","")</f>
        <v>+</v>
      </c>
      <c r="L22" s="179" t="str">
        <f>IF('Data Import'!$L$43&lt;&gt;"",'Data Import'!$L$43,"")</f>
        <v/>
      </c>
      <c r="M22" s="181" t="str">
        <f>IF('Data Import'!$L$44&lt;&gt;"",'Data Import'!$L$44,"")</f>
        <v/>
      </c>
      <c r="N22" s="181" t="str">
        <f>IF('Data Import'!$L$45&lt;&gt;"",'Data Import'!$L$45,"")</f>
        <v/>
      </c>
      <c r="O22" s="181" t="str">
        <f>IF('Data Import'!$L$46&lt;&gt;"",'Data Import'!$L$46,"")</f>
        <v/>
      </c>
      <c r="P22" s="181" t="str">
        <f>IF('Data Import'!$L$47&lt;&gt;"",'Data Import'!$L$47,"")</f>
        <v/>
      </c>
      <c r="Q22" s="178" t="str">
        <f>IF('Data Import'!$L$48="Нет","+","")</f>
        <v/>
      </c>
      <c r="R22" s="178" t="str">
        <f>IF('Data Import'!$L$48="Да","+","")</f>
        <v/>
      </c>
    </row>
    <row r="23" spans="1:18" ht="15.75" customHeight="1" x14ac:dyDescent="0.25">
      <c r="A23" s="23">
        <v>10</v>
      </c>
      <c r="B23" s="177" t="s">
        <v>20</v>
      </c>
      <c r="C23" s="178" t="str">
        <f>IF('Data Import'!$M$33="Нет","+","")</f>
        <v>+</v>
      </c>
      <c r="D23" s="178" t="str">
        <f>IF('Data Import'!$M$34="Нет","+","")</f>
        <v/>
      </c>
      <c r="E23" s="179" t="str">
        <f>IF('Data Import'!$M$35&lt;&gt;"",'Data Import'!$M$35,"")</f>
        <v/>
      </c>
      <c r="F23" s="178" t="str">
        <f>IF('Data Import'!$M$36&lt;&gt;"",'Data Import'!$M$36,"")</f>
        <v/>
      </c>
      <c r="G23" s="181" t="str">
        <f>IF('Data Import'!$M$37&lt;&gt;"",'Data Import'!$M$37,"")</f>
        <v/>
      </c>
      <c r="H23" s="181" t="str">
        <f>IF('Data Import'!$M$38&lt;&gt;"",'Data Import'!$M$38,"")</f>
        <v/>
      </c>
      <c r="I23" s="181" t="str">
        <f>IF('Data Import'!$M$39&lt;&gt;"",'Data Import'!$M$39,"")</f>
        <v/>
      </c>
      <c r="J23" s="181" t="str">
        <f>IF('Data Import'!$M$40&lt;&gt;"",'Data Import'!$M$40,"")</f>
        <v/>
      </c>
      <c r="K23" s="178" t="str">
        <f>IF('Data Import'!$M$41="Нет","+","")</f>
        <v>+</v>
      </c>
      <c r="L23" s="179" t="str">
        <f>IF('Data Import'!$M$43&lt;&gt;"",'Data Import'!$M$43,"")</f>
        <v/>
      </c>
      <c r="M23" s="181" t="str">
        <f>IF('Data Import'!$M$44&lt;&gt;"",'Data Import'!$M$44,"")</f>
        <v/>
      </c>
      <c r="N23" s="181" t="str">
        <f>IF('Data Import'!$M$45&lt;&gt;"",'Data Import'!$M$45,"")</f>
        <v/>
      </c>
      <c r="O23" s="181" t="str">
        <f>IF('Data Import'!$M$46&lt;&gt;"",'Data Import'!$M$46,"")</f>
        <v/>
      </c>
      <c r="P23" s="181" t="str">
        <f>IF('Data Import'!$M$47&lt;&gt;"",'Data Import'!$M$47,"")</f>
        <v/>
      </c>
      <c r="Q23" s="178" t="str">
        <f>IF('Data Import'!$M$48="Нет","+","")</f>
        <v/>
      </c>
      <c r="R23" s="178" t="str">
        <f>IF('Data Import'!$M$48="Да","+","")</f>
        <v/>
      </c>
    </row>
    <row r="24" spans="1:18" ht="15.75" customHeight="1" x14ac:dyDescent="0.25">
      <c r="A24" s="23">
        <v>11</v>
      </c>
      <c r="B24" s="177" t="s">
        <v>21</v>
      </c>
      <c r="C24" s="178" t="str">
        <f>IF('Data Import'!$N$33="Нет","+","")</f>
        <v>+</v>
      </c>
      <c r="D24" s="178" t="str">
        <f>IF('Data Import'!$N$34="Нет","+","")</f>
        <v/>
      </c>
      <c r="E24" s="179" t="str">
        <f>IF('Data Import'!$N$35&lt;&gt;"",'Data Import'!$N$35,"")</f>
        <v/>
      </c>
      <c r="F24" s="178" t="str">
        <f>IF('Data Import'!$N$36&lt;&gt;"",'Data Import'!$N$36,"")</f>
        <v/>
      </c>
      <c r="G24" s="181" t="str">
        <f>IF('Data Import'!$N$37&lt;&gt;"",'Data Import'!$N$37,"")</f>
        <v/>
      </c>
      <c r="H24" s="181" t="str">
        <f>IF('Data Import'!$N$38&lt;&gt;"",'Data Import'!$N$38,"")</f>
        <v/>
      </c>
      <c r="I24" s="181" t="str">
        <f>IF('Data Import'!$N$39&lt;&gt;"",'Data Import'!$N$39,"")</f>
        <v/>
      </c>
      <c r="J24" s="181" t="str">
        <f>IF('Data Import'!$N$40&lt;&gt;"",'Data Import'!$N$40,"")</f>
        <v/>
      </c>
      <c r="K24" s="178" t="str">
        <f>IF('Data Import'!$N$41="Нет","+","")</f>
        <v>+</v>
      </c>
      <c r="L24" s="179" t="str">
        <f>IF('Data Import'!$N$43&lt;&gt;"",'Data Import'!$N$43,"")</f>
        <v/>
      </c>
      <c r="M24" s="181" t="str">
        <f>IF('Data Import'!$N$44&lt;&gt;"",'Data Import'!$N$44,"")</f>
        <v/>
      </c>
      <c r="N24" s="181" t="str">
        <f>IF('Data Import'!$N$45&lt;&gt;"",'Data Import'!$N$45,"")</f>
        <v/>
      </c>
      <c r="O24" s="181" t="str">
        <f>IF('Data Import'!$N$46&lt;&gt;"",'Data Import'!$N$46,"")</f>
        <v/>
      </c>
      <c r="P24" s="181" t="str">
        <f>IF('Data Import'!$N$47&lt;&gt;"",'Data Import'!$N$47,"")</f>
        <v/>
      </c>
      <c r="Q24" s="178" t="str">
        <f>IF('Data Import'!$N$48="Нет","+","")</f>
        <v/>
      </c>
      <c r="R24" s="178" t="str">
        <f>IF('Data Import'!$N$48="Да","+","")</f>
        <v/>
      </c>
    </row>
    <row r="25" spans="1:18" ht="15.75" customHeight="1" x14ac:dyDescent="0.25">
      <c r="A25" s="23">
        <v>12</v>
      </c>
      <c r="B25" s="177" t="s">
        <v>22</v>
      </c>
      <c r="C25" s="178" t="str">
        <f>IF('Data Import'!$O$33="Нет","+","")</f>
        <v>+</v>
      </c>
      <c r="D25" s="178" t="str">
        <f>IF('Data Import'!$O$34="Нет","+","")</f>
        <v/>
      </c>
      <c r="E25" s="179" t="str">
        <f>IF('Data Import'!$O$35&lt;&gt;"",'Data Import'!$O$35,"")</f>
        <v/>
      </c>
      <c r="F25" s="178" t="str">
        <f>IF('Data Import'!$O$36&lt;&gt;"",'Data Import'!$O$36,"")</f>
        <v/>
      </c>
      <c r="G25" s="181" t="str">
        <f>IF('Data Import'!$O$37&lt;&gt;"",'Data Import'!$O$37,"")</f>
        <v/>
      </c>
      <c r="H25" s="181" t="str">
        <f>IF('Data Import'!$O$38&lt;&gt;"",'Data Import'!$O$38,"")</f>
        <v/>
      </c>
      <c r="I25" s="181" t="str">
        <f>IF('Data Import'!$O$39&lt;&gt;"",'Data Import'!$O$39,"")</f>
        <v/>
      </c>
      <c r="J25" s="181" t="str">
        <f>IF('Data Import'!$O$40&lt;&gt;"",'Data Import'!$O$40,"")</f>
        <v/>
      </c>
      <c r="K25" s="178" t="str">
        <f>IF('Data Import'!$O$41="Нет","+","")</f>
        <v>+</v>
      </c>
      <c r="L25" s="179" t="str">
        <f>IF('Data Import'!$O$43&lt;&gt;"",'Data Import'!$O$43,"")</f>
        <v/>
      </c>
      <c r="M25" s="181" t="str">
        <f>IF('Data Import'!$O$44&lt;&gt;"",'Data Import'!$O$44,"")</f>
        <v/>
      </c>
      <c r="N25" s="181" t="str">
        <f>IF('Data Import'!$O$45&lt;&gt;"",'Data Import'!$O$45,"")</f>
        <v/>
      </c>
      <c r="O25" s="181" t="str">
        <f>IF('Data Import'!$O$46&lt;&gt;"",'Data Import'!$O$46,"")</f>
        <v/>
      </c>
      <c r="P25" s="181" t="str">
        <f>IF('Data Import'!$O$47&lt;&gt;"",'Data Import'!$O$47,"")</f>
        <v/>
      </c>
      <c r="Q25" s="178" t="str">
        <f>IF('Data Import'!$O$48="Нет","+","")</f>
        <v/>
      </c>
      <c r="R25" s="178" t="str">
        <f>IF('Data Import'!$O$48="Да","+","")</f>
        <v/>
      </c>
    </row>
    <row r="26" spans="1:18" ht="142.5" customHeight="1" x14ac:dyDescent="0.25">
      <c r="A26" s="23">
        <v>13</v>
      </c>
      <c r="B26" s="177" t="s">
        <v>23</v>
      </c>
      <c r="C26" s="178" t="str">
        <f>IF('Data Import'!$P$33="Нет","+","")</f>
        <v/>
      </c>
      <c r="D26" s="178" t="str">
        <f>IF('Data Import'!$P$34="Нет","+","")</f>
        <v/>
      </c>
      <c r="E26" s="179" t="str">
        <f>IF('Data Import'!$P$35&lt;&gt;"",'Data Import'!$P$35,"")</f>
        <v>Определение основных маршрутов между терминалами внешнего транспорта и организациями отдыха и оздоровления, не имеющими собственных транспортных средств, для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 - региональным сводным планом предусмотрен показатель к 2026 году - не менее 30%)</v>
      </c>
      <c r="F26" s="178" t="str">
        <f>IF('Data Import'!$P$36&lt;&gt;"",'Data Import'!$P$36,"")</f>
        <v/>
      </c>
      <c r="G26" s="181" t="str">
        <f>IF('Data Import'!$P$37&lt;&gt;"",'Data Import'!$P$37,"")</f>
        <v/>
      </c>
      <c r="H26" s="181" t="str">
        <f>IF('Data Import'!$P$38&lt;&gt;"",'Data Import'!$P$38,"")</f>
        <v/>
      </c>
      <c r="I26" s="181" t="str">
        <f>IF('Data Import'!$P$39&lt;&gt;"",'Data Import'!$P$39,"")</f>
        <v/>
      </c>
      <c r="J26" s="181" t="str">
        <f>IF('Data Import'!$P$40&lt;&gt;"",'Data Import'!$P$40,"")</f>
        <v/>
      </c>
      <c r="K26" s="178" t="str">
        <f>IF('Data Import'!$P$41="Нет","+","")</f>
        <v>+</v>
      </c>
      <c r="L26" s="179" t="str">
        <f>IF('Data Import'!$P$43&lt;&gt;"",'Data Import'!$P$43,"")</f>
        <v/>
      </c>
      <c r="M26" s="181" t="str">
        <f>IF('Data Import'!$P$44&lt;&gt;"",'Data Import'!$P$44,"")</f>
        <v/>
      </c>
      <c r="N26" s="181" t="str">
        <f>IF('Data Import'!$P$45&lt;&gt;"",'Data Import'!$P$45,"")</f>
        <v/>
      </c>
      <c r="O26" s="181" t="str">
        <f>IF('Data Import'!$P$46&lt;&gt;"",'Data Import'!$P$46,"")</f>
        <v/>
      </c>
      <c r="P26" s="181" t="str">
        <f>IF('Data Import'!$P$47&lt;&gt;"",'Data Import'!$P$47,"")</f>
        <v/>
      </c>
      <c r="Q26" s="178" t="str">
        <f>IF('Data Import'!$P$48="Нет","+","")</f>
        <v/>
      </c>
      <c r="R26" s="178" t="str">
        <f>IF('Data Import'!$P$48="Да","+","")</f>
        <v/>
      </c>
    </row>
    <row r="27" spans="1:18" ht="15.75" customHeight="1" x14ac:dyDescent="0.25">
      <c r="A27" s="23">
        <v>14</v>
      </c>
      <c r="B27" s="177" t="s">
        <v>24</v>
      </c>
      <c r="C27" s="178" t="str">
        <f>IF('Data Import'!$Q$33="Нет","+","")</f>
        <v>+</v>
      </c>
      <c r="D27" s="178" t="str">
        <f>IF('Data Import'!$Q$34="Нет","+","")</f>
        <v/>
      </c>
      <c r="E27" s="179" t="str">
        <f>IF('Data Import'!$Q$35&lt;&gt;"",'Data Import'!$Q$35,"")</f>
        <v/>
      </c>
      <c r="F27" s="178" t="str">
        <f>IF('Data Import'!$Q$36&lt;&gt;"",'Data Import'!$Q$36,"")</f>
        <v/>
      </c>
      <c r="G27" s="181" t="str">
        <f>IF('Data Import'!$Q$37&lt;&gt;"",'Data Import'!$Q$37,"")</f>
        <v/>
      </c>
      <c r="H27" s="181" t="str">
        <f>IF('Data Import'!$Q$38&lt;&gt;"",'Data Import'!$Q$38,"")</f>
        <v/>
      </c>
      <c r="I27" s="181" t="str">
        <f>IF('Data Import'!$Q$39&lt;&gt;"",'Data Import'!$Q$39,"")</f>
        <v/>
      </c>
      <c r="J27" s="181" t="str">
        <f>IF('Data Import'!$Q$40&lt;&gt;"",'Data Import'!$Q$40,"")</f>
        <v/>
      </c>
      <c r="K27" s="178" t="str">
        <f>IF('Data Import'!$Q$41="Нет","+","")</f>
        <v/>
      </c>
      <c r="L27" s="179" t="str">
        <f>IF('Data Import'!$Q$43&lt;&gt;"",'Data Import'!$Q$43,"")</f>
        <v/>
      </c>
      <c r="M27" s="181" t="str">
        <f>IF('Data Import'!$Q$44&lt;&gt;"",'Data Import'!$Q$44,"")</f>
        <v/>
      </c>
      <c r="N27" s="181">
        <f>IF('Data Import'!$Q$45&lt;&gt;"",'Data Import'!$Q$45,"")</f>
        <v>25</v>
      </c>
      <c r="O27" s="181" t="str">
        <f>IF('Data Import'!$Q$46&lt;&gt;"",'Data Import'!$Q$46,"")</f>
        <v/>
      </c>
      <c r="P27" s="181">
        <f>IF('Data Import'!$Q$47&lt;&gt;"",'Data Import'!$Q$47,"")</f>
        <v>25</v>
      </c>
      <c r="Q27" s="178" t="str">
        <f>IF('Data Import'!$Q$48="Нет","+","")</f>
        <v>+</v>
      </c>
      <c r="R27" s="178" t="str">
        <f>IF('Data Import'!$Q$48="Да","+","")</f>
        <v/>
      </c>
    </row>
    <row r="28" spans="1:18" ht="15.75" customHeight="1" x14ac:dyDescent="0.25">
      <c r="A28" s="23">
        <v>15</v>
      </c>
      <c r="B28" s="177" t="s">
        <v>25</v>
      </c>
      <c r="C28" s="178" t="str">
        <f>IF('Data Import'!$R$33="Нет","+","")</f>
        <v>+</v>
      </c>
      <c r="D28" s="178" t="str">
        <f>IF('Data Import'!$R$34="Нет","+","")</f>
        <v/>
      </c>
      <c r="E28" s="179" t="str">
        <f>IF('Data Import'!$R$35&lt;&gt;"",'Data Import'!$R$35,"")</f>
        <v/>
      </c>
      <c r="F28" s="178" t="str">
        <f>IF('Data Import'!$R$36&lt;&gt;"",'Data Import'!$R$36,"")</f>
        <v/>
      </c>
      <c r="G28" s="181" t="str">
        <f>IF('Data Import'!$R$37&lt;&gt;"",'Data Import'!$R$37,"")</f>
        <v/>
      </c>
      <c r="H28" s="181" t="str">
        <f>IF('Data Import'!$R$38&lt;&gt;"",'Data Import'!$R$38,"")</f>
        <v/>
      </c>
      <c r="I28" s="181" t="str">
        <f>IF('Data Import'!$R$39&lt;&gt;"",'Data Import'!$R$39,"")</f>
        <v/>
      </c>
      <c r="J28" s="181" t="str">
        <f>IF('Data Import'!$R$40&lt;&gt;"",'Data Import'!$R$40,"")</f>
        <v/>
      </c>
      <c r="K28" s="178" t="str">
        <f>IF('Data Import'!$R$41="Нет","+","")</f>
        <v>+</v>
      </c>
      <c r="L28" s="179" t="str">
        <f>IF('Data Import'!$R$43&lt;&gt;"",'Data Import'!$R$43,"")</f>
        <v/>
      </c>
      <c r="M28" s="181" t="str">
        <f>IF('Data Import'!$R$44&lt;&gt;"",'Data Import'!$R$44,"")</f>
        <v/>
      </c>
      <c r="N28" s="181" t="str">
        <f>IF('Data Import'!$R$45&lt;&gt;"",'Data Import'!$R$45,"")</f>
        <v/>
      </c>
      <c r="O28" s="181" t="str">
        <f>IF('Data Import'!$R$46&lt;&gt;"",'Data Import'!$R$46,"")</f>
        <v/>
      </c>
      <c r="P28" s="181" t="str">
        <f>IF('Data Import'!$R$47&lt;&gt;"",'Data Import'!$R$47,"")</f>
        <v/>
      </c>
      <c r="Q28" s="178" t="str">
        <f>IF('Data Import'!$R$48="Нет","+","")</f>
        <v/>
      </c>
      <c r="R28" s="178" t="str">
        <f>IF('Data Import'!$R$48="Да","+","")</f>
        <v/>
      </c>
    </row>
    <row r="29" spans="1:18" ht="51" customHeight="1" x14ac:dyDescent="0.25">
      <c r="A29" s="23">
        <v>16</v>
      </c>
      <c r="B29" s="177" t="s">
        <v>26</v>
      </c>
      <c r="C29" s="178" t="str">
        <f>IF('Data Import'!$S$33="Нет","+","")</f>
        <v/>
      </c>
      <c r="D29" s="178" t="str">
        <f>IF('Data Import'!$S$34="Нет","+","")</f>
        <v>+</v>
      </c>
      <c r="E29" s="179" t="str">
        <f>IF('Data Import'!$S$35&lt;&gt;"",'Data Import'!$S$35,"")</f>
        <v/>
      </c>
      <c r="F29" s="178" t="str">
        <f>IF('Data Import'!$S$36&lt;&gt;"",'Data Import'!$S$36,"")</f>
        <v/>
      </c>
      <c r="G29" s="181">
        <f>IF('Data Import'!$S$37&lt;&gt;"",'Data Import'!$S$37,"")</f>
        <v>0</v>
      </c>
      <c r="H29" s="181">
        <f>IF('Data Import'!$S$38&lt;&gt;"",'Data Import'!$S$38,"")</f>
        <v>0</v>
      </c>
      <c r="I29" s="181">
        <f>IF('Data Import'!$S$39&lt;&gt;"",'Data Import'!$S$39,"")</f>
        <v>0</v>
      </c>
      <c r="J29" s="181">
        <f>IF('Data Import'!$S$40&lt;&gt;"",'Data Import'!$S$40,"")</f>
        <v>0</v>
      </c>
      <c r="K29" s="178" t="str">
        <f>IF('Data Import'!$S$41="Нет","+","")</f>
        <v>+</v>
      </c>
      <c r="L29" s="179" t="str">
        <f>IF('Data Import'!$S$43&lt;&gt;"",'Data Import'!$S$43,"")</f>
        <v>отсутствуют организации отдыха и оздоровления, не имеющие собственных транспортных средств для перевозки пассажиров</v>
      </c>
      <c r="M29" s="181" t="str">
        <f>IF('Data Import'!$S$44&lt;&gt;"",'Data Import'!$S$44,"")</f>
        <v/>
      </c>
      <c r="N29" s="181" t="str">
        <f>IF('Data Import'!$S$45&lt;&gt;"",'Data Import'!$S$45,"")</f>
        <v/>
      </c>
      <c r="O29" s="181" t="str">
        <f>IF('Data Import'!$S$46&lt;&gt;"",'Data Import'!$S$46,"")</f>
        <v/>
      </c>
      <c r="P29" s="181" t="str">
        <f>IF('Data Import'!$S$47&lt;&gt;"",'Data Import'!$S$47,"")</f>
        <v/>
      </c>
      <c r="Q29" s="178" t="str">
        <f>IF('Data Import'!$S$48="Нет","+","")</f>
        <v>+</v>
      </c>
      <c r="R29" s="178" t="str">
        <f>IF('Data Import'!$S$48="Да","+","")</f>
        <v/>
      </c>
    </row>
    <row r="30" spans="1:18" ht="15.75" customHeight="1" x14ac:dyDescent="0.25">
      <c r="A30" s="23">
        <v>17</v>
      </c>
      <c r="B30" s="177" t="s">
        <v>27</v>
      </c>
      <c r="C30" s="178" t="str">
        <f>IF('Data Import'!$T$33="Нет","+","")</f>
        <v/>
      </c>
      <c r="D30" s="178" t="str">
        <f>IF('Data Import'!$T$34="Нет","+","")</f>
        <v/>
      </c>
      <c r="E30" s="179" t="str">
        <f>IF('Data Import'!$T$35&lt;&gt;"",'Data Import'!$T$35,"")</f>
        <v/>
      </c>
      <c r="F30" s="178" t="str">
        <f>IF('Data Import'!$T$36&lt;&gt;"",'Data Import'!$T$36,"")</f>
        <v/>
      </c>
      <c r="G30" s="181" t="str">
        <f>IF('Data Import'!$T$37&lt;&gt;"",'Data Import'!$T$37,"")</f>
        <v/>
      </c>
      <c r="H30" s="181" t="str">
        <f>IF('Data Import'!$T$38&lt;&gt;"",'Data Import'!$T$38,"")</f>
        <v/>
      </c>
      <c r="I30" s="181" t="str">
        <f>IF('Data Import'!$T$39&lt;&gt;"",'Data Import'!$T$39,"")</f>
        <v/>
      </c>
      <c r="J30" s="181" t="str">
        <f>IF('Data Import'!$T$40&lt;&gt;"",'Data Import'!$T$40,"")</f>
        <v/>
      </c>
      <c r="K30" s="178" t="str">
        <f>IF('Data Import'!$T$41="Нет","+","")</f>
        <v/>
      </c>
      <c r="L30" s="179" t="str">
        <f>IF('Data Import'!$T$43&lt;&gt;"",'Data Import'!$T$43,"")</f>
        <v/>
      </c>
      <c r="M30" s="181" t="str">
        <f>IF('Data Import'!$T$44&lt;&gt;"",'Data Import'!$T$44,"")</f>
        <v/>
      </c>
      <c r="N30" s="181" t="str">
        <f>IF('Data Import'!$T$45&lt;&gt;"",'Data Import'!$T$45,"")</f>
        <v/>
      </c>
      <c r="O30" s="181" t="str">
        <f>IF('Data Import'!$T$46&lt;&gt;"",'Data Import'!$T$46,"")</f>
        <v/>
      </c>
      <c r="P30" s="181" t="str">
        <f>IF('Data Import'!$T$47&lt;&gt;"",'Data Import'!$T$47,"")</f>
        <v/>
      </c>
      <c r="Q30" s="178" t="str">
        <f>IF('Data Import'!$T$48="Нет","+","")</f>
        <v/>
      </c>
      <c r="R30" s="178" t="str">
        <f>IF('Data Import'!$T$48="Да","+","")</f>
        <v/>
      </c>
    </row>
    <row r="31" spans="1:18" ht="15.75" customHeight="1" x14ac:dyDescent="0.25">
      <c r="A31" s="23">
        <v>18</v>
      </c>
      <c r="B31" s="177" t="s">
        <v>28</v>
      </c>
      <c r="C31" s="178" t="str">
        <f>IF('Data Import'!$U$33="Нет","+","")</f>
        <v/>
      </c>
      <c r="D31" s="178" t="str">
        <f>IF('Data Import'!$U$34="Нет","+","")</f>
        <v/>
      </c>
      <c r="E31" s="179" t="str">
        <f>IF('Data Import'!$U$35&lt;&gt;"",'Data Import'!$U$35,"")</f>
        <v/>
      </c>
      <c r="F31" s="178" t="str">
        <f>IF('Data Import'!$U$36&lt;&gt;"",'Data Import'!$U$36,"")</f>
        <v/>
      </c>
      <c r="G31" s="181" t="str">
        <f>IF('Data Import'!$U$37&lt;&gt;"",'Data Import'!$U$37,"")</f>
        <v/>
      </c>
      <c r="H31" s="181" t="str">
        <f>IF('Data Import'!$U$38&lt;&gt;"",'Data Import'!$U$38,"")</f>
        <v/>
      </c>
      <c r="I31" s="181" t="str">
        <f>IF('Data Import'!$U$39&lt;&gt;"",'Data Import'!$U$39,"")</f>
        <v/>
      </c>
      <c r="J31" s="181" t="str">
        <f>IF('Data Import'!$U$40&lt;&gt;"",'Data Import'!$U$40,"")</f>
        <v/>
      </c>
      <c r="K31" s="178" t="str">
        <f>IF('Data Import'!$U$41="Нет","+","")</f>
        <v/>
      </c>
      <c r="L31" s="179" t="str">
        <f>IF('Data Import'!$U$43&lt;&gt;"",'Data Import'!$U$43,"")</f>
        <v/>
      </c>
      <c r="M31" s="181" t="str">
        <f>IF('Data Import'!$U$44&lt;&gt;"",'Data Import'!$U$44,"")</f>
        <v/>
      </c>
      <c r="N31" s="181" t="str">
        <f>IF('Data Import'!$U$45&lt;&gt;"",'Data Import'!$U$45,"")</f>
        <v/>
      </c>
      <c r="O31" s="181" t="str">
        <f>IF('Data Import'!$U$46&lt;&gt;"",'Data Import'!$U$46,"")</f>
        <v/>
      </c>
      <c r="P31" s="181" t="str">
        <f>IF('Data Import'!$U$47&lt;&gt;"",'Data Import'!$U$47,"")</f>
        <v/>
      </c>
      <c r="Q31" s="178" t="str">
        <f>IF('Data Import'!$U$48="Нет","+","")</f>
        <v/>
      </c>
      <c r="R31" s="178" t="str">
        <f>IF('Data Import'!$U$48="Да","+","")</f>
        <v/>
      </c>
    </row>
    <row r="32" spans="1:18" ht="15.75" customHeight="1" x14ac:dyDescent="0.25">
      <c r="A32" s="23">
        <v>19</v>
      </c>
      <c r="B32" s="177" t="s">
        <v>29</v>
      </c>
      <c r="C32" s="178" t="str">
        <f>IF('Data Import'!$V$33="Нет","+","")</f>
        <v/>
      </c>
      <c r="D32" s="178" t="str">
        <f>IF('Data Import'!$V$34="Нет","+","")</f>
        <v/>
      </c>
      <c r="E32" s="179" t="str">
        <f>IF('Data Import'!$V$35&lt;&gt;"",'Data Import'!$V$35,"")</f>
        <v/>
      </c>
      <c r="F32" s="178" t="str">
        <f>IF('Data Import'!$V$36&lt;&gt;"",'Data Import'!$V$36,"")</f>
        <v/>
      </c>
      <c r="G32" s="181" t="str">
        <f>IF('Data Import'!$V$37&lt;&gt;"",'Data Import'!$V$37,"")</f>
        <v/>
      </c>
      <c r="H32" s="181" t="str">
        <f>IF('Data Import'!$V$38&lt;&gt;"",'Data Import'!$V$38,"")</f>
        <v/>
      </c>
      <c r="I32" s="181" t="str">
        <f>IF('Data Import'!$V$39&lt;&gt;"",'Data Import'!$V$39,"")</f>
        <v/>
      </c>
      <c r="J32" s="181" t="str">
        <f>IF('Data Import'!$V$40&lt;&gt;"",'Data Import'!$V$40,"")</f>
        <v/>
      </c>
      <c r="K32" s="178" t="str">
        <f>IF('Data Import'!$V$41="Нет","+","")</f>
        <v/>
      </c>
      <c r="L32" s="179" t="str">
        <f>IF('Data Import'!$V$43&lt;&gt;"",'Data Import'!$V$43,"")</f>
        <v/>
      </c>
      <c r="M32" s="181" t="str">
        <f>IF('Data Import'!$V$44&lt;&gt;"",'Data Import'!$V$44,"")</f>
        <v/>
      </c>
      <c r="N32" s="181" t="str">
        <f>IF('Data Import'!$V$45&lt;&gt;"",'Data Import'!$V$45,"")</f>
        <v/>
      </c>
      <c r="O32" s="181" t="str">
        <f>IF('Data Import'!$V$46&lt;&gt;"",'Data Import'!$V$46,"")</f>
        <v/>
      </c>
      <c r="P32" s="181" t="str">
        <f>IF('Data Import'!$V$47&lt;&gt;"",'Data Import'!$V$47,"")</f>
        <v/>
      </c>
      <c r="Q32" s="178" t="str">
        <f>IF('Data Import'!$V$48="Нет","+","")</f>
        <v/>
      </c>
      <c r="R32" s="178" t="str">
        <f>IF('Data Import'!$V$48="Да","+","")</f>
        <v/>
      </c>
    </row>
    <row r="33" spans="1:18" ht="15.75" customHeight="1" x14ac:dyDescent="0.25">
      <c r="A33" s="23">
        <v>20</v>
      </c>
      <c r="B33" s="177" t="s">
        <v>30</v>
      </c>
      <c r="C33" s="178" t="str">
        <f>IF('Data Import'!$W$33="Нет","+","")</f>
        <v>+</v>
      </c>
      <c r="D33" s="178" t="str">
        <f>IF('Data Import'!$W$34="Нет","+","")</f>
        <v/>
      </c>
      <c r="E33" s="179" t="str">
        <f>IF('Data Import'!$W$35&lt;&gt;"",'Data Import'!$W$35,"")</f>
        <v/>
      </c>
      <c r="F33" s="178" t="str">
        <f>IF('Data Import'!$W$36&lt;&gt;"",'Data Import'!$W$36,"")</f>
        <v/>
      </c>
      <c r="G33" s="181" t="str">
        <f>IF('Data Import'!$W$37&lt;&gt;"",'Data Import'!$W$37,"")</f>
        <v/>
      </c>
      <c r="H33" s="181" t="str">
        <f>IF('Data Import'!$W$38&lt;&gt;"",'Data Import'!$W$38,"")</f>
        <v/>
      </c>
      <c r="I33" s="181" t="str">
        <f>IF('Data Import'!$W$39&lt;&gt;"",'Data Import'!$W$39,"")</f>
        <v/>
      </c>
      <c r="J33" s="181" t="str">
        <f>IF('Data Import'!$W$40&lt;&gt;"",'Data Import'!$W$40,"")</f>
        <v/>
      </c>
      <c r="K33" s="178" t="str">
        <f>IF('Data Import'!$W$41="Нет","+","")</f>
        <v>+</v>
      </c>
      <c r="L33" s="179" t="str">
        <f>IF('Data Import'!$W$43&lt;&gt;"",'Data Import'!$W$43,"")</f>
        <v/>
      </c>
      <c r="M33" s="181" t="str">
        <f>IF('Data Import'!$W$44&lt;&gt;"",'Data Import'!$W$44,"")</f>
        <v/>
      </c>
      <c r="N33" s="181">
        <f>IF('Data Import'!$W$45&lt;&gt;"",'Data Import'!$W$45,"")</f>
        <v>0</v>
      </c>
      <c r="O33" s="181" t="str">
        <f>IF('Data Import'!$W$46&lt;&gt;"",'Data Import'!$W$46,"")</f>
        <v/>
      </c>
      <c r="P33" s="181">
        <f>IF('Data Import'!$W$47&lt;&gt;"",'Data Import'!$W$47,"")</f>
        <v>0</v>
      </c>
      <c r="Q33" s="178" t="str">
        <f>IF('Data Import'!$W$48="Нет","+","")</f>
        <v/>
      </c>
      <c r="R33" s="178" t="str">
        <f>IF('Data Import'!$W$48="Да","+","")</f>
        <v/>
      </c>
    </row>
    <row r="34" spans="1:18" ht="15.75" customHeight="1" x14ac:dyDescent="0.25">
      <c r="A34" s="23">
        <v>21</v>
      </c>
      <c r="B34" s="177" t="s">
        <v>31</v>
      </c>
      <c r="C34" s="178" t="str">
        <f>IF('Data Import'!$X$33="Нет","+","")</f>
        <v>+</v>
      </c>
      <c r="D34" s="178" t="str">
        <f>IF('Data Import'!$X$34="Нет","+","")</f>
        <v/>
      </c>
      <c r="E34" s="179" t="str">
        <f>IF('Data Import'!$X$35&lt;&gt;"",'Data Import'!$X$35,"")</f>
        <v/>
      </c>
      <c r="F34" s="178" t="str">
        <f>IF('Data Import'!$X$36&lt;&gt;"",'Data Import'!$X$36,"")</f>
        <v/>
      </c>
      <c r="G34" s="181" t="str">
        <f>IF('Data Import'!$X$37&lt;&gt;"",'Data Import'!$X$37,"")</f>
        <v/>
      </c>
      <c r="H34" s="181" t="str">
        <f>IF('Data Import'!$X$38&lt;&gt;"",'Data Import'!$X$38,"")</f>
        <v/>
      </c>
      <c r="I34" s="181" t="str">
        <f>IF('Data Import'!$X$39&lt;&gt;"",'Data Import'!$X$39,"")</f>
        <v/>
      </c>
      <c r="J34" s="181" t="str">
        <f>IF('Data Import'!$X$40&lt;&gt;"",'Data Import'!$X$40,"")</f>
        <v/>
      </c>
      <c r="K34" s="178" t="str">
        <f>IF('Data Import'!$X$41="Нет","+","")</f>
        <v>+</v>
      </c>
      <c r="L34" s="179" t="str">
        <f>IF('Data Import'!$X$43&lt;&gt;"",'Data Import'!$X$43,"")</f>
        <v/>
      </c>
      <c r="M34" s="181" t="str">
        <f>IF('Data Import'!$X$44&lt;&gt;"",'Data Import'!$X$44,"")</f>
        <v/>
      </c>
      <c r="N34" s="181" t="str">
        <f>IF('Data Import'!$X$45&lt;&gt;"",'Data Import'!$X$45,"")</f>
        <v/>
      </c>
      <c r="O34" s="181" t="str">
        <f>IF('Data Import'!$X$46&lt;&gt;"",'Data Import'!$X$46,"")</f>
        <v/>
      </c>
      <c r="P34" s="181" t="str">
        <f>IF('Data Import'!$X$47&lt;&gt;"",'Data Import'!$X$47,"")</f>
        <v/>
      </c>
      <c r="Q34" s="178" t="str">
        <f>IF('Data Import'!$X$48="Нет","+","")</f>
        <v/>
      </c>
      <c r="R34" s="178" t="str">
        <f>IF('Data Import'!$X$48="Да","+","")</f>
        <v/>
      </c>
    </row>
    <row r="35" spans="1:18" ht="95.25" customHeight="1" x14ac:dyDescent="0.25">
      <c r="A35" s="23">
        <v>22</v>
      </c>
      <c r="B35" s="177" t="s">
        <v>32</v>
      </c>
      <c r="C35" s="178" t="str">
        <f>IF('Data Import'!$Y$33="Нет","+","")</f>
        <v/>
      </c>
      <c r="D35" s="178" t="str">
        <f>IF('Data Import'!$Y$34="Нет","+","")</f>
        <v>+</v>
      </c>
      <c r="E35" s="179" t="str">
        <f>IF('Data Import'!$Y$35&lt;&gt;"",'Data Import'!$Y$35,"")</f>
        <v/>
      </c>
      <c r="F35" s="178" t="str">
        <f>IF('Data Import'!$Y$36&lt;&gt;"",'Data Import'!$Y$36,"")</f>
        <v/>
      </c>
      <c r="G35" s="181" t="str">
        <f>IF('Data Import'!$Y$37&lt;&gt;"",'Data Import'!$Y$37,"")</f>
        <v/>
      </c>
      <c r="H35" s="181" t="str">
        <f>IF('Data Import'!$Y$38&lt;&gt;"",'Data Import'!$Y$38,"")</f>
        <v/>
      </c>
      <c r="I35" s="181" t="str">
        <f>IF('Data Import'!$Y$39&lt;&gt;"",'Data Import'!$Y$39,"")</f>
        <v/>
      </c>
      <c r="J35" s="181" t="str">
        <f>IF('Data Import'!$Y$40&lt;&gt;"",'Data Import'!$Y$40,"")</f>
        <v/>
      </c>
      <c r="K35" s="178" t="str">
        <f>IF('Data Import'!$Y$41="Нет","+","")</f>
        <v/>
      </c>
      <c r="L35" s="179" t="str">
        <f>IF('Data Import'!$Y$43&lt;&gt;"",'Data Import'!$Y$43,"")</f>
        <v>С автовокзала города Ульяновска организовано транспортное обслуживание по межмуниципальным маршрутам регулярных перевозок до всех районных центров муниципальных образований области, обеспечивается транспортная доступность до организаций отдыха и оздоровления.</v>
      </c>
      <c r="M35" s="181" t="str">
        <f>IF('Data Import'!$Y$44&lt;&gt;"",'Data Import'!$Y$44,"")</f>
        <v/>
      </c>
      <c r="N35" s="181" t="str">
        <f>IF('Data Import'!$Y$45&lt;&gt;"",'Data Import'!$Y$45,"")</f>
        <v/>
      </c>
      <c r="O35" s="181" t="str">
        <f>IF('Data Import'!$Y$46&lt;&gt;"",'Data Import'!$Y$46,"")</f>
        <v/>
      </c>
      <c r="P35" s="181" t="str">
        <f>IF('Data Import'!$Y$47&lt;&gt;"",'Data Import'!$Y$47,"")</f>
        <v/>
      </c>
      <c r="Q35" s="178" t="str">
        <f>IF('Data Import'!$Y$48="Нет","+","")</f>
        <v/>
      </c>
      <c r="R35" s="178" t="str">
        <f>IF('Data Import'!$Y$48="Да","+","")</f>
        <v>+</v>
      </c>
    </row>
    <row r="36" spans="1:18" ht="15.75" customHeight="1" x14ac:dyDescent="0.25">
      <c r="A36" s="23">
        <v>23</v>
      </c>
      <c r="B36" s="177" t="s">
        <v>33</v>
      </c>
      <c r="C36" s="178" t="str">
        <f>IF('Data Import'!$Z$33="Нет","+","")</f>
        <v/>
      </c>
      <c r="D36" s="178" t="str">
        <f>IF('Data Import'!$Z$34="Нет","+","")</f>
        <v/>
      </c>
      <c r="E36" s="179" t="str">
        <f>IF('Data Import'!$Z$35&lt;&gt;"",'Data Import'!$Z$35,"")</f>
        <v/>
      </c>
      <c r="F36" s="178" t="str">
        <f>IF('Data Import'!$Z$36&lt;&gt;"",'Data Import'!$Z$36,"")</f>
        <v/>
      </c>
      <c r="G36" s="181" t="str">
        <f>IF('Data Import'!$Z$37&lt;&gt;"",'Data Import'!$Z$37,"")</f>
        <v/>
      </c>
      <c r="H36" s="181" t="str">
        <f>IF('Data Import'!$Z$38&lt;&gt;"",'Data Import'!$Z$38,"")</f>
        <v/>
      </c>
      <c r="I36" s="181" t="str">
        <f>IF('Data Import'!$Z$39&lt;&gt;"",'Data Import'!$Z$39,"")</f>
        <v/>
      </c>
      <c r="J36" s="181" t="str">
        <f>IF('Data Import'!$Z$40&lt;&gt;"",'Data Import'!$Z$40,"")</f>
        <v/>
      </c>
      <c r="K36" s="178" t="str">
        <f>IF('Data Import'!$Z$41="Нет","+","")</f>
        <v/>
      </c>
      <c r="L36" s="179" t="str">
        <f>IF('Data Import'!$Z$43&lt;&gt;"",'Data Import'!$Z$43,"")</f>
        <v/>
      </c>
      <c r="M36" s="181" t="str">
        <f>IF('Data Import'!$Z$44&lt;&gt;"",'Data Import'!$Z$44,"")</f>
        <v/>
      </c>
      <c r="N36" s="181" t="str">
        <f>IF('Data Import'!$Z$45&lt;&gt;"",'Data Import'!$Z$45,"")</f>
        <v/>
      </c>
      <c r="O36" s="181" t="str">
        <f>IF('Data Import'!$Z$46&lt;&gt;"",'Data Import'!$Z$46,"")</f>
        <v/>
      </c>
      <c r="P36" s="181" t="str">
        <f>IF('Data Import'!$Z$47&lt;&gt;"",'Data Import'!$Z$47,"")</f>
        <v/>
      </c>
      <c r="Q36" s="178" t="str">
        <f>IF('Data Import'!$Z$48="Нет","+","")</f>
        <v/>
      </c>
      <c r="R36" s="178" t="str">
        <f>IF('Data Import'!$Z$48="Да","+","")</f>
        <v/>
      </c>
    </row>
    <row r="37" spans="1:18" ht="15.75" customHeight="1" x14ac:dyDescent="0.25">
      <c r="A37" s="23">
        <v>24</v>
      </c>
      <c r="B37" s="177" t="s">
        <v>34</v>
      </c>
      <c r="C37" s="178" t="str">
        <f>IF('Data Import'!$AA$33="Нет","+","")</f>
        <v/>
      </c>
      <c r="D37" s="178" t="str">
        <f>IF('Data Import'!$AA$34="Нет","+","")</f>
        <v/>
      </c>
      <c r="E37" s="179" t="str">
        <f>IF('Data Import'!$AA$35&lt;&gt;"",'Data Import'!$AA$35,"")</f>
        <v/>
      </c>
      <c r="F37" s="178" t="str">
        <f>IF('Data Import'!$AA$36&lt;&gt;"",'Data Import'!$AA$36,"")</f>
        <v/>
      </c>
      <c r="G37" s="181" t="str">
        <f>IF('Data Import'!$AA$37&lt;&gt;"",'Data Import'!$AA$37,"")</f>
        <v/>
      </c>
      <c r="H37" s="181" t="str">
        <f>IF('Data Import'!$AA$38&lt;&gt;"",'Data Import'!$AA$38,"")</f>
        <v/>
      </c>
      <c r="I37" s="181" t="str">
        <f>IF('Data Import'!$AA$39&lt;&gt;"",'Data Import'!$AA$39,"")</f>
        <v/>
      </c>
      <c r="J37" s="181" t="str">
        <f>IF('Data Import'!$AA$40&lt;&gt;"",'Data Import'!$AA$40,"")</f>
        <v/>
      </c>
      <c r="K37" s="178" t="str">
        <f>IF('Data Import'!$AA$41="Нет","+","")</f>
        <v>+</v>
      </c>
      <c r="L37" s="179" t="str">
        <f>IF('Data Import'!$AA$43&lt;&gt;"",'Data Import'!$AA$43,"")</f>
        <v/>
      </c>
      <c r="M37" s="181" t="str">
        <f>IF('Data Import'!$AA$44&lt;&gt;"",'Data Import'!$AA$44,"")</f>
        <v/>
      </c>
      <c r="N37" s="181" t="str">
        <f>IF('Data Import'!$AA$45&lt;&gt;"",'Data Import'!$AA$45,"")</f>
        <v/>
      </c>
      <c r="O37" s="181" t="str">
        <f>IF('Data Import'!$AA$46&lt;&gt;"",'Data Import'!$AA$46,"")</f>
        <v/>
      </c>
      <c r="P37" s="181" t="str">
        <f>IF('Data Import'!$AA$47&lt;&gt;"",'Data Import'!$AA$47,"")</f>
        <v/>
      </c>
      <c r="Q37" s="178" t="str">
        <f>IF('Data Import'!$AA$48="Нет","+","")</f>
        <v/>
      </c>
      <c r="R37" s="178" t="str">
        <f>IF('Data Import'!$AA$48="Да","+","")</f>
        <v/>
      </c>
    </row>
    <row r="38" spans="1:18" ht="15.75" customHeight="1" x14ac:dyDescent="0.25">
      <c r="A38" s="23">
        <v>25</v>
      </c>
      <c r="B38" s="177" t="s">
        <v>35</v>
      </c>
      <c r="C38" s="178" t="str">
        <f>IF('Data Import'!$AB$33="Нет","+","")</f>
        <v>+</v>
      </c>
      <c r="D38" s="178" t="str">
        <f>IF('Data Import'!$AB$34="Нет","+","")</f>
        <v/>
      </c>
      <c r="E38" s="179" t="str">
        <f>IF('Data Import'!$AB$35&lt;&gt;"",'Data Import'!$AB$35,"")</f>
        <v/>
      </c>
      <c r="F38" s="178" t="str">
        <f>IF('Data Import'!$AB$36&lt;&gt;"",'Data Import'!$AB$36,"")</f>
        <v/>
      </c>
      <c r="G38" s="181" t="str">
        <f>IF('Data Import'!$AB$37&lt;&gt;"",'Data Import'!$AB$37,"")</f>
        <v/>
      </c>
      <c r="H38" s="181" t="str">
        <f>IF('Data Import'!$AB$38&lt;&gt;"",'Data Import'!$AB$38,"")</f>
        <v/>
      </c>
      <c r="I38" s="181" t="str">
        <f>IF('Data Import'!$AB$39&lt;&gt;"",'Data Import'!$AB$39,"")</f>
        <v/>
      </c>
      <c r="J38" s="181" t="str">
        <f>IF('Data Import'!$AB$40&lt;&gt;"",'Data Import'!$AB$40,"")</f>
        <v/>
      </c>
      <c r="K38" s="178" t="str">
        <f>IF('Data Import'!$AB$41="Нет","+","")</f>
        <v>+</v>
      </c>
      <c r="L38" s="179" t="str">
        <f>IF('Data Import'!$AB$43&lt;&gt;"",'Data Import'!$AB$43,"")</f>
        <v/>
      </c>
      <c r="M38" s="181" t="str">
        <f>IF('Data Import'!$AB$44&lt;&gt;"",'Data Import'!$AB$44,"")</f>
        <v/>
      </c>
      <c r="N38" s="181" t="str">
        <f>IF('Data Import'!$AB$45&lt;&gt;"",'Data Import'!$AB$45,"")</f>
        <v/>
      </c>
      <c r="O38" s="181" t="str">
        <f>IF('Data Import'!$AB$46&lt;&gt;"",'Data Import'!$AB$46,"")</f>
        <v/>
      </c>
      <c r="P38" s="181" t="str">
        <f>IF('Data Import'!$AB$47&lt;&gt;"",'Data Import'!$AB$47,"")</f>
        <v/>
      </c>
      <c r="Q38" s="178" t="str">
        <f>IF('Data Import'!$AB$48="Нет","+","")</f>
        <v/>
      </c>
      <c r="R38" s="178" t="str">
        <f>IF('Data Import'!$AB$48="Да","+","")</f>
        <v/>
      </c>
    </row>
    <row r="39" spans="1:18" ht="48.75" customHeight="1" x14ac:dyDescent="0.25">
      <c r="A39" s="23">
        <v>26</v>
      </c>
      <c r="B39" s="177" t="s">
        <v>36</v>
      </c>
      <c r="C39" s="178" t="str">
        <f>IF('Data Import'!$AC$33="Нет","+","")</f>
        <v/>
      </c>
      <c r="D39" s="178" t="str">
        <f>IF('Data Import'!$AC$34="Нет","+","")</f>
        <v>+</v>
      </c>
      <c r="E39" s="179" t="str">
        <f>IF('Data Import'!$AC$35&lt;&gt;"",'Data Import'!$AC$35,"")</f>
        <v/>
      </c>
      <c r="F39" s="178" t="str">
        <f>IF('Data Import'!$AC$36&lt;&gt;"",'Data Import'!$AC$36,"")</f>
        <v/>
      </c>
      <c r="G39" s="181" t="str">
        <f>IF('Data Import'!$AC$37&lt;&gt;"",'Data Import'!$AC$37,"")</f>
        <v/>
      </c>
      <c r="H39" s="181" t="str">
        <f>IF('Data Import'!$AC$38&lt;&gt;"",'Data Import'!$AC$38,"")</f>
        <v/>
      </c>
      <c r="I39" s="181" t="str">
        <f>IF('Data Import'!$AC$39&lt;&gt;"",'Data Import'!$AC$39,"")</f>
        <v/>
      </c>
      <c r="J39" s="181" t="str">
        <f>IF('Data Import'!$AC$40&lt;&gt;"",'Data Import'!$AC$40,"")</f>
        <v/>
      </c>
      <c r="K39" s="178" t="str">
        <f>IF('Data Import'!$AC$41="Нет","+","")</f>
        <v/>
      </c>
      <c r="L39" s="179" t="str">
        <f>IF('Data Import'!$AC$43&lt;&gt;"",'Data Import'!$AC$43,"")</f>
        <v>В регионе не выявлено организаций отдыха и оздоровления, не имеющих собственных транспортных средств для перевозки пассажиров</v>
      </c>
      <c r="M39" s="181" t="str">
        <f>IF('Data Import'!$AC$44&lt;&gt;"",'Data Import'!$AC$44,"")</f>
        <v/>
      </c>
      <c r="N39" s="181" t="str">
        <f>IF('Data Import'!$AC$45&lt;&gt;"",'Data Import'!$AC$45,"")</f>
        <v/>
      </c>
      <c r="O39" s="181" t="str">
        <f>IF('Data Import'!$AC$46&lt;&gt;"",'Data Import'!$AC$46,"")</f>
        <v/>
      </c>
      <c r="P39" s="181" t="str">
        <f>IF('Data Import'!$AC$47&lt;&gt;"",'Data Import'!$AC$47,"")</f>
        <v/>
      </c>
      <c r="Q39" s="178" t="str">
        <f>IF('Data Import'!$AC$48="Нет","+","")</f>
        <v>+</v>
      </c>
      <c r="R39" s="178" t="str">
        <f>IF('Data Import'!$AC$48="Да","+","")</f>
        <v/>
      </c>
    </row>
    <row r="40" spans="1:18" ht="15.75" customHeight="1" x14ac:dyDescent="0.25">
      <c r="A40" s="23">
        <v>27</v>
      </c>
      <c r="B40" s="177" t="s">
        <v>37</v>
      </c>
      <c r="C40" s="178" t="str">
        <f>IF('Data Import'!$AD$33="Нет","+","")</f>
        <v>+</v>
      </c>
      <c r="D40" s="178" t="str">
        <f>IF('Data Import'!$AD$34="Нет","+","")</f>
        <v/>
      </c>
      <c r="E40" s="179" t="str">
        <f>IF('Data Import'!$AD$35&lt;&gt;"",'Data Import'!$AD$35,"")</f>
        <v/>
      </c>
      <c r="F40" s="178" t="str">
        <f>IF('Data Import'!$AD$36&lt;&gt;"",'Data Import'!$AD$36,"")</f>
        <v/>
      </c>
      <c r="G40" s="181" t="str">
        <f>IF('Data Import'!$AD$37&lt;&gt;"",'Data Import'!$AD$37,"")</f>
        <v/>
      </c>
      <c r="H40" s="181" t="str">
        <f>IF('Data Import'!$AD$38&lt;&gt;"",'Data Import'!$AD$38,"")</f>
        <v/>
      </c>
      <c r="I40" s="181" t="str">
        <f>IF('Data Import'!$AD$39&lt;&gt;"",'Data Import'!$AD$39,"")</f>
        <v/>
      </c>
      <c r="J40" s="181" t="str">
        <f>IF('Data Import'!$AD$40&lt;&gt;"",'Data Import'!$AD$40,"")</f>
        <v/>
      </c>
      <c r="K40" s="178" t="str">
        <f>IF('Data Import'!$AD$41="Нет","+","")</f>
        <v>+</v>
      </c>
      <c r="L40" s="179" t="str">
        <f>IF('Data Import'!$AD$43&lt;&gt;"",'Data Import'!$AD$43,"")</f>
        <v/>
      </c>
      <c r="M40" s="181" t="str">
        <f>IF('Data Import'!$AD$44&lt;&gt;"",'Data Import'!$AD$44,"")</f>
        <v/>
      </c>
      <c r="N40" s="181" t="str">
        <f>IF('Data Import'!$AD$45&lt;&gt;"",'Data Import'!$AD$45,"")</f>
        <v/>
      </c>
      <c r="O40" s="181" t="str">
        <f>IF('Data Import'!$AD$46&lt;&gt;"",'Data Import'!$AD$46,"")</f>
        <v/>
      </c>
      <c r="P40" s="181" t="str">
        <f>IF('Data Import'!$AD$47&lt;&gt;"",'Data Import'!$AD$47,"")</f>
        <v/>
      </c>
      <c r="Q40" s="178" t="str">
        <f>IF('Data Import'!$AD$48="Нет","+","")</f>
        <v/>
      </c>
      <c r="R40" s="178" t="str">
        <f>IF('Data Import'!$AD$48="Да","+","")</f>
        <v/>
      </c>
    </row>
    <row r="41" spans="1:18" ht="15.75" customHeight="1" x14ac:dyDescent="0.25">
      <c r="A41" s="23">
        <v>28</v>
      </c>
      <c r="B41" s="177" t="s">
        <v>38</v>
      </c>
      <c r="C41" s="178" t="str">
        <f>IF('Data Import'!$AE$33="Нет","+","")</f>
        <v>+</v>
      </c>
      <c r="D41" s="178" t="str">
        <f>IF('Data Import'!$AE$34="Нет","+","")</f>
        <v/>
      </c>
      <c r="E41" s="179" t="str">
        <f>IF('Data Import'!$AE$35&lt;&gt;"",'Data Import'!$AE$35,"")</f>
        <v/>
      </c>
      <c r="F41" s="178" t="str">
        <f>IF('Data Import'!$AE$36&lt;&gt;"",'Data Import'!$AE$36,"")</f>
        <v/>
      </c>
      <c r="G41" s="181" t="str">
        <f>IF('Data Import'!$AE$37&lt;&gt;"",'Data Import'!$AE$37,"")</f>
        <v/>
      </c>
      <c r="H41" s="181" t="str">
        <f>IF('Data Import'!$AE$38&lt;&gt;"",'Data Import'!$AE$38,"")</f>
        <v/>
      </c>
      <c r="I41" s="181" t="str">
        <f>IF('Data Import'!$AE$39&lt;&gt;"",'Data Import'!$AE$39,"")</f>
        <v/>
      </c>
      <c r="J41" s="181" t="str">
        <f>IF('Data Import'!$AE$40&lt;&gt;"",'Data Import'!$AE$40,"")</f>
        <v/>
      </c>
      <c r="K41" s="178" t="str">
        <f>IF('Data Import'!$AE$41="Нет","+","")</f>
        <v/>
      </c>
      <c r="L41" s="179" t="str">
        <f>IF('Data Import'!$AE$43&lt;&gt;"",'Data Import'!$AE$43,"")</f>
        <v/>
      </c>
      <c r="M41" s="181" t="str">
        <f>IF('Data Import'!$AE$44&lt;&gt;"",'Data Import'!$AE$44,"")</f>
        <v/>
      </c>
      <c r="N41" s="181" t="str">
        <f>IF('Data Import'!$AE$45&lt;&gt;"",'Data Import'!$AE$45,"")</f>
        <v/>
      </c>
      <c r="O41" s="181" t="str">
        <f>IF('Data Import'!$AE$46&lt;&gt;"",'Data Import'!$AE$46,"")</f>
        <v/>
      </c>
      <c r="P41" s="181" t="str">
        <f>IF('Data Import'!$AE$47&lt;&gt;"",'Data Import'!$AE$47,"")</f>
        <v/>
      </c>
      <c r="Q41" s="178" t="str">
        <f>IF('Data Import'!$AE$48="Нет","+","")</f>
        <v/>
      </c>
      <c r="R41" s="178" t="str">
        <f>IF('Data Import'!$AE$48="Да","+","")</f>
        <v/>
      </c>
    </row>
    <row r="42" spans="1:18" ht="123.75" customHeight="1" x14ac:dyDescent="0.25">
      <c r="A42" s="23">
        <v>29</v>
      </c>
      <c r="B42" s="177" t="s">
        <v>39</v>
      </c>
      <c r="C42" s="178" t="str">
        <f>IF('Data Import'!$AF$33="Нет","+","")</f>
        <v/>
      </c>
      <c r="D42" s="178" t="str">
        <f>IF('Data Import'!$AF$34="Нет","+","")</f>
        <v/>
      </c>
      <c r="E42" s="179" t="str">
        <f>IF('Data Import'!$AF$35&lt;&gt;"",'Data Import'!$AF$35,"")</f>
        <v xml:space="preserve">Адаптация маршрутов между терминалами внешнего транспорта и организациями отдыха и оздоровления, не имеющими собственных транспортных средств для перевозки пассажиров, 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v>
      </c>
      <c r="F42" s="178" t="str">
        <f>IF('Data Import'!$AF$36&lt;&gt;"",'Data Import'!$AF$36,"")</f>
        <v>%</v>
      </c>
      <c r="G42" s="181">
        <f>IF('Data Import'!$AF$37&lt;&gt;"",'Data Import'!$AF$37,"")</f>
        <v>10</v>
      </c>
      <c r="H42" s="181">
        <f>IF('Data Import'!$AF$38&lt;&gt;"",'Data Import'!$AF$38,"")</f>
        <v>10</v>
      </c>
      <c r="I42" s="181">
        <f>IF('Data Import'!$AF$39&lt;&gt;"",'Data Import'!$AF$39,"")</f>
        <v>100</v>
      </c>
      <c r="J42" s="181">
        <f>IF('Data Import'!$AF$40&lt;&gt;"",'Data Import'!$AF$40,"")</f>
        <v>100</v>
      </c>
      <c r="K42" s="178" t="str">
        <f>IF('Data Import'!$AF$41="Нет","+","")</f>
        <v>+</v>
      </c>
      <c r="L42" s="179" t="str">
        <f>IF('Data Import'!$AF$43&lt;&gt;"",'Data Import'!$AF$43,"")</f>
        <v/>
      </c>
      <c r="M42" s="181" t="str">
        <f>IF('Data Import'!$AF$44&lt;&gt;"",'Data Import'!$AF$44,"")</f>
        <v/>
      </c>
      <c r="N42" s="181" t="str">
        <f>IF('Data Import'!$AF$45&lt;&gt;"",'Data Import'!$AF$45,"")</f>
        <v/>
      </c>
      <c r="O42" s="181" t="str">
        <f>IF('Data Import'!$AF$46&lt;&gt;"",'Data Import'!$AF$46,"")</f>
        <v/>
      </c>
      <c r="P42" s="181" t="str">
        <f>IF('Data Import'!$AF$47&lt;&gt;"",'Data Import'!$AF$47,"")</f>
        <v/>
      </c>
      <c r="Q42" s="178" t="str">
        <f>IF('Data Import'!$AF$48="Нет","+","")</f>
        <v/>
      </c>
      <c r="R42" s="178" t="str">
        <f>IF('Data Import'!$AF$48="Да","+","")</f>
        <v/>
      </c>
    </row>
    <row r="43" spans="1:18" ht="15.75" customHeight="1" x14ac:dyDescent="0.25">
      <c r="A43" s="23">
        <v>30</v>
      </c>
      <c r="B43" s="177" t="s">
        <v>40</v>
      </c>
      <c r="C43" s="178" t="str">
        <f>IF('Data Import'!$AG$33="Нет","+","")</f>
        <v>+</v>
      </c>
      <c r="D43" s="178" t="str">
        <f>IF('Data Import'!$AG$34="Нет","+","")</f>
        <v/>
      </c>
      <c r="E43" s="179" t="str">
        <f>IF('Data Import'!$AG$35&lt;&gt;"",'Data Import'!$AG$35,"")</f>
        <v/>
      </c>
      <c r="F43" s="178" t="str">
        <f>IF('Data Import'!$AG$36&lt;&gt;"",'Data Import'!$AG$36,"")</f>
        <v/>
      </c>
      <c r="G43" s="181" t="str">
        <f>IF('Data Import'!$AG$37&lt;&gt;"",'Data Import'!$AG$37,"")</f>
        <v/>
      </c>
      <c r="H43" s="181" t="str">
        <f>IF('Data Import'!$AG$38&lt;&gt;"",'Data Import'!$AG$38,"")</f>
        <v/>
      </c>
      <c r="I43" s="181" t="str">
        <f>IF('Data Import'!$AG$39&lt;&gt;"",'Data Import'!$AG$39,"")</f>
        <v/>
      </c>
      <c r="J43" s="181" t="str">
        <f>IF('Data Import'!$AG$40&lt;&gt;"",'Data Import'!$AG$40,"")</f>
        <v/>
      </c>
      <c r="K43" s="178" t="str">
        <f>IF('Data Import'!$AG$41="Нет","+","")</f>
        <v>+</v>
      </c>
      <c r="L43" s="179" t="str">
        <f>IF('Data Import'!$AG$43&lt;&gt;"",'Data Import'!$AG$43,"")</f>
        <v/>
      </c>
      <c r="M43" s="181" t="str">
        <f>IF('Data Import'!$AG$44&lt;&gt;"",'Data Import'!$AG$44,"")</f>
        <v/>
      </c>
      <c r="N43" s="181" t="str">
        <f>IF('Data Import'!$AG$45&lt;&gt;"",'Data Import'!$AG$45,"")</f>
        <v/>
      </c>
      <c r="O43" s="181" t="str">
        <f>IF('Data Import'!$AG$46&lt;&gt;"",'Data Import'!$AG$46,"")</f>
        <v/>
      </c>
      <c r="P43" s="181" t="str">
        <f>IF('Data Import'!$AG$47&lt;&gt;"",'Data Import'!$AG$47,"")</f>
        <v/>
      </c>
      <c r="Q43" s="178" t="str">
        <f>IF('Data Import'!$AG$48="Нет","+","")</f>
        <v/>
      </c>
      <c r="R43" s="178" t="str">
        <f>IF('Data Import'!$AG$48="Да","+","")</f>
        <v/>
      </c>
    </row>
    <row r="44" spans="1:18" ht="15.75" customHeight="1" x14ac:dyDescent="0.25">
      <c r="A44" s="23">
        <v>31</v>
      </c>
      <c r="B44" s="177" t="s">
        <v>41</v>
      </c>
      <c r="C44" s="178" t="str">
        <f>IF('Data Import'!$AH$33="Нет","+","")</f>
        <v>+</v>
      </c>
      <c r="D44" s="178" t="str">
        <f>IF('Data Import'!$AH$34="Нет","+","")</f>
        <v/>
      </c>
      <c r="E44" s="179" t="str">
        <f>IF('Data Import'!$AH$35&lt;&gt;"",'Data Import'!$AH$35,"")</f>
        <v/>
      </c>
      <c r="F44" s="178" t="str">
        <f>IF('Data Import'!$AH$36&lt;&gt;"",'Data Import'!$AH$36,"")</f>
        <v/>
      </c>
      <c r="G44" s="181" t="str">
        <f>IF('Data Import'!$AH$37&lt;&gt;"",'Data Import'!$AH$37,"")</f>
        <v/>
      </c>
      <c r="H44" s="181" t="str">
        <f>IF('Data Import'!$AH$38&lt;&gt;"",'Data Import'!$AH$38,"")</f>
        <v/>
      </c>
      <c r="I44" s="181" t="str">
        <f>IF('Data Import'!$AH$39&lt;&gt;"",'Data Import'!$AH$39,"")</f>
        <v/>
      </c>
      <c r="J44" s="181" t="str">
        <f>IF('Data Import'!$AH$40&lt;&gt;"",'Data Import'!$AH$40,"")</f>
        <v/>
      </c>
      <c r="K44" s="178" t="str">
        <f>IF('Data Import'!$AH$41="Нет","+","")</f>
        <v>+</v>
      </c>
      <c r="L44" s="179" t="str">
        <f>IF('Data Import'!$AH$43&lt;&gt;"",'Data Import'!$AH$43,"")</f>
        <v/>
      </c>
      <c r="M44" s="181" t="str">
        <f>IF('Data Import'!$AH$44&lt;&gt;"",'Data Import'!$AH$44,"")</f>
        <v/>
      </c>
      <c r="N44" s="181" t="str">
        <f>IF('Data Import'!$AH$45&lt;&gt;"",'Data Import'!$AH$45,"")</f>
        <v/>
      </c>
      <c r="O44" s="181" t="str">
        <f>IF('Data Import'!$AH$46&lt;&gt;"",'Data Import'!$AH$46,"")</f>
        <v/>
      </c>
      <c r="P44" s="181" t="str">
        <f>IF('Data Import'!$AH$47&lt;&gt;"",'Data Import'!$AH$47,"")</f>
        <v/>
      </c>
      <c r="Q44" s="178" t="str">
        <f>IF('Data Import'!$AH$48="Нет","+","")</f>
        <v/>
      </c>
      <c r="R44" s="178" t="str">
        <f>IF('Data Import'!$AH$48="Да","+","")</f>
        <v/>
      </c>
    </row>
    <row r="45" spans="1:18" ht="15.75" customHeight="1" x14ac:dyDescent="0.25">
      <c r="A45" s="23">
        <v>32</v>
      </c>
      <c r="B45" s="177" t="s">
        <v>42</v>
      </c>
      <c r="C45" s="178" t="str">
        <f>IF('Data Import'!$AI$33="Нет","+","")</f>
        <v/>
      </c>
      <c r="D45" s="178" t="str">
        <f>IF('Data Import'!$AI$34="Нет","+","")</f>
        <v/>
      </c>
      <c r="E45" s="179" t="str">
        <f>IF('Data Import'!$AI$35&lt;&gt;"",'Data Import'!$AI$35,"")</f>
        <v/>
      </c>
      <c r="F45" s="178" t="str">
        <f>IF('Data Import'!$AI$36&lt;&gt;"",'Data Import'!$AI$36,"")</f>
        <v/>
      </c>
      <c r="G45" s="181" t="str">
        <f>IF('Data Import'!$AI$37&lt;&gt;"",'Data Import'!$AI$37,"")</f>
        <v/>
      </c>
      <c r="H45" s="181" t="str">
        <f>IF('Data Import'!$AI$38&lt;&gt;"",'Data Import'!$AI$38,"")</f>
        <v/>
      </c>
      <c r="I45" s="181" t="str">
        <f>IF('Data Import'!$AI$39&lt;&gt;"",'Data Import'!$AI$39,"")</f>
        <v/>
      </c>
      <c r="J45" s="181" t="str">
        <f>IF('Data Import'!$AI$40&lt;&gt;"",'Data Import'!$AI$40,"")</f>
        <v/>
      </c>
      <c r="K45" s="178" t="str">
        <f>IF('Data Import'!$AI$41="Нет","+","")</f>
        <v>+</v>
      </c>
      <c r="L45" s="179" t="str">
        <f>IF('Data Import'!$AI$43&lt;&gt;"",'Data Import'!$AI$43,"")</f>
        <v/>
      </c>
      <c r="M45" s="181" t="str">
        <f>IF('Data Import'!$AI$44&lt;&gt;"",'Data Import'!$AI$44,"")</f>
        <v/>
      </c>
      <c r="N45" s="181" t="str">
        <f>IF('Data Import'!$AI$45&lt;&gt;"",'Data Import'!$AI$45,"")</f>
        <v/>
      </c>
      <c r="O45" s="181" t="str">
        <f>IF('Data Import'!$AI$46&lt;&gt;"",'Data Import'!$AI$46,"")</f>
        <v/>
      </c>
      <c r="P45" s="181" t="str">
        <f>IF('Data Import'!$AI$47&lt;&gt;"",'Data Import'!$AI$47,"")</f>
        <v/>
      </c>
      <c r="Q45" s="178" t="str">
        <f>IF('Data Import'!$AI$48="Нет","+","")</f>
        <v/>
      </c>
      <c r="R45" s="178" t="str">
        <f>IF('Data Import'!$AI$48="Да","+","")</f>
        <v/>
      </c>
    </row>
    <row r="46" spans="1:18" ht="15.75" customHeight="1" x14ac:dyDescent="0.25">
      <c r="A46" s="23">
        <v>33</v>
      </c>
      <c r="B46" s="177" t="s">
        <v>43</v>
      </c>
      <c r="C46" s="178" t="str">
        <f>IF('Data Import'!$AJ$33="Нет","+","")</f>
        <v>+</v>
      </c>
      <c r="D46" s="178" t="str">
        <f>IF('Data Import'!$AJ$34="Нет","+","")</f>
        <v/>
      </c>
      <c r="E46" s="179" t="str">
        <f>IF('Data Import'!$AJ$35&lt;&gt;"",'Data Import'!$AJ$35,"")</f>
        <v/>
      </c>
      <c r="F46" s="178" t="str">
        <f>IF('Data Import'!$AJ$36&lt;&gt;"",'Data Import'!$AJ$36,"")</f>
        <v/>
      </c>
      <c r="G46" s="181" t="str">
        <f>IF('Data Import'!$AJ$37&lt;&gt;"",'Data Import'!$AJ$37,"")</f>
        <v/>
      </c>
      <c r="H46" s="181" t="str">
        <f>IF('Data Import'!$AJ$38&lt;&gt;"",'Data Import'!$AJ$38,"")</f>
        <v/>
      </c>
      <c r="I46" s="181" t="str">
        <f>IF('Data Import'!$AJ$39&lt;&gt;"",'Data Import'!$AJ$39,"")</f>
        <v/>
      </c>
      <c r="J46" s="181" t="str">
        <f>IF('Data Import'!$AJ$40&lt;&gt;"",'Data Import'!$AJ$40,"")</f>
        <v/>
      </c>
      <c r="K46" s="178" t="str">
        <f>IF('Data Import'!$AJ$41="Нет","+","")</f>
        <v>+</v>
      </c>
      <c r="L46" s="179" t="str">
        <f>IF('Data Import'!$AJ$43&lt;&gt;"",'Data Import'!$AJ$43,"")</f>
        <v/>
      </c>
      <c r="M46" s="181" t="str">
        <f>IF('Data Import'!$AJ$44&lt;&gt;"",'Data Import'!$AJ$44,"")</f>
        <v/>
      </c>
      <c r="N46" s="181" t="str">
        <f>IF('Data Import'!$AJ$45&lt;&gt;"",'Data Import'!$AJ$45,"")</f>
        <v/>
      </c>
      <c r="O46" s="181" t="str">
        <f>IF('Data Import'!$AJ$46&lt;&gt;"",'Data Import'!$AJ$46,"")</f>
        <v/>
      </c>
      <c r="P46" s="181" t="str">
        <f>IF('Data Import'!$AJ$47&lt;&gt;"",'Data Import'!$AJ$47,"")</f>
        <v/>
      </c>
      <c r="Q46" s="178" t="str">
        <f>IF('Data Import'!$AJ$48="Нет","+","")</f>
        <v/>
      </c>
      <c r="R46" s="178" t="str">
        <f>IF('Data Import'!$AJ$48="Да","+","")</f>
        <v/>
      </c>
    </row>
    <row r="47" spans="1:18" ht="15.75" customHeight="1" x14ac:dyDescent="0.25">
      <c r="A47" s="23">
        <v>34</v>
      </c>
      <c r="B47" s="177" t="s">
        <v>44</v>
      </c>
      <c r="C47" s="178" t="str">
        <f>IF('Data Import'!$AK$33="Нет","+","")</f>
        <v>+</v>
      </c>
      <c r="D47" s="178" t="str">
        <f>IF('Data Import'!$AK$34="Нет","+","")</f>
        <v/>
      </c>
      <c r="E47" s="179" t="str">
        <f>IF('Data Import'!$AK$35&lt;&gt;"",'Data Import'!$AK$35,"")</f>
        <v/>
      </c>
      <c r="F47" s="178" t="str">
        <f>IF('Data Import'!$AK$36&lt;&gt;"",'Data Import'!$AK$36,"")</f>
        <v/>
      </c>
      <c r="G47" s="181" t="str">
        <f>IF('Data Import'!$AK$37&lt;&gt;"",'Data Import'!$AK$37,"")</f>
        <v/>
      </c>
      <c r="H47" s="181" t="str">
        <f>IF('Data Import'!$AK$38&lt;&gt;"",'Data Import'!$AK$38,"")</f>
        <v/>
      </c>
      <c r="I47" s="181" t="str">
        <f>IF('Data Import'!$AK$39&lt;&gt;"",'Data Import'!$AK$39,"")</f>
        <v/>
      </c>
      <c r="J47" s="181" t="str">
        <f>IF('Data Import'!$AK$40&lt;&gt;"",'Data Import'!$AK$40,"")</f>
        <v/>
      </c>
      <c r="K47" s="178" t="str">
        <f>IF('Data Import'!$AK$41="Нет","+","")</f>
        <v>+</v>
      </c>
      <c r="L47" s="179" t="str">
        <f>IF('Data Import'!$AK$43&lt;&gt;"",'Data Import'!$AK$43,"")</f>
        <v/>
      </c>
      <c r="M47" s="181" t="str">
        <f>IF('Data Import'!$AK$44&lt;&gt;"",'Data Import'!$AK$44,"")</f>
        <v/>
      </c>
      <c r="N47" s="181" t="str">
        <f>IF('Data Import'!$AK$45&lt;&gt;"",'Data Import'!$AK$45,"")</f>
        <v/>
      </c>
      <c r="O47" s="181" t="str">
        <f>IF('Data Import'!$AK$46&lt;&gt;"",'Data Import'!$AK$46,"")</f>
        <v/>
      </c>
      <c r="P47" s="181" t="str">
        <f>IF('Data Import'!$AK$47&lt;&gt;"",'Data Import'!$AK$47,"")</f>
        <v/>
      </c>
      <c r="Q47" s="178" t="str">
        <f>IF('Data Import'!$AK$48="Нет","+","")</f>
        <v/>
      </c>
      <c r="R47" s="178" t="str">
        <f>IF('Data Import'!$AK$48="Да","+","")</f>
        <v/>
      </c>
    </row>
    <row r="48" spans="1:18" ht="15.75" customHeight="1" x14ac:dyDescent="0.25">
      <c r="A48" s="23">
        <v>35</v>
      </c>
      <c r="B48" s="177" t="s">
        <v>45</v>
      </c>
      <c r="C48" s="178" t="str">
        <f>IF('Data Import'!$AL$33="Нет","+","")</f>
        <v>+</v>
      </c>
      <c r="D48" s="178" t="str">
        <f>IF('Data Import'!$AL$34="Нет","+","")</f>
        <v/>
      </c>
      <c r="E48" s="179" t="str">
        <f>IF('Data Import'!$AL$35&lt;&gt;"",'Data Import'!$AL$35,"")</f>
        <v/>
      </c>
      <c r="F48" s="178" t="str">
        <f>IF('Data Import'!$AL$36&lt;&gt;"",'Data Import'!$AL$36,"")</f>
        <v/>
      </c>
      <c r="G48" s="181" t="str">
        <f>IF('Data Import'!$AL$37&lt;&gt;"",'Data Import'!$AL$37,"")</f>
        <v/>
      </c>
      <c r="H48" s="181" t="str">
        <f>IF('Data Import'!$AL$38&lt;&gt;"",'Data Import'!$AL$38,"")</f>
        <v/>
      </c>
      <c r="I48" s="181" t="str">
        <f>IF('Data Import'!$AL$39&lt;&gt;"",'Data Import'!$AL$39,"")</f>
        <v/>
      </c>
      <c r="J48" s="181" t="str">
        <f>IF('Data Import'!$AL$40&lt;&gt;"",'Data Import'!$AL$40,"")</f>
        <v/>
      </c>
      <c r="K48" s="178" t="str">
        <f>IF('Data Import'!$AL$41="Нет","+","")</f>
        <v>+</v>
      </c>
      <c r="L48" s="179" t="str">
        <f>IF('Data Import'!$AL$43&lt;&gt;"",'Data Import'!$AL$43,"")</f>
        <v/>
      </c>
      <c r="M48" s="181" t="str">
        <f>IF('Data Import'!$AL$44&lt;&gt;"",'Data Import'!$AL$44,"")</f>
        <v/>
      </c>
      <c r="N48" s="181" t="str">
        <f>IF('Data Import'!$AL$45&lt;&gt;"",'Data Import'!$AL$45,"")</f>
        <v/>
      </c>
      <c r="O48" s="181" t="str">
        <f>IF('Data Import'!$AL$46&lt;&gt;"",'Data Import'!$AL$46,"")</f>
        <v/>
      </c>
      <c r="P48" s="181" t="str">
        <f>IF('Data Import'!$AL$47&lt;&gt;"",'Data Import'!$AL$47,"")</f>
        <v/>
      </c>
      <c r="Q48" s="178" t="str">
        <f>IF('Data Import'!$AL$48="Нет","+","")</f>
        <v/>
      </c>
      <c r="R48" s="178" t="str">
        <f>IF('Data Import'!$AL$48="Да","+","")</f>
        <v/>
      </c>
    </row>
    <row r="49" spans="1:18" ht="15.75" customHeight="1" x14ac:dyDescent="0.25">
      <c r="A49" s="23">
        <v>36</v>
      </c>
      <c r="B49" s="177" t="s">
        <v>46</v>
      </c>
      <c r="C49" s="178" t="str">
        <f>IF('Data Import'!$AM$33="Нет","+","")</f>
        <v/>
      </c>
      <c r="D49" s="178" t="str">
        <f>IF('Data Import'!$AM$34="Нет","+","")</f>
        <v/>
      </c>
      <c r="E49" s="179" t="str">
        <f>IF('Data Import'!$AM$35&lt;&gt;"",'Data Import'!$AM$35,"")</f>
        <v/>
      </c>
      <c r="F49" s="178" t="str">
        <f>IF('Data Import'!$AM$36&lt;&gt;"",'Data Import'!$AM$36,"")</f>
        <v/>
      </c>
      <c r="G49" s="181" t="str">
        <f>IF('Data Import'!$AM$37&lt;&gt;"",'Data Import'!$AM$37,"")</f>
        <v/>
      </c>
      <c r="H49" s="181" t="str">
        <f>IF('Data Import'!$AM$38&lt;&gt;"",'Data Import'!$AM$38,"")</f>
        <v/>
      </c>
      <c r="I49" s="181" t="str">
        <f>IF('Data Import'!$AM$39&lt;&gt;"",'Data Import'!$AM$39,"")</f>
        <v/>
      </c>
      <c r="J49" s="181" t="str">
        <f>IF('Data Import'!$AM$40&lt;&gt;"",'Data Import'!$AM$40,"")</f>
        <v/>
      </c>
      <c r="K49" s="178" t="str">
        <f>IF('Data Import'!$AM$41="Нет","+","")</f>
        <v/>
      </c>
      <c r="L49" s="179" t="str">
        <f>IF('Data Import'!$AM$43&lt;&gt;"",'Data Import'!$AM$43,"")</f>
        <v/>
      </c>
      <c r="M49" s="181" t="str">
        <f>IF('Data Import'!$AM$44&lt;&gt;"",'Data Import'!$AM$44,"")</f>
        <v/>
      </c>
      <c r="N49" s="181" t="str">
        <f>IF('Data Import'!$AM$45&lt;&gt;"",'Data Import'!$AM$45,"")</f>
        <v/>
      </c>
      <c r="O49" s="181" t="str">
        <f>IF('Data Import'!$AM$46&lt;&gt;"",'Data Import'!$AM$46,"")</f>
        <v/>
      </c>
      <c r="P49" s="181" t="str">
        <f>IF('Data Import'!$AM$47&lt;&gt;"",'Data Import'!$AM$47,"")</f>
        <v/>
      </c>
      <c r="Q49" s="178" t="str">
        <f>IF('Data Import'!$AM$48="Нет","+","")</f>
        <v/>
      </c>
      <c r="R49" s="178" t="str">
        <f>IF('Data Import'!$AM$48="Да","+","")</f>
        <v/>
      </c>
    </row>
    <row r="50" spans="1:18" ht="15.75" customHeight="1" x14ac:dyDescent="0.25">
      <c r="A50" s="23">
        <v>37</v>
      </c>
      <c r="B50" s="177" t="s">
        <v>47</v>
      </c>
      <c r="C50" s="178" t="str">
        <f>IF('Data Import'!$AN$33="Нет","+","")</f>
        <v/>
      </c>
      <c r="D50" s="178" t="str">
        <f>IF('Data Import'!$AN$34="Нет","+","")</f>
        <v>+</v>
      </c>
      <c r="E50" s="179" t="str">
        <f>IF('Data Import'!$AN$35&lt;&gt;"",'Data Import'!$AN$35,"")</f>
        <v/>
      </c>
      <c r="F50" s="178" t="str">
        <f>IF('Data Import'!$AN$36&lt;&gt;"",'Data Import'!$AN$36,"")</f>
        <v/>
      </c>
      <c r="G50" s="181" t="str">
        <f>IF('Data Import'!$AN$37&lt;&gt;"",'Data Import'!$AN$37,"")</f>
        <v/>
      </c>
      <c r="H50" s="181" t="str">
        <f>IF('Data Import'!$AN$38&lt;&gt;"",'Data Import'!$AN$38,"")</f>
        <v/>
      </c>
      <c r="I50" s="181" t="str">
        <f>IF('Data Import'!$AN$39&lt;&gt;"",'Data Import'!$AN$39,"")</f>
        <v/>
      </c>
      <c r="J50" s="181" t="str">
        <f>IF('Data Import'!$AN$40&lt;&gt;"",'Data Import'!$AN$40,"")</f>
        <v/>
      </c>
      <c r="K50" s="178" t="str">
        <f>IF('Data Import'!$AN$41="Нет","+","")</f>
        <v/>
      </c>
      <c r="L50" s="179" t="str">
        <f>IF('Data Import'!$AN$43&lt;&gt;"",'Data Import'!$AN$43,"")</f>
        <v/>
      </c>
      <c r="M50" s="181">
        <f>IF('Data Import'!$AN$44&lt;&gt;"",'Data Import'!$AN$44,"")</f>
        <v>0</v>
      </c>
      <c r="N50" s="181">
        <f>IF('Data Import'!$AN$45&lt;&gt;"",'Data Import'!$AN$45,"")</f>
        <v>10</v>
      </c>
      <c r="O50" s="181">
        <f>IF('Data Import'!$AN$46&lt;&gt;"",'Data Import'!$AN$46,"")</f>
        <v>0</v>
      </c>
      <c r="P50" s="181">
        <f>IF('Data Import'!$AN$47&lt;&gt;"",'Data Import'!$AN$47,"")</f>
        <v>8</v>
      </c>
      <c r="Q50" s="178" t="str">
        <f>IF('Data Import'!$AN$48="Нет","+","")</f>
        <v/>
      </c>
      <c r="R50" s="178" t="str">
        <f>IF('Data Import'!$AN$48="Да","+","")</f>
        <v>+</v>
      </c>
    </row>
    <row r="51" spans="1:18" ht="47.25" customHeight="1" x14ac:dyDescent="0.25">
      <c r="A51" s="23">
        <v>38</v>
      </c>
      <c r="B51" s="177" t="s">
        <v>48</v>
      </c>
      <c r="C51" s="178" t="str">
        <f>IF('Data Import'!$AO$33="Нет","+","")</f>
        <v>+</v>
      </c>
      <c r="D51" s="178" t="str">
        <f>IF('Data Import'!$AO$34="Нет","+","")</f>
        <v/>
      </c>
      <c r="E51" s="179" t="str">
        <f>IF('Data Import'!$AO$35&lt;&gt;"",'Data Import'!$AO$35,"")</f>
        <v/>
      </c>
      <c r="F51" s="178" t="str">
        <f>IF('Data Import'!$AO$36&lt;&gt;"",'Data Import'!$AO$36,"")</f>
        <v/>
      </c>
      <c r="G51" s="181" t="str">
        <f>IF('Data Import'!$AO$37&lt;&gt;"",'Data Import'!$AO$37,"")</f>
        <v/>
      </c>
      <c r="H51" s="181" t="str">
        <f>IF('Data Import'!$AO$38&lt;&gt;"",'Data Import'!$AO$38,"")</f>
        <v/>
      </c>
      <c r="I51" s="181" t="str">
        <f>IF('Data Import'!$AO$39&lt;&gt;"",'Data Import'!$AO$39,"")</f>
        <v/>
      </c>
      <c r="J51" s="181" t="str">
        <f>IF('Data Import'!$AO$40&lt;&gt;"",'Data Import'!$AO$40,"")</f>
        <v/>
      </c>
      <c r="K51" s="178" t="str">
        <f>IF('Data Import'!$AO$41="Нет","+","")</f>
        <v/>
      </c>
      <c r="L51" s="179" t="str">
        <f>IF('Data Import'!$AO$43&lt;&gt;"",'Data Import'!$AO$43,"")</f>
        <v>В связи с отсутствием запросов заинтересованных в осуществлении поездок к перечисленным пунктам назначения лиц.</v>
      </c>
      <c r="M51" s="181" t="str">
        <f>IF('Data Import'!$AO$44&lt;&gt;"",'Data Import'!$AO$44,"")</f>
        <v/>
      </c>
      <c r="N51" s="181" t="str">
        <f>IF('Data Import'!$AO$45&lt;&gt;"",'Data Import'!$AO$45,"")</f>
        <v/>
      </c>
      <c r="O51" s="181" t="str">
        <f>IF('Data Import'!$AO$46&lt;&gt;"",'Data Import'!$AO$46,"")</f>
        <v/>
      </c>
      <c r="P51" s="181" t="str">
        <f>IF('Data Import'!$AO$47&lt;&gt;"",'Data Import'!$AO$47,"")</f>
        <v/>
      </c>
      <c r="Q51" s="178" t="str">
        <f>IF('Data Import'!$AO$48="Нет","+","")</f>
        <v>+</v>
      </c>
      <c r="R51" s="178" t="str">
        <f>IF('Data Import'!$AO$48="Да","+","")</f>
        <v/>
      </c>
    </row>
    <row r="52" spans="1:18" ht="15.75" customHeight="1" x14ac:dyDescent="0.25">
      <c r="A52" s="23">
        <v>39</v>
      </c>
      <c r="B52" s="177" t="s">
        <v>49</v>
      </c>
      <c r="C52" s="178" t="str">
        <f>IF('Data Import'!$AP$33="Нет","+","")</f>
        <v>+</v>
      </c>
      <c r="D52" s="178" t="str">
        <f>IF('Data Import'!$AP$34="Нет","+","")</f>
        <v/>
      </c>
      <c r="E52" s="179" t="str">
        <f>IF('Data Import'!$AP$35&lt;&gt;"",'Data Import'!$AP$35,"")</f>
        <v/>
      </c>
      <c r="F52" s="178" t="str">
        <f>IF('Data Import'!$AP$36&lt;&gt;"",'Data Import'!$AP$36,"")</f>
        <v/>
      </c>
      <c r="G52" s="181" t="str">
        <f>IF('Data Import'!$AP$37&lt;&gt;"",'Data Import'!$AP$37,"")</f>
        <v/>
      </c>
      <c r="H52" s="181" t="str">
        <f>IF('Data Import'!$AP$38&lt;&gt;"",'Data Import'!$AP$38,"")</f>
        <v/>
      </c>
      <c r="I52" s="181" t="str">
        <f>IF('Data Import'!$AP$39&lt;&gt;"",'Data Import'!$AP$39,"")</f>
        <v/>
      </c>
      <c r="J52" s="181" t="str">
        <f>IF('Data Import'!$AP$40&lt;&gt;"",'Data Import'!$AP$40,"")</f>
        <v/>
      </c>
      <c r="K52" s="178" t="str">
        <f>IF('Data Import'!$AP$41="Нет","+","")</f>
        <v>+</v>
      </c>
      <c r="L52" s="179" t="str">
        <f>IF('Data Import'!$AP$43&lt;&gt;"",'Data Import'!$AP$43,"")</f>
        <v/>
      </c>
      <c r="M52" s="181" t="str">
        <f>IF('Data Import'!$AP$44&lt;&gt;"",'Data Import'!$AP$44,"")</f>
        <v/>
      </c>
      <c r="N52" s="181" t="str">
        <f>IF('Data Import'!$AP$45&lt;&gt;"",'Data Import'!$AP$45,"")</f>
        <v/>
      </c>
      <c r="O52" s="181" t="str">
        <f>IF('Data Import'!$AP$46&lt;&gt;"",'Data Import'!$AP$46,"")</f>
        <v/>
      </c>
      <c r="P52" s="181" t="str">
        <f>IF('Data Import'!$AP$47&lt;&gt;"",'Data Import'!$AP$47,"")</f>
        <v/>
      </c>
      <c r="Q52" s="178" t="str">
        <f>IF('Data Import'!$AP$48="Нет","+","")</f>
        <v/>
      </c>
      <c r="R52" s="178" t="str">
        <f>IF('Data Import'!$AP$48="Да","+","")</f>
        <v/>
      </c>
    </row>
    <row r="53" spans="1:18" ht="15.75" customHeight="1" x14ac:dyDescent="0.25">
      <c r="A53" s="23">
        <v>40</v>
      </c>
      <c r="B53" s="177" t="s">
        <v>50</v>
      </c>
      <c r="C53" s="178" t="str">
        <f>IF('Data Import'!$AQ$33="Нет","+","")</f>
        <v>+</v>
      </c>
      <c r="D53" s="178" t="str">
        <f>IF('Data Import'!$AQ$34="Нет","+","")</f>
        <v/>
      </c>
      <c r="E53" s="179" t="str">
        <f>IF('Data Import'!$AQ$35&lt;&gt;"",'Data Import'!$AQ$35,"")</f>
        <v/>
      </c>
      <c r="F53" s="178" t="str">
        <f>IF('Data Import'!$AQ$36&lt;&gt;"",'Data Import'!$AQ$36,"")</f>
        <v/>
      </c>
      <c r="G53" s="181" t="str">
        <f>IF('Data Import'!$AQ$37&lt;&gt;"",'Data Import'!$AQ$37,"")</f>
        <v/>
      </c>
      <c r="H53" s="181" t="str">
        <f>IF('Data Import'!$AQ$38&lt;&gt;"",'Data Import'!$AQ$38,"")</f>
        <v/>
      </c>
      <c r="I53" s="181" t="str">
        <f>IF('Data Import'!$AQ$39&lt;&gt;"",'Data Import'!$AQ$39,"")</f>
        <v/>
      </c>
      <c r="J53" s="181" t="str">
        <f>IF('Data Import'!$AQ$40&lt;&gt;"",'Data Import'!$AQ$40,"")</f>
        <v/>
      </c>
      <c r="K53" s="178" t="str">
        <f>IF('Data Import'!$AQ$41="Нет","+","")</f>
        <v>+</v>
      </c>
      <c r="L53" s="179" t="str">
        <f>IF('Data Import'!$AQ$43&lt;&gt;"",'Data Import'!$AQ$43,"")</f>
        <v/>
      </c>
      <c r="M53" s="181" t="str">
        <f>IF('Data Import'!$AQ$44&lt;&gt;"",'Data Import'!$AQ$44,"")</f>
        <v/>
      </c>
      <c r="N53" s="181" t="str">
        <f>IF('Data Import'!$AQ$45&lt;&gt;"",'Data Import'!$AQ$45,"")</f>
        <v/>
      </c>
      <c r="O53" s="181" t="str">
        <f>IF('Data Import'!$AQ$46&lt;&gt;"",'Data Import'!$AQ$46,"")</f>
        <v/>
      </c>
      <c r="P53" s="181" t="str">
        <f>IF('Data Import'!$AQ$47&lt;&gt;"",'Data Import'!$AQ$47,"")</f>
        <v/>
      </c>
      <c r="Q53" s="178" t="str">
        <f>IF('Data Import'!$AQ$48="Нет","+","")</f>
        <v/>
      </c>
      <c r="R53" s="178" t="str">
        <f>IF('Data Import'!$AQ$48="Да","+","")</f>
        <v/>
      </c>
    </row>
    <row r="54" spans="1:18" ht="15.75" customHeight="1" x14ac:dyDescent="0.25">
      <c r="A54" s="23">
        <v>41</v>
      </c>
      <c r="B54" s="177" t="s">
        <v>51</v>
      </c>
      <c r="C54" s="178" t="str">
        <f>IF('Data Import'!$AR$33="Нет","+","")</f>
        <v/>
      </c>
      <c r="D54" s="178" t="str">
        <f>IF('Data Import'!$AR$34="Нет","+","")</f>
        <v>+</v>
      </c>
      <c r="E54" s="179" t="str">
        <f>IF('Data Import'!$AR$35&lt;&gt;"",'Data Import'!$AR$35,"")</f>
        <v/>
      </c>
      <c r="F54" s="178" t="str">
        <f>IF('Data Import'!$AR$36&lt;&gt;"",'Data Import'!$AR$36,"")</f>
        <v/>
      </c>
      <c r="G54" s="181" t="str">
        <f>IF('Data Import'!$AR$37&lt;&gt;"",'Data Import'!$AR$37,"")</f>
        <v/>
      </c>
      <c r="H54" s="181" t="str">
        <f>IF('Data Import'!$AR$38&lt;&gt;"",'Data Import'!$AR$38,"")</f>
        <v/>
      </c>
      <c r="I54" s="181" t="str">
        <f>IF('Data Import'!$AR$39&lt;&gt;"",'Data Import'!$AR$39,"")</f>
        <v/>
      </c>
      <c r="J54" s="181" t="str">
        <f>IF('Data Import'!$AR$40&lt;&gt;"",'Data Import'!$AR$40,"")</f>
        <v/>
      </c>
      <c r="K54" s="178" t="str">
        <f>IF('Data Import'!$AR$41="Нет","+","")</f>
        <v>+</v>
      </c>
      <c r="L54" s="179" t="str">
        <f>IF('Data Import'!$AR$43&lt;&gt;"",'Data Import'!$AR$43,"")</f>
        <v/>
      </c>
      <c r="M54" s="181" t="str">
        <f>IF('Data Import'!$AR$44&lt;&gt;"",'Data Import'!$AR$44,"")</f>
        <v/>
      </c>
      <c r="N54" s="181" t="str">
        <f>IF('Data Import'!$AR$45&lt;&gt;"",'Data Import'!$AR$45,"")</f>
        <v/>
      </c>
      <c r="O54" s="181" t="str">
        <f>IF('Data Import'!$AR$46&lt;&gt;"",'Data Import'!$AR$46,"")</f>
        <v/>
      </c>
      <c r="P54" s="181" t="str">
        <f>IF('Data Import'!$AR$47&lt;&gt;"",'Data Import'!$AR$47,"")</f>
        <v/>
      </c>
      <c r="Q54" s="178" t="str">
        <f>IF('Data Import'!$AR$48="Нет","+","")</f>
        <v/>
      </c>
      <c r="R54" s="178" t="str">
        <f>IF('Data Import'!$AR$48="Да","+","")</f>
        <v/>
      </c>
    </row>
    <row r="55" spans="1:18" ht="15.75" customHeight="1" x14ac:dyDescent="0.25">
      <c r="A55" s="23">
        <v>42</v>
      </c>
      <c r="B55" s="177" t="s">
        <v>52</v>
      </c>
      <c r="C55" s="178" t="str">
        <f>IF('Data Import'!$AS$33="Нет","+","")</f>
        <v>+</v>
      </c>
      <c r="D55" s="178" t="str">
        <f>IF('Data Import'!$AS$34="Нет","+","")</f>
        <v/>
      </c>
      <c r="E55" s="179" t="str">
        <f>IF('Data Import'!$AS$35&lt;&gt;"",'Data Import'!$AS$35,"")</f>
        <v/>
      </c>
      <c r="F55" s="178" t="str">
        <f>IF('Data Import'!$AS$36&lt;&gt;"",'Data Import'!$AS$36,"")</f>
        <v/>
      </c>
      <c r="G55" s="181" t="str">
        <f>IF('Data Import'!$AS$37&lt;&gt;"",'Data Import'!$AS$37,"")</f>
        <v/>
      </c>
      <c r="H55" s="181" t="str">
        <f>IF('Data Import'!$AS$38&lt;&gt;"",'Data Import'!$AS$38,"")</f>
        <v/>
      </c>
      <c r="I55" s="181" t="str">
        <f>IF('Data Import'!$AS$39&lt;&gt;"",'Data Import'!$AS$39,"")</f>
        <v/>
      </c>
      <c r="J55" s="181" t="str">
        <f>IF('Data Import'!$AS$40&lt;&gt;"",'Data Import'!$AS$40,"")</f>
        <v/>
      </c>
      <c r="K55" s="178" t="str">
        <f>IF('Data Import'!$AS$41="Нет","+","")</f>
        <v/>
      </c>
      <c r="L55" s="179" t="str">
        <f>IF('Data Import'!$AS$43&lt;&gt;"",'Data Import'!$AS$43,"")</f>
        <v/>
      </c>
      <c r="M55" s="181" t="str">
        <f>IF('Data Import'!$AS$44&lt;&gt;"",'Data Import'!$AS$44,"")</f>
        <v/>
      </c>
      <c r="N55" s="181" t="str">
        <f>IF('Data Import'!$AS$45&lt;&gt;"",'Data Import'!$AS$45,"")</f>
        <v/>
      </c>
      <c r="O55" s="181" t="str">
        <f>IF('Data Import'!$AS$46&lt;&gt;"",'Data Import'!$AS$46,"")</f>
        <v/>
      </c>
      <c r="P55" s="181" t="str">
        <f>IF('Data Import'!$AS$47&lt;&gt;"",'Data Import'!$AS$47,"")</f>
        <v/>
      </c>
      <c r="Q55" s="178" t="str">
        <f>IF('Data Import'!$AS$48="Нет","+","")</f>
        <v>+</v>
      </c>
      <c r="R55" s="178" t="str">
        <f>IF('Data Import'!$AS$48="Да","+","")</f>
        <v/>
      </c>
    </row>
    <row r="56" spans="1:18" ht="15.75" customHeight="1" x14ac:dyDescent="0.25">
      <c r="A56" s="23">
        <v>43</v>
      </c>
      <c r="B56" s="177" t="s">
        <v>53</v>
      </c>
      <c r="C56" s="178" t="str">
        <f>IF('Data Import'!$AT$33="Нет","+","")</f>
        <v/>
      </c>
      <c r="D56" s="178" t="str">
        <f>IF('Data Import'!$AT$34="Нет","+","")</f>
        <v/>
      </c>
      <c r="E56" s="179" t="str">
        <f>IF('Data Import'!$AT$35&lt;&gt;"",'Data Import'!$AT$35,"")</f>
        <v/>
      </c>
      <c r="F56" s="178" t="str">
        <f>IF('Data Import'!$AT$36&lt;&gt;"",'Data Import'!$AT$36,"")</f>
        <v/>
      </c>
      <c r="G56" s="181" t="str">
        <f>IF('Data Import'!$AT$37&lt;&gt;"",'Data Import'!$AT$37,"")</f>
        <v/>
      </c>
      <c r="H56" s="181" t="str">
        <f>IF('Data Import'!$AT$38&lt;&gt;"",'Data Import'!$AT$38,"")</f>
        <v/>
      </c>
      <c r="I56" s="181" t="str">
        <f>IF('Data Import'!$AT$39&lt;&gt;"",'Data Import'!$AT$39,"")</f>
        <v/>
      </c>
      <c r="J56" s="181" t="str">
        <f>IF('Data Import'!$AT$40&lt;&gt;"",'Data Import'!$AT$40,"")</f>
        <v/>
      </c>
      <c r="K56" s="178" t="str">
        <f>IF('Data Import'!$AT$41="Нет","+","")</f>
        <v/>
      </c>
      <c r="L56" s="179" t="str">
        <f>IF('Data Import'!$AT$43&lt;&gt;"",'Data Import'!$AT$43,"")</f>
        <v/>
      </c>
      <c r="M56" s="181" t="str">
        <f>IF('Data Import'!$AT$44&lt;&gt;"",'Data Import'!$AT$44,"")</f>
        <v/>
      </c>
      <c r="N56" s="181" t="str">
        <f>IF('Data Import'!$AT$45&lt;&gt;"",'Data Import'!$AT$45,"")</f>
        <v/>
      </c>
      <c r="O56" s="181" t="str">
        <f>IF('Data Import'!$AT$46&lt;&gt;"",'Data Import'!$AT$46,"")</f>
        <v/>
      </c>
      <c r="P56" s="181" t="str">
        <f>IF('Data Import'!$AT$47&lt;&gt;"",'Data Import'!$AT$47,"")</f>
        <v/>
      </c>
      <c r="Q56" s="178" t="str">
        <f>IF('Data Import'!$AT$48="Нет","+","")</f>
        <v/>
      </c>
      <c r="R56" s="178" t="str">
        <f>IF('Data Import'!$AT$48="Да","+","")</f>
        <v/>
      </c>
    </row>
    <row r="57" spans="1:18" ht="15.75" customHeight="1" x14ac:dyDescent="0.25">
      <c r="A57" s="23">
        <v>44</v>
      </c>
      <c r="B57" s="177" t="s">
        <v>54</v>
      </c>
      <c r="C57" s="178" t="str">
        <f>IF('Data Import'!$AU$33="Нет","+","")</f>
        <v/>
      </c>
      <c r="D57" s="178" t="str">
        <f>IF('Data Import'!$AU$34="Нет","+","")</f>
        <v>+</v>
      </c>
      <c r="E57" s="179" t="str">
        <f>IF('Data Import'!$AU$35&lt;&gt;"",'Data Import'!$AU$35,"")</f>
        <v/>
      </c>
      <c r="F57" s="178" t="str">
        <f>IF('Data Import'!$AU$36&lt;&gt;"",'Data Import'!$AU$36,"")</f>
        <v/>
      </c>
      <c r="G57" s="181" t="str">
        <f>IF('Data Import'!$AU$37&lt;&gt;"",'Data Import'!$AU$37,"")</f>
        <v/>
      </c>
      <c r="H57" s="181" t="str">
        <f>IF('Data Import'!$AU$38&lt;&gt;"",'Data Import'!$AU$38,"")</f>
        <v/>
      </c>
      <c r="I57" s="181" t="str">
        <f>IF('Data Import'!$AU$39&lt;&gt;"",'Data Import'!$AU$39,"")</f>
        <v/>
      </c>
      <c r="J57" s="181" t="str">
        <f>IF('Data Import'!$AU$40&lt;&gt;"",'Data Import'!$AU$40,"")</f>
        <v/>
      </c>
      <c r="K57" s="178" t="str">
        <f>IF('Data Import'!$AU$41="Нет","+","")</f>
        <v>+</v>
      </c>
      <c r="L57" s="179" t="str">
        <f>IF('Data Import'!$AU$43&lt;&gt;"",'Data Import'!$AU$43,"")</f>
        <v/>
      </c>
      <c r="M57" s="181" t="str">
        <f>IF('Data Import'!$AU$44&lt;&gt;"",'Data Import'!$AU$44,"")</f>
        <v/>
      </c>
      <c r="N57" s="181" t="str">
        <f>IF('Data Import'!$AU$45&lt;&gt;"",'Data Import'!$AU$45,"")</f>
        <v/>
      </c>
      <c r="O57" s="181" t="str">
        <f>IF('Data Import'!$AU$46&lt;&gt;"",'Data Import'!$AU$46,"")</f>
        <v/>
      </c>
      <c r="P57" s="181" t="str">
        <f>IF('Data Import'!$AU$47&lt;&gt;"",'Data Import'!$AU$47,"")</f>
        <v/>
      </c>
      <c r="Q57" s="178" t="str">
        <f>IF('Data Import'!$AU$48="Нет","+","")</f>
        <v/>
      </c>
      <c r="R57" s="178" t="str">
        <f>IF('Data Import'!$AU$48="Да","+","")</f>
        <v/>
      </c>
    </row>
    <row r="58" spans="1:18" ht="15.75" customHeight="1" x14ac:dyDescent="0.25">
      <c r="A58" s="23">
        <v>45</v>
      </c>
      <c r="B58" s="177" t="s">
        <v>55</v>
      </c>
      <c r="C58" s="178" t="str">
        <f>IF('Data Import'!$AV$33="Нет","+","")</f>
        <v>+</v>
      </c>
      <c r="D58" s="178" t="str">
        <f>IF('Data Import'!$AV$34="Нет","+","")</f>
        <v/>
      </c>
      <c r="E58" s="179" t="str">
        <f>IF('Data Import'!$AV$35&lt;&gt;"",'Data Import'!$AV$35,"")</f>
        <v/>
      </c>
      <c r="F58" s="178" t="str">
        <f>IF('Data Import'!$AV$36&lt;&gt;"",'Data Import'!$AV$36,"")</f>
        <v/>
      </c>
      <c r="G58" s="181" t="str">
        <f>IF('Data Import'!$AV$37&lt;&gt;"",'Data Import'!$AV$37,"")</f>
        <v/>
      </c>
      <c r="H58" s="181" t="str">
        <f>IF('Data Import'!$AV$38&lt;&gt;"",'Data Import'!$AV$38,"")</f>
        <v/>
      </c>
      <c r="I58" s="181" t="str">
        <f>IF('Data Import'!$AV$39&lt;&gt;"",'Data Import'!$AV$39,"")</f>
        <v/>
      </c>
      <c r="J58" s="181" t="str">
        <f>IF('Data Import'!$AV$40&lt;&gt;"",'Data Import'!$AV$40,"")</f>
        <v/>
      </c>
      <c r="K58" s="178" t="str">
        <f>IF('Data Import'!$AV$41="Нет","+","")</f>
        <v>+</v>
      </c>
      <c r="L58" s="179" t="str">
        <f>IF('Data Import'!$AV$43&lt;&gt;"",'Data Import'!$AV$43,"")</f>
        <v/>
      </c>
      <c r="M58" s="181" t="str">
        <f>IF('Data Import'!$AV$44&lt;&gt;"",'Data Import'!$AV$44,"")</f>
        <v/>
      </c>
      <c r="N58" s="181" t="str">
        <f>IF('Data Import'!$AV$45&lt;&gt;"",'Data Import'!$AV$45,"")</f>
        <v/>
      </c>
      <c r="O58" s="181" t="str">
        <f>IF('Data Import'!$AV$46&lt;&gt;"",'Data Import'!$AV$46,"")</f>
        <v/>
      </c>
      <c r="P58" s="181" t="str">
        <f>IF('Data Import'!$AV$47&lt;&gt;"",'Data Import'!$AV$47,"")</f>
        <v/>
      </c>
      <c r="Q58" s="178" t="str">
        <f>IF('Data Import'!$AV$48="Нет","+","")</f>
        <v/>
      </c>
      <c r="R58" s="178" t="str">
        <f>IF('Data Import'!$AV$48="Да","+","")</f>
        <v/>
      </c>
    </row>
    <row r="59" spans="1:18" ht="15.75" customHeight="1" x14ac:dyDescent="0.25">
      <c r="A59" s="23">
        <v>46</v>
      </c>
      <c r="B59" s="177" t="s">
        <v>56</v>
      </c>
      <c r="C59" s="178" t="str">
        <f>IF('Data Import'!$AW$33="Нет","+","")</f>
        <v>+</v>
      </c>
      <c r="D59" s="178" t="str">
        <f>IF('Data Import'!$AW$34="Нет","+","")</f>
        <v/>
      </c>
      <c r="E59" s="179" t="str">
        <f>IF('Data Import'!$AW$35&lt;&gt;"",'Data Import'!$AW$35,"")</f>
        <v/>
      </c>
      <c r="F59" s="178" t="str">
        <f>IF('Data Import'!$AW$36&lt;&gt;"",'Data Import'!$AW$36,"")</f>
        <v/>
      </c>
      <c r="G59" s="181" t="str">
        <f>IF('Data Import'!$AW$37&lt;&gt;"",'Data Import'!$AW$37,"")</f>
        <v/>
      </c>
      <c r="H59" s="181" t="str">
        <f>IF('Data Import'!$AW$38&lt;&gt;"",'Data Import'!$AW$38,"")</f>
        <v/>
      </c>
      <c r="I59" s="181" t="str">
        <f>IF('Data Import'!$AW$39&lt;&gt;"",'Data Import'!$AW$39,"")</f>
        <v/>
      </c>
      <c r="J59" s="181" t="str">
        <f>IF('Data Import'!$AW$40&lt;&gt;"",'Data Import'!$AW$40,"")</f>
        <v/>
      </c>
      <c r="K59" s="178" t="str">
        <f>IF('Data Import'!$AW$41="Нет","+","")</f>
        <v>+</v>
      </c>
      <c r="L59" s="179" t="str">
        <f>IF('Data Import'!$AW$43&lt;&gt;"",'Data Import'!$AW$43,"")</f>
        <v/>
      </c>
      <c r="M59" s="181" t="str">
        <f>IF('Data Import'!$AW$44&lt;&gt;"",'Data Import'!$AW$44,"")</f>
        <v/>
      </c>
      <c r="N59" s="181" t="str">
        <f>IF('Data Import'!$AW$45&lt;&gt;"",'Data Import'!$AW$45,"")</f>
        <v/>
      </c>
      <c r="O59" s="181" t="str">
        <f>IF('Data Import'!$AW$46&lt;&gt;"",'Data Import'!$AW$46,"")</f>
        <v/>
      </c>
      <c r="P59" s="181" t="str">
        <f>IF('Data Import'!$AW$47&lt;&gt;"",'Data Import'!$AW$47,"")</f>
        <v/>
      </c>
      <c r="Q59" s="178" t="str">
        <f>IF('Data Import'!$AW$48="Нет","+","")</f>
        <v/>
      </c>
      <c r="R59" s="178" t="str">
        <f>IF('Data Import'!$AW$48="Да","+","")</f>
        <v/>
      </c>
    </row>
    <row r="60" spans="1:18" ht="15.75" customHeight="1" x14ac:dyDescent="0.25">
      <c r="A60" s="23">
        <v>47</v>
      </c>
      <c r="B60" s="177" t="s">
        <v>57</v>
      </c>
      <c r="C60" s="178" t="str">
        <f>IF('Data Import'!$AX$33="Нет","+","")</f>
        <v>+</v>
      </c>
      <c r="D60" s="178" t="str">
        <f>IF('Data Import'!$AX$34="Нет","+","")</f>
        <v/>
      </c>
      <c r="E60" s="179" t="str">
        <f>IF('Data Import'!$AX$35&lt;&gt;"",'Data Import'!$AX$35,"")</f>
        <v/>
      </c>
      <c r="F60" s="178" t="str">
        <f>IF('Data Import'!$AX$36&lt;&gt;"",'Data Import'!$AX$36,"")</f>
        <v/>
      </c>
      <c r="G60" s="181" t="str">
        <f>IF('Data Import'!$AX$37&lt;&gt;"",'Data Import'!$AX$37,"")</f>
        <v/>
      </c>
      <c r="H60" s="181" t="str">
        <f>IF('Data Import'!$AX$38&lt;&gt;"",'Data Import'!$AX$38,"")</f>
        <v/>
      </c>
      <c r="I60" s="181" t="str">
        <f>IF('Data Import'!$AX$39&lt;&gt;"",'Data Import'!$AX$39,"")</f>
        <v/>
      </c>
      <c r="J60" s="181" t="str">
        <f>IF('Data Import'!$AX$40&lt;&gt;"",'Data Import'!$AX$40,"")</f>
        <v/>
      </c>
      <c r="K60" s="178" t="str">
        <f>IF('Data Import'!$AX$41="Нет","+","")</f>
        <v>+</v>
      </c>
      <c r="L60" s="179" t="str">
        <f>IF('Data Import'!$AX$43&lt;&gt;"",'Data Import'!$AX$43,"")</f>
        <v/>
      </c>
      <c r="M60" s="181" t="str">
        <f>IF('Data Import'!$AX$44&lt;&gt;"",'Data Import'!$AX$44,"")</f>
        <v/>
      </c>
      <c r="N60" s="181" t="str">
        <f>IF('Data Import'!$AX$45&lt;&gt;"",'Data Import'!$AX$45,"")</f>
        <v/>
      </c>
      <c r="O60" s="181" t="str">
        <f>IF('Data Import'!$AX$46&lt;&gt;"",'Data Import'!$AX$46,"")</f>
        <v/>
      </c>
      <c r="P60" s="181" t="str">
        <f>IF('Data Import'!$AX$47&lt;&gt;"",'Data Import'!$AX$47,"")</f>
        <v/>
      </c>
      <c r="Q60" s="178" t="str">
        <f>IF('Data Import'!$AX$48="Нет","+","")</f>
        <v/>
      </c>
      <c r="R60" s="178" t="str">
        <f>IF('Data Import'!$AX$48="Да","+","")</f>
        <v/>
      </c>
    </row>
    <row r="61" spans="1:18" ht="15.75" customHeight="1" x14ac:dyDescent="0.25">
      <c r="A61" s="23">
        <v>48</v>
      </c>
      <c r="B61" s="177" t="s">
        <v>58</v>
      </c>
      <c r="C61" s="178" t="str">
        <f>IF('Data Import'!$AY$33="Нет","+","")</f>
        <v>+</v>
      </c>
      <c r="D61" s="178" t="str">
        <f>IF('Data Import'!$AY$34="Нет","+","")</f>
        <v/>
      </c>
      <c r="E61" s="179" t="str">
        <f>IF('Data Import'!$AY$35&lt;&gt;"",'Data Import'!$AY$35,"")</f>
        <v/>
      </c>
      <c r="F61" s="178" t="str">
        <f>IF('Data Import'!$AY$36&lt;&gt;"",'Data Import'!$AY$36,"")</f>
        <v/>
      </c>
      <c r="G61" s="181" t="str">
        <f>IF('Data Import'!$AY$37&lt;&gt;"",'Data Import'!$AY$37,"")</f>
        <v/>
      </c>
      <c r="H61" s="181" t="str">
        <f>IF('Data Import'!$AY$38&lt;&gt;"",'Data Import'!$AY$38,"")</f>
        <v/>
      </c>
      <c r="I61" s="181" t="str">
        <f>IF('Data Import'!$AY$39&lt;&gt;"",'Data Import'!$AY$39,"")</f>
        <v/>
      </c>
      <c r="J61" s="181" t="str">
        <f>IF('Data Import'!$AY$40&lt;&gt;"",'Data Import'!$AY$40,"")</f>
        <v/>
      </c>
      <c r="K61" s="178" t="str">
        <f>IF('Data Import'!$AY$41="Нет","+","")</f>
        <v>+</v>
      </c>
      <c r="L61" s="179" t="str">
        <f>IF('Data Import'!$AY$43&lt;&gt;"",'Data Import'!$AY$43,"")</f>
        <v/>
      </c>
      <c r="M61" s="181" t="str">
        <f>IF('Data Import'!$AY$44&lt;&gt;"",'Data Import'!$AY$44,"")</f>
        <v/>
      </c>
      <c r="N61" s="181" t="str">
        <f>IF('Data Import'!$AY$45&lt;&gt;"",'Data Import'!$AY$45,"")</f>
        <v/>
      </c>
      <c r="O61" s="181" t="str">
        <f>IF('Data Import'!$AY$46&lt;&gt;"",'Data Import'!$AY$46,"")</f>
        <v/>
      </c>
      <c r="P61" s="181" t="str">
        <f>IF('Data Import'!$AY$47&lt;&gt;"",'Data Import'!$AY$47,"")</f>
        <v/>
      </c>
      <c r="Q61" s="178" t="str">
        <f>IF('Data Import'!$AY$48="Нет","+","")</f>
        <v/>
      </c>
      <c r="R61" s="178" t="str">
        <f>IF('Data Import'!$AY$48="Да","+","")</f>
        <v/>
      </c>
    </row>
    <row r="62" spans="1:18" ht="15.75" customHeight="1" x14ac:dyDescent="0.25">
      <c r="A62" s="23">
        <v>49</v>
      </c>
      <c r="B62" s="177" t="s">
        <v>59</v>
      </c>
      <c r="C62" s="178" t="str">
        <f>IF('Data Import'!$AZ$33="Нет","+","")</f>
        <v/>
      </c>
      <c r="D62" s="178" t="str">
        <f>IF('Data Import'!$AZ$34="Нет","+","")</f>
        <v/>
      </c>
      <c r="E62" s="179" t="str">
        <f>IF('Data Import'!$AZ$35&lt;&gt;"",'Data Import'!$AZ$35,"")</f>
        <v/>
      </c>
      <c r="F62" s="178" t="str">
        <f>IF('Data Import'!$AZ$36&lt;&gt;"",'Data Import'!$AZ$36,"")</f>
        <v/>
      </c>
      <c r="G62" s="181" t="str">
        <f>IF('Data Import'!$AZ$37&lt;&gt;"",'Data Import'!$AZ$37,"")</f>
        <v/>
      </c>
      <c r="H62" s="181" t="str">
        <f>IF('Data Import'!$AZ$38&lt;&gt;"",'Data Import'!$AZ$38,"")</f>
        <v/>
      </c>
      <c r="I62" s="181" t="str">
        <f>IF('Data Import'!$AZ$39&lt;&gt;"",'Data Import'!$AZ$39,"")</f>
        <v/>
      </c>
      <c r="J62" s="181" t="str">
        <f>IF('Data Import'!$AZ$40&lt;&gt;"",'Data Import'!$AZ$40,"")</f>
        <v/>
      </c>
      <c r="K62" s="178" t="str">
        <f>IF('Data Import'!$AZ$41="Нет","+","")</f>
        <v/>
      </c>
      <c r="L62" s="179" t="str">
        <f>IF('Data Import'!$AZ$43&lt;&gt;"",'Data Import'!$AZ$43,"")</f>
        <v/>
      </c>
      <c r="M62" s="181" t="str">
        <f>IF('Data Import'!$AZ$44&lt;&gt;"",'Data Import'!$AZ$44,"")</f>
        <v/>
      </c>
      <c r="N62" s="181" t="str">
        <f>IF('Data Import'!$AZ$45&lt;&gt;"",'Data Import'!$AZ$45,"")</f>
        <v/>
      </c>
      <c r="O62" s="181" t="str">
        <f>IF('Data Import'!$AZ$46&lt;&gt;"",'Data Import'!$AZ$46,"")</f>
        <v/>
      </c>
      <c r="P62" s="181" t="str">
        <f>IF('Data Import'!$AZ$47&lt;&gt;"",'Data Import'!$AZ$47,"")</f>
        <v/>
      </c>
      <c r="Q62" s="178" t="str">
        <f>IF('Data Import'!$AZ$48="Нет","+","")</f>
        <v/>
      </c>
      <c r="R62" s="178" t="str">
        <f>IF('Data Import'!$AZ$48="Да","+","")</f>
        <v/>
      </c>
    </row>
    <row r="63" spans="1:18" ht="15.75" customHeight="1" x14ac:dyDescent="0.25">
      <c r="A63" s="23">
        <v>50</v>
      </c>
      <c r="B63" s="177" t="s">
        <v>60</v>
      </c>
      <c r="C63" s="178" t="str">
        <f>IF('Data Import'!$BA$33="Нет","+","")</f>
        <v>+</v>
      </c>
      <c r="D63" s="178" t="str">
        <f>IF('Data Import'!$BA$34="Нет","+","")</f>
        <v/>
      </c>
      <c r="E63" s="179" t="str">
        <f>IF('Data Import'!$BA$35&lt;&gt;"",'Data Import'!$BA$35,"")</f>
        <v/>
      </c>
      <c r="F63" s="178" t="str">
        <f>IF('Data Import'!$BA$36&lt;&gt;"",'Data Import'!$BA$36,"")</f>
        <v/>
      </c>
      <c r="G63" s="181" t="str">
        <f>IF('Data Import'!$BA$37&lt;&gt;"",'Data Import'!$BA$37,"")</f>
        <v/>
      </c>
      <c r="H63" s="181" t="str">
        <f>IF('Data Import'!$BA$38&lt;&gt;"",'Data Import'!$BA$38,"")</f>
        <v/>
      </c>
      <c r="I63" s="181" t="str">
        <f>IF('Data Import'!$BA$39&lt;&gt;"",'Data Import'!$BA$39,"")</f>
        <v/>
      </c>
      <c r="J63" s="181" t="str">
        <f>IF('Data Import'!$BA$40&lt;&gt;"",'Data Import'!$BA$40,"")</f>
        <v/>
      </c>
      <c r="K63" s="178" t="str">
        <f>IF('Data Import'!$BA$41="Нет","+","")</f>
        <v>+</v>
      </c>
      <c r="L63" s="179" t="str">
        <f>IF('Data Import'!$BA$43&lt;&gt;"",'Data Import'!$BA$43,"")</f>
        <v/>
      </c>
      <c r="M63" s="181" t="str">
        <f>IF('Data Import'!$BA$44&lt;&gt;"",'Data Import'!$BA$44,"")</f>
        <v/>
      </c>
      <c r="N63" s="181" t="str">
        <f>IF('Data Import'!$BA$45&lt;&gt;"",'Data Import'!$BA$45,"")</f>
        <v/>
      </c>
      <c r="O63" s="181" t="str">
        <f>IF('Data Import'!$BA$46&lt;&gt;"",'Data Import'!$BA$46,"")</f>
        <v/>
      </c>
      <c r="P63" s="181" t="str">
        <f>IF('Data Import'!$BA$47&lt;&gt;"",'Data Import'!$BA$47,"")</f>
        <v/>
      </c>
      <c r="Q63" s="178" t="str">
        <f>IF('Data Import'!$BA$48="Нет","+","")</f>
        <v/>
      </c>
      <c r="R63" s="178" t="str">
        <f>IF('Data Import'!$BA$48="Да","+","")</f>
        <v/>
      </c>
    </row>
    <row r="64" spans="1:18" ht="15.75" customHeight="1" x14ac:dyDescent="0.25">
      <c r="A64" s="23">
        <v>51</v>
      </c>
      <c r="B64" s="177" t="s">
        <v>61</v>
      </c>
      <c r="C64" s="178" t="str">
        <f>IF('Data Import'!$BB$33="Нет","+","")</f>
        <v/>
      </c>
      <c r="D64" s="178" t="str">
        <f>IF('Data Import'!$BB$34="Нет","+","")</f>
        <v/>
      </c>
      <c r="E64" s="179" t="str">
        <f>IF('Data Import'!$BB$35&lt;&gt;"",'Data Import'!$BB$35,"")</f>
        <v/>
      </c>
      <c r="F64" s="178" t="str">
        <f>IF('Data Import'!$BB$36&lt;&gt;"",'Data Import'!$BB$36,"")</f>
        <v/>
      </c>
      <c r="G64" s="181" t="str">
        <f>IF('Data Import'!$BB$37&lt;&gt;"",'Data Import'!$BB$37,"")</f>
        <v/>
      </c>
      <c r="H64" s="181" t="str">
        <f>IF('Data Import'!$BB$38&lt;&gt;"",'Data Import'!$BB$38,"")</f>
        <v/>
      </c>
      <c r="I64" s="181" t="str">
        <f>IF('Data Import'!$BB$39&lt;&gt;"",'Data Import'!$BB$39,"")</f>
        <v/>
      </c>
      <c r="J64" s="181" t="str">
        <f>IF('Data Import'!$BB$40&lt;&gt;"",'Data Import'!$BB$40,"")</f>
        <v/>
      </c>
      <c r="K64" s="178" t="str">
        <f>IF('Data Import'!$BB$41="Нет","+","")</f>
        <v/>
      </c>
      <c r="L64" s="179" t="str">
        <f>IF('Data Import'!$BB$43&lt;&gt;"",'Data Import'!$BB$43,"")</f>
        <v/>
      </c>
      <c r="M64" s="181" t="str">
        <f>IF('Data Import'!$BB$44&lt;&gt;"",'Data Import'!$BB$44,"")</f>
        <v/>
      </c>
      <c r="N64" s="181" t="str">
        <f>IF('Data Import'!$BB$45&lt;&gt;"",'Data Import'!$BB$45,"")</f>
        <v/>
      </c>
      <c r="O64" s="181" t="str">
        <f>IF('Data Import'!$BB$46&lt;&gt;"",'Data Import'!$BB$46,"")</f>
        <v/>
      </c>
      <c r="P64" s="181" t="str">
        <f>IF('Data Import'!$BB$47&lt;&gt;"",'Data Import'!$BB$47,"")</f>
        <v/>
      </c>
      <c r="Q64" s="178" t="str">
        <f>IF('Data Import'!$BB$48="Нет","+","")</f>
        <v/>
      </c>
      <c r="R64" s="178" t="str">
        <f>IF('Data Import'!$BB$48="Да","+","")</f>
        <v/>
      </c>
    </row>
    <row r="65" spans="1:18" ht="15.75" customHeight="1" x14ac:dyDescent="0.25">
      <c r="A65" s="23">
        <v>52</v>
      </c>
      <c r="B65" s="177" t="s">
        <v>62</v>
      </c>
      <c r="C65" s="178" t="str">
        <f>IF('Data Import'!$BC$33="Нет","+","")</f>
        <v>+</v>
      </c>
      <c r="D65" s="178" t="str">
        <f>IF('Data Import'!$BC$34="Нет","+","")</f>
        <v/>
      </c>
      <c r="E65" s="179" t="str">
        <f>IF('Data Import'!$BC$35&lt;&gt;"",'Data Import'!$BC$35,"")</f>
        <v/>
      </c>
      <c r="F65" s="178" t="str">
        <f>IF('Data Import'!$BC$36&lt;&gt;"",'Data Import'!$BC$36,"")</f>
        <v/>
      </c>
      <c r="G65" s="181" t="str">
        <f>IF('Data Import'!$BC$37&lt;&gt;"",'Data Import'!$BC$37,"")</f>
        <v/>
      </c>
      <c r="H65" s="181" t="str">
        <f>IF('Data Import'!$BC$38&lt;&gt;"",'Data Import'!$BC$38,"")</f>
        <v/>
      </c>
      <c r="I65" s="181" t="str">
        <f>IF('Data Import'!$BC$39&lt;&gt;"",'Data Import'!$BC$39,"")</f>
        <v/>
      </c>
      <c r="J65" s="181" t="str">
        <f>IF('Data Import'!$BC$40&lt;&gt;"",'Data Import'!$BC$40,"")</f>
        <v/>
      </c>
      <c r="K65" s="178" t="str">
        <f>IF('Data Import'!$BC$41="Нет","+","")</f>
        <v>+</v>
      </c>
      <c r="L65" s="179" t="str">
        <f>IF('Data Import'!$BC$43&lt;&gt;"",'Data Import'!$BC$43,"")</f>
        <v/>
      </c>
      <c r="M65" s="181" t="str">
        <f>IF('Data Import'!$BC$44&lt;&gt;"",'Data Import'!$BC$44,"")</f>
        <v/>
      </c>
      <c r="N65" s="181" t="str">
        <f>IF('Data Import'!$BC$45&lt;&gt;"",'Data Import'!$BC$45,"")</f>
        <v/>
      </c>
      <c r="O65" s="181" t="str">
        <f>IF('Data Import'!$BC$46&lt;&gt;"",'Data Import'!$BC$46,"")</f>
        <v/>
      </c>
      <c r="P65" s="181" t="str">
        <f>IF('Data Import'!$BC$47&lt;&gt;"",'Data Import'!$BC$47,"")</f>
        <v/>
      </c>
      <c r="Q65" s="178" t="str">
        <f>IF('Data Import'!$BC$48="Нет","+","")</f>
        <v/>
      </c>
      <c r="R65" s="178" t="str">
        <f>IF('Data Import'!$BC$48="Да","+","")</f>
        <v/>
      </c>
    </row>
    <row r="66" spans="1:18" ht="15.75" customHeight="1" x14ac:dyDescent="0.25">
      <c r="A66" s="23">
        <v>53</v>
      </c>
      <c r="B66" s="177" t="s">
        <v>63</v>
      </c>
      <c r="C66" s="178" t="str">
        <f>IF('Data Import'!$BD$33="Нет","+","")</f>
        <v/>
      </c>
      <c r="D66" s="178" t="str">
        <f>IF('Data Import'!$BD$34="Нет","+","")</f>
        <v>+</v>
      </c>
      <c r="E66" s="179" t="str">
        <f>IF('Data Import'!$BD$35&lt;&gt;"",'Data Import'!$BD$35,"")</f>
        <v/>
      </c>
      <c r="F66" s="178" t="str">
        <f>IF('Data Import'!$BD$36&lt;&gt;"",'Data Import'!$BD$36,"")</f>
        <v/>
      </c>
      <c r="G66" s="181" t="str">
        <f>IF('Data Import'!$BD$37&lt;&gt;"",'Data Import'!$BD$37,"")</f>
        <v/>
      </c>
      <c r="H66" s="181" t="str">
        <f>IF('Data Import'!$BD$38&lt;&gt;"",'Data Import'!$BD$38,"")</f>
        <v/>
      </c>
      <c r="I66" s="181" t="str">
        <f>IF('Data Import'!$BD$39&lt;&gt;"",'Data Import'!$BD$39,"")</f>
        <v/>
      </c>
      <c r="J66" s="181" t="str">
        <f>IF('Data Import'!$BD$40&lt;&gt;"",'Data Import'!$BD$40,"")</f>
        <v/>
      </c>
      <c r="K66" s="178" t="str">
        <f>IF('Data Import'!$BD$41="Нет","+","")</f>
        <v/>
      </c>
      <c r="L66" s="179" t="str">
        <f>IF('Data Import'!$BD$43&lt;&gt;"",'Data Import'!$BD$43,"")</f>
        <v/>
      </c>
      <c r="M66" s="181">
        <f>IF('Data Import'!$BD$44&lt;&gt;"",'Data Import'!$BD$44,"")</f>
        <v>0</v>
      </c>
      <c r="N66" s="181">
        <f>IF('Data Import'!$BD$45&lt;&gt;"",'Data Import'!$BD$45,"")</f>
        <v>1</v>
      </c>
      <c r="O66" s="181">
        <f>IF('Data Import'!$BD$46&lt;&gt;"",'Data Import'!$BD$46,"")</f>
        <v>0</v>
      </c>
      <c r="P66" s="181">
        <f>IF('Data Import'!$BD$47&lt;&gt;"",'Data Import'!$BD$47,"")</f>
        <v>1</v>
      </c>
      <c r="Q66" s="178" t="str">
        <f>IF('Data Import'!$BD$48="Нет","+","")</f>
        <v>+</v>
      </c>
      <c r="R66" s="178" t="str">
        <f>IF('Data Import'!$BD$48="Да","+","")</f>
        <v/>
      </c>
    </row>
    <row r="67" spans="1:18" ht="15.75" customHeight="1" x14ac:dyDescent="0.25">
      <c r="A67" s="23">
        <v>54</v>
      </c>
      <c r="B67" s="177" t="s">
        <v>64</v>
      </c>
      <c r="C67" s="178" t="str">
        <f>IF('Data Import'!$BE$33="Нет","+","")</f>
        <v>+</v>
      </c>
      <c r="D67" s="178" t="str">
        <f>IF('Data Import'!$BE$34="Нет","+","")</f>
        <v/>
      </c>
      <c r="E67" s="179" t="str">
        <f>IF('Data Import'!$BE$35&lt;&gt;"",'Data Import'!$BE$35,"")</f>
        <v/>
      </c>
      <c r="F67" s="178" t="str">
        <f>IF('Data Import'!$BE$36&lt;&gt;"",'Data Import'!$BE$36,"")</f>
        <v/>
      </c>
      <c r="G67" s="181" t="str">
        <f>IF('Data Import'!$BE$37&lt;&gt;"",'Data Import'!$BE$37,"")</f>
        <v/>
      </c>
      <c r="H67" s="181" t="str">
        <f>IF('Data Import'!$BE$38&lt;&gt;"",'Data Import'!$BE$38,"")</f>
        <v/>
      </c>
      <c r="I67" s="181" t="str">
        <f>IF('Data Import'!$BE$39&lt;&gt;"",'Data Import'!$BE$39,"")</f>
        <v/>
      </c>
      <c r="J67" s="181" t="str">
        <f>IF('Data Import'!$BE$40&lt;&gt;"",'Data Import'!$BE$40,"")</f>
        <v/>
      </c>
      <c r="K67" s="178" t="str">
        <f>IF('Data Import'!$BE$41="Нет","+","")</f>
        <v>+</v>
      </c>
      <c r="L67" s="179" t="str">
        <f>IF('Data Import'!$BE$43&lt;&gt;"",'Data Import'!$BE$43,"")</f>
        <v/>
      </c>
      <c r="M67" s="181" t="str">
        <f>IF('Data Import'!$BE$44&lt;&gt;"",'Data Import'!$BE$44,"")</f>
        <v/>
      </c>
      <c r="N67" s="181" t="str">
        <f>IF('Data Import'!$BE$45&lt;&gt;"",'Data Import'!$BE$45,"")</f>
        <v/>
      </c>
      <c r="O67" s="181" t="str">
        <f>IF('Data Import'!$BE$46&lt;&gt;"",'Data Import'!$BE$46,"")</f>
        <v/>
      </c>
      <c r="P67" s="181" t="str">
        <f>IF('Data Import'!$BE$47&lt;&gt;"",'Data Import'!$BE$47,"")</f>
        <v/>
      </c>
      <c r="Q67" s="178" t="str">
        <f>IF('Data Import'!$BE$48="Нет","+","")</f>
        <v/>
      </c>
      <c r="R67" s="178" t="str">
        <f>IF('Data Import'!$BE$48="Да","+","")</f>
        <v/>
      </c>
    </row>
    <row r="68" spans="1:18" ht="15.75" customHeight="1" x14ac:dyDescent="0.25">
      <c r="A68" s="23">
        <v>55</v>
      </c>
      <c r="B68" s="177" t="s">
        <v>65</v>
      </c>
      <c r="C68" s="178" t="str">
        <f>IF('Data Import'!$BF$33="Нет","+","")</f>
        <v>+</v>
      </c>
      <c r="D68" s="178" t="str">
        <f>IF('Data Import'!$BF$34="Нет","+","")</f>
        <v/>
      </c>
      <c r="E68" s="179" t="str">
        <f>IF('Data Import'!$BF$35&lt;&gt;"",'Data Import'!$BF$35,"")</f>
        <v/>
      </c>
      <c r="F68" s="178" t="str">
        <f>IF('Data Import'!$BF$36&lt;&gt;"",'Data Import'!$BF$36,"")</f>
        <v/>
      </c>
      <c r="G68" s="181" t="str">
        <f>IF('Data Import'!$BF$37&lt;&gt;"",'Data Import'!$BF$37,"")</f>
        <v/>
      </c>
      <c r="H68" s="181" t="str">
        <f>IF('Data Import'!$BF$38&lt;&gt;"",'Data Import'!$BF$38,"")</f>
        <v/>
      </c>
      <c r="I68" s="181" t="str">
        <f>IF('Data Import'!$BF$39&lt;&gt;"",'Data Import'!$BF$39,"")</f>
        <v/>
      </c>
      <c r="J68" s="181" t="str">
        <f>IF('Data Import'!$BF$40&lt;&gt;"",'Data Import'!$BF$40,"")</f>
        <v/>
      </c>
      <c r="K68" s="178" t="str">
        <f>IF('Data Import'!$BF$41="Нет","+","")</f>
        <v>+</v>
      </c>
      <c r="L68" s="179" t="str">
        <f>IF('Data Import'!$BF$43&lt;&gt;"",'Data Import'!$BF$43,"")</f>
        <v/>
      </c>
      <c r="M68" s="181" t="str">
        <f>IF('Data Import'!$BF$44&lt;&gt;"",'Data Import'!$BF$44,"")</f>
        <v/>
      </c>
      <c r="N68" s="181" t="str">
        <f>IF('Data Import'!$BF$45&lt;&gt;"",'Data Import'!$BF$45,"")</f>
        <v/>
      </c>
      <c r="O68" s="181" t="str">
        <f>IF('Data Import'!$BF$46&lt;&gt;"",'Data Import'!$BF$46,"")</f>
        <v/>
      </c>
      <c r="P68" s="181" t="str">
        <f>IF('Data Import'!$BF$47&lt;&gt;"",'Data Import'!$BF$47,"")</f>
        <v/>
      </c>
      <c r="Q68" s="178" t="str">
        <f>IF('Data Import'!$BF$48="Нет","+","")</f>
        <v/>
      </c>
      <c r="R68" s="178" t="str">
        <f>IF('Data Import'!$BF$48="Да","+","")</f>
        <v/>
      </c>
    </row>
    <row r="69" spans="1:18" ht="15.75" customHeight="1" x14ac:dyDescent="0.25">
      <c r="A69" s="23">
        <v>56</v>
      </c>
      <c r="B69" s="177" t="s">
        <v>66</v>
      </c>
      <c r="C69" s="178" t="str">
        <f>IF('Data Import'!$BG$33="Нет","+","")</f>
        <v/>
      </c>
      <c r="D69" s="178" t="str">
        <f>IF('Data Import'!$BG$34="Нет","+","")</f>
        <v>+</v>
      </c>
      <c r="E69" s="179" t="str">
        <f>IF('Data Import'!$BG$35&lt;&gt;"",'Data Import'!$BG$35,"")</f>
        <v/>
      </c>
      <c r="F69" s="178" t="str">
        <f>IF('Data Import'!$BG$36&lt;&gt;"",'Data Import'!$BG$36,"")</f>
        <v/>
      </c>
      <c r="G69" s="181" t="str">
        <f>IF('Data Import'!$BG$37&lt;&gt;"",'Data Import'!$BG$37,"")</f>
        <v/>
      </c>
      <c r="H69" s="181" t="str">
        <f>IF('Data Import'!$BG$38&lt;&gt;"",'Data Import'!$BG$38,"")</f>
        <v/>
      </c>
      <c r="I69" s="181" t="str">
        <f>IF('Data Import'!$BG$39&lt;&gt;"",'Data Import'!$BG$39,"")</f>
        <v/>
      </c>
      <c r="J69" s="181" t="str">
        <f>IF('Data Import'!$BG$40&lt;&gt;"",'Data Import'!$BG$40,"")</f>
        <v/>
      </c>
      <c r="K69" s="178" t="str">
        <f>IF('Data Import'!$BG$41="Нет","+","")</f>
        <v/>
      </c>
      <c r="L69" s="179" t="str">
        <f>IF('Data Import'!$BG$43&lt;&gt;"",'Data Import'!$BG$43,"")</f>
        <v>Необходимость не выявлена.</v>
      </c>
      <c r="M69" s="181" t="str">
        <f>IF('Data Import'!$BG$44&lt;&gt;"",'Data Import'!$BG$44,"")</f>
        <v/>
      </c>
      <c r="N69" s="181" t="str">
        <f>IF('Data Import'!$BG$45&lt;&gt;"",'Data Import'!$BG$45,"")</f>
        <v/>
      </c>
      <c r="O69" s="181" t="str">
        <f>IF('Data Import'!$BG$46&lt;&gt;"",'Data Import'!$BG$46,"")</f>
        <v/>
      </c>
      <c r="P69" s="181" t="str">
        <f>IF('Data Import'!$BG$47&lt;&gt;"",'Data Import'!$BG$47,"")</f>
        <v/>
      </c>
      <c r="Q69" s="178" t="str">
        <f>IF('Data Import'!$BG$48="Нет","+","")</f>
        <v/>
      </c>
      <c r="R69" s="178" t="str">
        <f>IF('Data Import'!$BG$48="Да","+","")</f>
        <v>+</v>
      </c>
    </row>
    <row r="70" spans="1:18" ht="15.75" customHeight="1" x14ac:dyDescent="0.25">
      <c r="A70" s="23">
        <v>57</v>
      </c>
      <c r="B70" s="177" t="s">
        <v>67</v>
      </c>
      <c r="C70" s="178" t="str">
        <f>IF('Data Import'!$BH$33="Нет","+","")</f>
        <v/>
      </c>
      <c r="D70" s="178" t="str">
        <f>IF('Data Import'!$BH$34="Нет","+","")</f>
        <v/>
      </c>
      <c r="E70" s="179" t="str">
        <f>IF('Data Import'!$BH$35&lt;&gt;"",'Data Import'!$BH$35,"")</f>
        <v/>
      </c>
      <c r="F70" s="178" t="str">
        <f>IF('Data Import'!$BH$36&lt;&gt;"",'Data Import'!$BH$36,"")</f>
        <v/>
      </c>
      <c r="G70" s="181" t="str">
        <f>IF('Data Import'!$BH$37&lt;&gt;"",'Data Import'!$BH$37,"")</f>
        <v/>
      </c>
      <c r="H70" s="181" t="str">
        <f>IF('Data Import'!$BH$38&lt;&gt;"",'Data Import'!$BH$38,"")</f>
        <v/>
      </c>
      <c r="I70" s="181" t="str">
        <f>IF('Data Import'!$BH$39&lt;&gt;"",'Data Import'!$BH$39,"")</f>
        <v/>
      </c>
      <c r="J70" s="181" t="str">
        <f>IF('Data Import'!$BH$40&lt;&gt;"",'Data Import'!$BH$40,"")</f>
        <v/>
      </c>
      <c r="K70" s="178" t="str">
        <f>IF('Data Import'!$BH$41="Нет","+","")</f>
        <v/>
      </c>
      <c r="L70" s="179" t="str">
        <f>IF('Data Import'!$BH$43&lt;&gt;"",'Data Import'!$BH$43,"")</f>
        <v/>
      </c>
      <c r="M70" s="181" t="str">
        <f>IF('Data Import'!$BH$44&lt;&gt;"",'Data Import'!$BH$44,"")</f>
        <v/>
      </c>
      <c r="N70" s="181" t="str">
        <f>IF('Data Import'!$BH$45&lt;&gt;"",'Data Import'!$BH$45,"")</f>
        <v/>
      </c>
      <c r="O70" s="181" t="str">
        <f>IF('Data Import'!$BH$46&lt;&gt;"",'Data Import'!$BH$46,"")</f>
        <v/>
      </c>
      <c r="P70" s="181" t="str">
        <f>IF('Data Import'!$BH$47&lt;&gt;"",'Data Import'!$BH$47,"")</f>
        <v/>
      </c>
      <c r="Q70" s="178" t="str">
        <f>IF('Data Import'!$BH$48="Нет","+","")</f>
        <v/>
      </c>
      <c r="R70" s="178" t="str">
        <f>IF('Data Import'!$BH$48="Да","+","")</f>
        <v/>
      </c>
    </row>
    <row r="71" spans="1:18" ht="29.25" customHeight="1" x14ac:dyDescent="0.25">
      <c r="A71" s="23">
        <v>58</v>
      </c>
      <c r="B71" s="177" t="s">
        <v>68</v>
      </c>
      <c r="C71" s="178" t="str">
        <f>IF('Data Import'!$BI$33="Нет","+","")</f>
        <v/>
      </c>
      <c r="D71" s="178" t="str">
        <f>IF('Data Import'!$BI$34="Нет","+","")</f>
        <v/>
      </c>
      <c r="E71" s="179" t="str">
        <f>IF('Data Import'!$BI$35&lt;&gt;"",'Data Import'!$BI$35,"")</f>
        <v>Количество адаптированных маршрутов с учетом концепции шаговой доступности</v>
      </c>
      <c r="F71" s="178" t="str">
        <f>IF('Data Import'!$BI$36&lt;&gt;"",'Data Import'!$BI$36,"")</f>
        <v>ед.</v>
      </c>
      <c r="G71" s="181" t="str">
        <f>IF('Data Import'!$BI$37&lt;&gt;"",'Data Import'!$BI$37,"")</f>
        <v/>
      </c>
      <c r="H71" s="181" t="str">
        <f>IF('Data Import'!$BI$38&lt;&gt;"",'Data Import'!$BI$38,"")</f>
        <v/>
      </c>
      <c r="I71" s="181" t="str">
        <f>IF('Data Import'!$BI$39&lt;&gt;"",'Data Import'!$BI$39,"")</f>
        <v/>
      </c>
      <c r="J71" s="181" t="str">
        <f>IF('Data Import'!$BI$40&lt;&gt;"",'Data Import'!$BI$40,"")</f>
        <v/>
      </c>
      <c r="K71" s="178" t="str">
        <f>IF('Data Import'!$BI$41="Нет","+","")</f>
        <v/>
      </c>
      <c r="L71" s="179" t="str">
        <f>IF('Data Import'!$BI$43&lt;&gt;"",'Data Import'!$BI$43,"")</f>
        <v/>
      </c>
      <c r="M71" s="181" t="str">
        <f>IF('Data Import'!$BI$44&lt;&gt;"",'Data Import'!$BI$44,"")</f>
        <v/>
      </c>
      <c r="N71" s="181">
        <f>IF('Data Import'!$BI$45&lt;&gt;"",'Data Import'!$BI$45,"")</f>
        <v>14</v>
      </c>
      <c r="O71" s="181" t="str">
        <f>IF('Data Import'!$BI$46&lt;&gt;"",'Data Import'!$BI$46,"")</f>
        <v/>
      </c>
      <c r="P71" s="181">
        <f>IF('Data Import'!$BI$47&lt;&gt;"",'Data Import'!$BI$47,"")</f>
        <v>14</v>
      </c>
      <c r="Q71" s="178" t="str">
        <f>IF('Data Import'!$BI$48="Нет","+","")</f>
        <v/>
      </c>
      <c r="R71" s="178" t="str">
        <f>IF('Data Import'!$BI$48="Да","+","")</f>
        <v>+</v>
      </c>
    </row>
    <row r="72" spans="1:18" ht="15.75" customHeight="1" x14ac:dyDescent="0.25">
      <c r="A72" s="23">
        <v>59</v>
      </c>
      <c r="B72" s="177" t="s">
        <v>69</v>
      </c>
      <c r="C72" s="178" t="str">
        <f>IF('Data Import'!$BJ$33="Нет","+","")</f>
        <v>+</v>
      </c>
      <c r="D72" s="178" t="str">
        <f>IF('Data Import'!$BJ$34="Нет","+","")</f>
        <v/>
      </c>
      <c r="E72" s="179" t="str">
        <f>IF('Data Import'!$BJ$35&lt;&gt;"",'Data Import'!$BJ$35,"")</f>
        <v/>
      </c>
      <c r="F72" s="178" t="str">
        <f>IF('Data Import'!$BJ$36&lt;&gt;"",'Data Import'!$BJ$36,"")</f>
        <v/>
      </c>
      <c r="G72" s="181" t="str">
        <f>IF('Data Import'!$BJ$37&lt;&gt;"",'Data Import'!$BJ$37,"")</f>
        <v/>
      </c>
      <c r="H72" s="181" t="str">
        <f>IF('Data Import'!$BJ$38&lt;&gt;"",'Data Import'!$BJ$38,"")</f>
        <v/>
      </c>
      <c r="I72" s="181" t="str">
        <f>IF('Data Import'!$BJ$39&lt;&gt;"",'Data Import'!$BJ$39,"")</f>
        <v/>
      </c>
      <c r="J72" s="181" t="str">
        <f>IF('Data Import'!$BJ$40&lt;&gt;"",'Data Import'!$BJ$40,"")</f>
        <v/>
      </c>
      <c r="K72" s="178" t="str">
        <f>IF('Data Import'!$BJ$41="Нет","+","")</f>
        <v>+</v>
      </c>
      <c r="L72" s="179" t="str">
        <f>IF('Data Import'!$BJ$43&lt;&gt;"",'Data Import'!$BJ$43,"")</f>
        <v/>
      </c>
      <c r="M72" s="181" t="str">
        <f>IF('Data Import'!$BJ$44&lt;&gt;"",'Data Import'!$BJ$44,"")</f>
        <v/>
      </c>
      <c r="N72" s="181" t="str">
        <f>IF('Data Import'!$BJ$45&lt;&gt;"",'Data Import'!$BJ$45,"")</f>
        <v/>
      </c>
      <c r="O72" s="181" t="str">
        <f>IF('Data Import'!$BJ$46&lt;&gt;"",'Data Import'!$BJ$46,"")</f>
        <v/>
      </c>
      <c r="P72" s="181" t="str">
        <f>IF('Data Import'!$BJ$47&lt;&gt;"",'Data Import'!$BJ$47,"")</f>
        <v/>
      </c>
      <c r="Q72" s="178" t="str">
        <f>IF('Data Import'!$BJ$48="Нет","+","")</f>
        <v/>
      </c>
      <c r="R72" s="178" t="str">
        <f>IF('Data Import'!$BJ$48="Да","+","")</f>
        <v/>
      </c>
    </row>
    <row r="73" spans="1:18" ht="15.75" customHeight="1" x14ac:dyDescent="0.25">
      <c r="A73" s="23">
        <v>60</v>
      </c>
      <c r="B73" s="177" t="s">
        <v>70</v>
      </c>
      <c r="C73" s="178" t="str">
        <f>IF('Data Import'!$BK$33="Нет","+","")</f>
        <v/>
      </c>
      <c r="D73" s="178" t="str">
        <f>IF('Data Import'!$BK$34="Нет","+","")</f>
        <v>+</v>
      </c>
      <c r="E73" s="179" t="str">
        <f>IF('Data Import'!$BK$35&lt;&gt;"",'Data Import'!$BK$35,"")</f>
        <v/>
      </c>
      <c r="F73" s="178" t="str">
        <f>IF('Data Import'!$BK$36&lt;&gt;"",'Data Import'!$BK$36,"")</f>
        <v/>
      </c>
      <c r="G73" s="181" t="str">
        <f>IF('Data Import'!$BK$37&lt;&gt;"",'Data Import'!$BK$37,"")</f>
        <v/>
      </c>
      <c r="H73" s="181" t="str">
        <f>IF('Data Import'!$BK$38&lt;&gt;"",'Data Import'!$BK$38,"")</f>
        <v/>
      </c>
      <c r="I73" s="181" t="str">
        <f>IF('Data Import'!$BK$39&lt;&gt;"",'Data Import'!$BK$39,"")</f>
        <v/>
      </c>
      <c r="J73" s="181" t="str">
        <f>IF('Data Import'!$BK$40&lt;&gt;"",'Data Import'!$BK$40,"")</f>
        <v/>
      </c>
      <c r="K73" s="178" t="str">
        <f>IF('Data Import'!$BK$41="Нет","+","")</f>
        <v>+</v>
      </c>
      <c r="L73" s="179" t="str">
        <f>IF('Data Import'!$BK$43&lt;&gt;"",'Data Import'!$BK$43,"")</f>
        <v/>
      </c>
      <c r="M73" s="181">
        <f>IF('Data Import'!$BK$44&lt;&gt;"",'Data Import'!$BK$44,"")</f>
        <v>0</v>
      </c>
      <c r="N73" s="181" t="str">
        <f>IF('Data Import'!$BK$45&lt;&gt;"",'Data Import'!$BK$45,"")</f>
        <v/>
      </c>
      <c r="O73" s="181">
        <f>IF('Data Import'!$BK$46&lt;&gt;"",'Data Import'!$BK$46,"")</f>
        <v>0</v>
      </c>
      <c r="P73" s="181" t="str">
        <f>IF('Data Import'!$BK$47&lt;&gt;"",'Data Import'!$BK$47,"")</f>
        <v/>
      </c>
      <c r="Q73" s="178" t="str">
        <f>IF('Data Import'!$BK$48="Нет","+","")</f>
        <v>+</v>
      </c>
      <c r="R73" s="178" t="str">
        <f>IF('Data Import'!$BK$48="Да","+","")</f>
        <v/>
      </c>
    </row>
    <row r="74" spans="1:18" ht="15.75" customHeight="1" x14ac:dyDescent="0.25">
      <c r="A74" s="23">
        <v>61</v>
      </c>
      <c r="B74" s="177" t="s">
        <v>71</v>
      </c>
      <c r="C74" s="178" t="str">
        <f>IF('Data Import'!$BL$33="Нет","+","")</f>
        <v/>
      </c>
      <c r="D74" s="178" t="str">
        <f>IF('Data Import'!$BL$34="Нет","+","")</f>
        <v>+</v>
      </c>
      <c r="E74" s="179" t="str">
        <f>IF('Data Import'!$BL$35&lt;&gt;"",'Data Import'!$BL$35,"")</f>
        <v/>
      </c>
      <c r="F74" s="178" t="str">
        <f>IF('Data Import'!$BL$36&lt;&gt;"",'Data Import'!$BL$36,"")</f>
        <v/>
      </c>
      <c r="G74" s="181" t="str">
        <f>IF('Data Import'!$BL$37&lt;&gt;"",'Data Import'!$BL$37,"")</f>
        <v/>
      </c>
      <c r="H74" s="181" t="str">
        <f>IF('Data Import'!$BL$38&lt;&gt;"",'Data Import'!$BL$38,"")</f>
        <v/>
      </c>
      <c r="I74" s="181" t="str">
        <f>IF('Data Import'!$BL$39&lt;&gt;"",'Data Import'!$BL$39,"")</f>
        <v/>
      </c>
      <c r="J74" s="181" t="str">
        <f>IF('Data Import'!$BL$40&lt;&gt;"",'Data Import'!$BL$40,"")</f>
        <v/>
      </c>
      <c r="K74" s="178" t="str">
        <f>IF('Data Import'!$BL$41="Нет","+","")</f>
        <v/>
      </c>
      <c r="L74" s="179" t="str">
        <f>IF('Data Import'!$BL$43&lt;&gt;"",'Data Import'!$BL$43,"")</f>
        <v xml:space="preserve">соответствующая необходимость не выявлена </v>
      </c>
      <c r="M74" s="181" t="str">
        <f>IF('Data Import'!$BL$44&lt;&gt;"",'Data Import'!$BL$44,"")</f>
        <v/>
      </c>
      <c r="N74" s="181" t="str">
        <f>IF('Data Import'!$BL$45&lt;&gt;"",'Data Import'!$BL$45,"")</f>
        <v/>
      </c>
      <c r="O74" s="181" t="str">
        <f>IF('Data Import'!$BL$46&lt;&gt;"",'Data Import'!$BL$46,"")</f>
        <v/>
      </c>
      <c r="P74" s="181" t="str">
        <f>IF('Data Import'!$BL$47&lt;&gt;"",'Data Import'!$BL$47,"")</f>
        <v/>
      </c>
      <c r="Q74" s="178" t="str">
        <f>IF('Data Import'!$BL$48="Нет","+","")</f>
        <v>+</v>
      </c>
      <c r="R74" s="178" t="str">
        <f>IF('Data Import'!$BL$48="Да","+","")</f>
        <v/>
      </c>
    </row>
    <row r="75" spans="1:18" ht="15.75" customHeight="1" x14ac:dyDescent="0.25">
      <c r="A75" s="23">
        <v>62</v>
      </c>
      <c r="B75" s="177" t="s">
        <v>72</v>
      </c>
      <c r="C75" s="178" t="str">
        <f>IF('Data Import'!$BM$33="Нет","+","")</f>
        <v/>
      </c>
      <c r="D75" s="178" t="str">
        <f>IF('Data Import'!$BM$34="Нет","+","")</f>
        <v>+</v>
      </c>
      <c r="E75" s="179" t="str">
        <f>IF('Data Import'!$BM$35&lt;&gt;"",'Data Import'!$BM$35,"")</f>
        <v/>
      </c>
      <c r="F75" s="178" t="str">
        <f>IF('Data Import'!$BM$36&lt;&gt;"",'Data Import'!$BM$36,"")</f>
        <v/>
      </c>
      <c r="G75" s="181" t="str">
        <f>IF('Data Import'!$BM$37&lt;&gt;"",'Data Import'!$BM$37,"")</f>
        <v/>
      </c>
      <c r="H75" s="181" t="str">
        <f>IF('Data Import'!$BM$38&lt;&gt;"",'Data Import'!$BM$38,"")</f>
        <v/>
      </c>
      <c r="I75" s="181" t="str">
        <f>IF('Data Import'!$BM$39&lt;&gt;"",'Data Import'!$BM$39,"")</f>
        <v/>
      </c>
      <c r="J75" s="181" t="str">
        <f>IF('Data Import'!$BM$40&lt;&gt;"",'Data Import'!$BM$40,"")</f>
        <v/>
      </c>
      <c r="K75" s="178" t="str">
        <f>IF('Data Import'!$BM$41="Нет","+","")</f>
        <v/>
      </c>
      <c r="L75" s="179" t="str">
        <f>IF('Data Import'!$BM$43&lt;&gt;"",'Data Import'!$BM$43,"")</f>
        <v/>
      </c>
      <c r="M75" s="181">
        <f>IF('Data Import'!$BM$44&lt;&gt;"",'Data Import'!$BM$44,"")</f>
        <v>10</v>
      </c>
      <c r="N75" s="181">
        <f>IF('Data Import'!$BM$45&lt;&gt;"",'Data Import'!$BM$45,"")</f>
        <v>2</v>
      </c>
      <c r="O75" s="181">
        <f>IF('Data Import'!$BM$46&lt;&gt;"",'Data Import'!$BM$46,"")</f>
        <v>6</v>
      </c>
      <c r="P75" s="181">
        <f>IF('Data Import'!$BM$47&lt;&gt;"",'Data Import'!$BM$47,"")</f>
        <v>2</v>
      </c>
      <c r="Q75" s="178" t="str">
        <f>IF('Data Import'!$BM$48="Нет","+","")</f>
        <v>+</v>
      </c>
      <c r="R75" s="178" t="str">
        <f>IF('Data Import'!$BM$48="Да","+","")</f>
        <v/>
      </c>
    </row>
    <row r="76" spans="1:18" ht="15.75" customHeight="1" x14ac:dyDescent="0.25">
      <c r="A76" s="23">
        <v>63</v>
      </c>
      <c r="B76" s="177" t="s">
        <v>73</v>
      </c>
      <c r="C76" s="178" t="str">
        <f>IF('Data Import'!$BN$33="Нет","+","")</f>
        <v>+</v>
      </c>
      <c r="D76" s="178" t="str">
        <f>IF('Data Import'!$BN$34="Нет","+","")</f>
        <v/>
      </c>
      <c r="E76" s="179" t="str">
        <f>IF('Data Import'!$BN$35&lt;&gt;"",'Data Import'!$BN$35,"")</f>
        <v/>
      </c>
      <c r="F76" s="178" t="str">
        <f>IF('Data Import'!$BN$36&lt;&gt;"",'Data Import'!$BN$36,"")</f>
        <v/>
      </c>
      <c r="G76" s="181" t="str">
        <f>IF('Data Import'!$BN$37&lt;&gt;"",'Data Import'!$BN$37,"")</f>
        <v/>
      </c>
      <c r="H76" s="181" t="str">
        <f>IF('Data Import'!$BN$38&lt;&gt;"",'Data Import'!$BN$38,"")</f>
        <v/>
      </c>
      <c r="I76" s="181" t="str">
        <f>IF('Data Import'!$BN$39&lt;&gt;"",'Data Import'!$BN$39,"")</f>
        <v/>
      </c>
      <c r="J76" s="181" t="str">
        <f>IF('Data Import'!$BN$40&lt;&gt;"",'Data Import'!$BN$40,"")</f>
        <v/>
      </c>
      <c r="K76" s="178" t="str">
        <f>IF('Data Import'!$BN$41="Нет","+","")</f>
        <v>+</v>
      </c>
      <c r="L76" s="179" t="str">
        <f>IF('Data Import'!$BN$43&lt;&gt;"",'Data Import'!$BN$43,"")</f>
        <v/>
      </c>
      <c r="M76" s="181" t="str">
        <f>IF('Data Import'!$BN$44&lt;&gt;"",'Data Import'!$BN$44,"")</f>
        <v/>
      </c>
      <c r="N76" s="181" t="str">
        <f>IF('Data Import'!$BN$45&lt;&gt;"",'Data Import'!$BN$45,"")</f>
        <v/>
      </c>
      <c r="O76" s="181" t="str">
        <f>IF('Data Import'!$BN$46&lt;&gt;"",'Data Import'!$BN$46,"")</f>
        <v/>
      </c>
      <c r="P76" s="181" t="str">
        <f>IF('Data Import'!$BN$47&lt;&gt;"",'Data Import'!$BN$47,"")</f>
        <v/>
      </c>
      <c r="Q76" s="178" t="str">
        <f>IF('Data Import'!$BN$48="Нет","+","")</f>
        <v/>
      </c>
      <c r="R76" s="178" t="str">
        <f>IF('Data Import'!$BN$48="Да","+","")</f>
        <v/>
      </c>
    </row>
    <row r="77" spans="1:18" ht="15.75" customHeight="1" x14ac:dyDescent="0.25">
      <c r="A77" s="23">
        <v>64</v>
      </c>
      <c r="B77" s="177" t="s">
        <v>74</v>
      </c>
      <c r="C77" s="178" t="str">
        <f>IF('Data Import'!$BO$33="Нет","+","")</f>
        <v/>
      </c>
      <c r="D77" s="178" t="str">
        <f>IF('Data Import'!$BO$34="Нет","+","")</f>
        <v/>
      </c>
      <c r="E77" s="179" t="str">
        <f>IF('Data Import'!$BO$35&lt;&gt;"",'Data Import'!$BO$35,"")</f>
        <v/>
      </c>
      <c r="F77" s="178" t="str">
        <f>IF('Data Import'!$BO$36&lt;&gt;"",'Data Import'!$BO$36,"")</f>
        <v/>
      </c>
      <c r="G77" s="181" t="str">
        <f>IF('Data Import'!$BO$37&lt;&gt;"",'Data Import'!$BO$37,"")</f>
        <v/>
      </c>
      <c r="H77" s="181" t="str">
        <f>IF('Data Import'!$BO$38&lt;&gt;"",'Data Import'!$BO$38,"")</f>
        <v/>
      </c>
      <c r="I77" s="181" t="str">
        <f>IF('Data Import'!$BO$39&lt;&gt;"",'Data Import'!$BO$39,"")</f>
        <v/>
      </c>
      <c r="J77" s="181" t="str">
        <f>IF('Data Import'!$BO$40&lt;&gt;"",'Data Import'!$BO$40,"")</f>
        <v/>
      </c>
      <c r="K77" s="178" t="str">
        <f>IF('Data Import'!$BO$41="Нет","+","")</f>
        <v>+</v>
      </c>
      <c r="L77" s="179" t="str">
        <f>IF('Data Import'!$BO$43&lt;&gt;"",'Data Import'!$BO$43,"")</f>
        <v/>
      </c>
      <c r="M77" s="181" t="str">
        <f>IF('Data Import'!$BO$44&lt;&gt;"",'Data Import'!$BO$44,"")</f>
        <v/>
      </c>
      <c r="N77" s="181" t="str">
        <f>IF('Data Import'!$BO$45&lt;&gt;"",'Data Import'!$BO$45,"")</f>
        <v/>
      </c>
      <c r="O77" s="181" t="str">
        <f>IF('Data Import'!$BO$46&lt;&gt;"",'Data Import'!$BO$46,"")</f>
        <v/>
      </c>
      <c r="P77" s="181" t="str">
        <f>IF('Data Import'!$BO$47&lt;&gt;"",'Data Import'!$BO$47,"")</f>
        <v/>
      </c>
      <c r="Q77" s="178" t="str">
        <f>IF('Data Import'!$BO$48="Нет","+","")</f>
        <v/>
      </c>
      <c r="R77" s="178" t="str">
        <f>IF('Data Import'!$BO$48="Да","+","")</f>
        <v/>
      </c>
    </row>
    <row r="78" spans="1:18" ht="15.75" customHeight="1" x14ac:dyDescent="0.25">
      <c r="A78" s="23">
        <v>65</v>
      </c>
      <c r="B78" s="177" t="s">
        <v>75</v>
      </c>
      <c r="C78" s="178" t="str">
        <f>IF('Data Import'!$BP$33="Нет","+","")</f>
        <v>+</v>
      </c>
      <c r="D78" s="178" t="str">
        <f>IF('Data Import'!$BP$34="Нет","+","")</f>
        <v/>
      </c>
      <c r="E78" s="179" t="str">
        <f>IF('Data Import'!$BP$35&lt;&gt;"",'Data Import'!$BP$35,"")</f>
        <v/>
      </c>
      <c r="F78" s="178" t="str">
        <f>IF('Data Import'!$BP$36&lt;&gt;"",'Data Import'!$BP$36,"")</f>
        <v/>
      </c>
      <c r="G78" s="181" t="str">
        <f>IF('Data Import'!$BP$37&lt;&gt;"",'Data Import'!$BP$37,"")</f>
        <v/>
      </c>
      <c r="H78" s="181" t="str">
        <f>IF('Data Import'!$BP$38&lt;&gt;"",'Data Import'!$BP$38,"")</f>
        <v/>
      </c>
      <c r="I78" s="181" t="str">
        <f>IF('Data Import'!$BP$39&lt;&gt;"",'Data Import'!$BP$39,"")</f>
        <v/>
      </c>
      <c r="J78" s="181" t="str">
        <f>IF('Data Import'!$BP$40&lt;&gt;"",'Data Import'!$BP$40,"")</f>
        <v/>
      </c>
      <c r="K78" s="178" t="str">
        <f>IF('Data Import'!$BP$41="Нет","+","")</f>
        <v>+</v>
      </c>
      <c r="L78" s="179" t="str">
        <f>IF('Data Import'!$BP$43&lt;&gt;"",'Data Import'!$BP$43,"")</f>
        <v/>
      </c>
      <c r="M78" s="181" t="str">
        <f>IF('Data Import'!$BP$44&lt;&gt;"",'Data Import'!$BP$44,"")</f>
        <v/>
      </c>
      <c r="N78" s="181" t="str">
        <f>IF('Data Import'!$BP$45&lt;&gt;"",'Data Import'!$BP$45,"")</f>
        <v/>
      </c>
      <c r="O78" s="181" t="str">
        <f>IF('Data Import'!$BP$46&lt;&gt;"",'Data Import'!$BP$46,"")</f>
        <v/>
      </c>
      <c r="P78" s="181" t="str">
        <f>IF('Data Import'!$BP$47&lt;&gt;"",'Data Import'!$BP$47,"")</f>
        <v/>
      </c>
      <c r="Q78" s="178" t="str">
        <f>IF('Data Import'!$BP$48="Нет","+","")</f>
        <v/>
      </c>
      <c r="R78" s="178" t="str">
        <f>IF('Data Import'!$BP$48="Да","+","")</f>
        <v/>
      </c>
    </row>
    <row r="79" spans="1:18" ht="17.25" customHeight="1" x14ac:dyDescent="0.25">
      <c r="A79" s="23">
        <v>66</v>
      </c>
      <c r="B79" s="177" t="s">
        <v>76</v>
      </c>
      <c r="C79" s="178" t="str">
        <f>IF('Data Import'!$BQ$33="Нет","+","")</f>
        <v/>
      </c>
      <c r="D79" s="178" t="str">
        <f>IF('Data Import'!$BQ$34="Нет","+","")</f>
        <v/>
      </c>
      <c r="E79" s="179" t="str">
        <f>IF('Data Import'!$BQ$35&lt;&gt;"",'Data Import'!$BQ$35,"")</f>
        <v>Уровень доступности для инвалидов</v>
      </c>
      <c r="F79" s="178" t="str">
        <f>IF('Data Import'!$BQ$36&lt;&gt;"",'Data Import'!$BQ$36,"")</f>
        <v>%</v>
      </c>
      <c r="G79" s="181">
        <f>IF('Data Import'!$BQ$37&lt;&gt;"",'Data Import'!$BQ$37,"")</f>
        <v>30</v>
      </c>
      <c r="H79" s="181">
        <f>IF('Data Import'!$BQ$38&lt;&gt;"",'Data Import'!$BQ$38,"")</f>
        <v>30</v>
      </c>
      <c r="I79" s="181">
        <f>IF('Data Import'!$BQ$39&lt;&gt;"",'Data Import'!$BQ$39,"")</f>
        <v>60</v>
      </c>
      <c r="J79" s="181">
        <f>IF('Data Import'!$BQ$40&lt;&gt;"",'Data Import'!$BQ$40,"")</f>
        <v>30</v>
      </c>
      <c r="K79" s="178" t="str">
        <f>IF('Data Import'!$BQ$41="Нет","+","")</f>
        <v>+</v>
      </c>
      <c r="L79" s="179" t="str">
        <f>IF('Data Import'!$BQ$43&lt;&gt;"",'Data Import'!$BQ$43,"")</f>
        <v/>
      </c>
      <c r="M79" s="181" t="str">
        <f>IF('Data Import'!$BQ$44&lt;&gt;"",'Data Import'!$BQ$44,"")</f>
        <v/>
      </c>
      <c r="N79" s="181" t="str">
        <f>IF('Data Import'!$BQ$45&lt;&gt;"",'Data Import'!$BQ$45,"")</f>
        <v/>
      </c>
      <c r="O79" s="181" t="str">
        <f>IF('Data Import'!$BQ$46&lt;&gt;"",'Data Import'!$BQ$46,"")</f>
        <v/>
      </c>
      <c r="P79" s="181" t="str">
        <f>IF('Data Import'!$BQ$47&lt;&gt;"",'Data Import'!$BQ$47,"")</f>
        <v/>
      </c>
      <c r="Q79" s="178" t="str">
        <f>IF('Data Import'!$BQ$48="Нет","+","")</f>
        <v>+</v>
      </c>
      <c r="R79" s="178" t="str">
        <f>IF('Data Import'!$BQ$48="Да","+","")</f>
        <v/>
      </c>
    </row>
    <row r="80" spans="1:18" ht="15.75" customHeight="1" x14ac:dyDescent="0.25">
      <c r="A80" s="23">
        <v>67</v>
      </c>
      <c r="B80" s="177" t="s">
        <v>77</v>
      </c>
      <c r="C80" s="178" t="str">
        <f>IF('Data Import'!$BR$33="Нет","+","")</f>
        <v>+</v>
      </c>
      <c r="D80" s="178" t="str">
        <f>IF('Data Import'!$BR$34="Нет","+","")</f>
        <v/>
      </c>
      <c r="E80" s="179" t="str">
        <f>IF('Data Import'!$BR$35&lt;&gt;"",'Data Import'!$BR$35,"")</f>
        <v/>
      </c>
      <c r="F80" s="178" t="str">
        <f>IF('Data Import'!$BR$36&lt;&gt;"",'Data Import'!$BR$36,"")</f>
        <v/>
      </c>
      <c r="G80" s="181" t="str">
        <f>IF('Data Import'!$BR$37&lt;&gt;"",'Data Import'!$BR$37,"")</f>
        <v/>
      </c>
      <c r="H80" s="181" t="str">
        <f>IF('Data Import'!$BR$38&lt;&gt;"",'Data Import'!$BR$38,"")</f>
        <v/>
      </c>
      <c r="I80" s="181" t="str">
        <f>IF('Data Import'!$BR$39&lt;&gt;"",'Data Import'!$BR$39,"")</f>
        <v/>
      </c>
      <c r="J80" s="181" t="str">
        <f>IF('Data Import'!$BR$40&lt;&gt;"",'Data Import'!$BR$40,"")</f>
        <v/>
      </c>
      <c r="K80" s="178" t="str">
        <f>IF('Data Import'!$BR$41="Нет","+","")</f>
        <v>+</v>
      </c>
      <c r="L80" s="179" t="str">
        <f>IF('Data Import'!$BR$43&lt;&gt;"",'Data Import'!$BR$43,"")</f>
        <v/>
      </c>
      <c r="M80" s="181" t="str">
        <f>IF('Data Import'!$BR$44&lt;&gt;"",'Data Import'!$BR$44,"")</f>
        <v/>
      </c>
      <c r="N80" s="181" t="str">
        <f>IF('Data Import'!$BR$45&lt;&gt;"",'Data Import'!$BR$45,"")</f>
        <v/>
      </c>
      <c r="O80" s="181" t="str">
        <f>IF('Data Import'!$BR$46&lt;&gt;"",'Data Import'!$BR$46,"")</f>
        <v/>
      </c>
      <c r="P80" s="181" t="str">
        <f>IF('Data Import'!$BR$47&lt;&gt;"",'Data Import'!$BR$47,"")</f>
        <v/>
      </c>
      <c r="Q80" s="178" t="str">
        <f>IF('Data Import'!$BR$48="Нет","+","")</f>
        <v/>
      </c>
      <c r="R80" s="178" t="str">
        <f>IF('Data Import'!$BR$48="Да","+","")</f>
        <v/>
      </c>
    </row>
    <row r="81" spans="1:18" ht="15.75" customHeight="1" x14ac:dyDescent="0.25">
      <c r="A81" s="23">
        <v>68</v>
      </c>
      <c r="B81" s="177" t="s">
        <v>78</v>
      </c>
      <c r="C81" s="178" t="str">
        <f>IF('Data Import'!$BS$33="Нет","+","")</f>
        <v/>
      </c>
      <c r="D81" s="178" t="str">
        <f>IF('Data Import'!$BS$34="Нет","+","")</f>
        <v>+</v>
      </c>
      <c r="E81" s="179" t="str">
        <f>IF('Data Import'!$BS$35&lt;&gt;"",'Data Import'!$BS$35,"")</f>
        <v/>
      </c>
      <c r="F81" s="178" t="str">
        <f>IF('Data Import'!$BS$36&lt;&gt;"",'Data Import'!$BS$36,"")</f>
        <v/>
      </c>
      <c r="G81" s="181" t="str">
        <f>IF('Data Import'!$BS$37&lt;&gt;"",'Data Import'!$BS$37,"")</f>
        <v/>
      </c>
      <c r="H81" s="181" t="str">
        <f>IF('Data Import'!$BS$38&lt;&gt;"",'Data Import'!$BS$38,"")</f>
        <v/>
      </c>
      <c r="I81" s="181" t="str">
        <f>IF('Data Import'!$BS$39&lt;&gt;"",'Data Import'!$BS$39,"")</f>
        <v/>
      </c>
      <c r="J81" s="181" t="str">
        <f>IF('Data Import'!$BS$40&lt;&gt;"",'Data Import'!$BS$40,"")</f>
        <v/>
      </c>
      <c r="K81" s="178" t="str">
        <f>IF('Data Import'!$BS$41="Нет","+","")</f>
        <v>+</v>
      </c>
      <c r="L81" s="179" t="str">
        <f>IF('Data Import'!$BS$43&lt;&gt;"",'Data Import'!$BS$43,"")</f>
        <v/>
      </c>
      <c r="M81" s="181" t="str">
        <f>IF('Data Import'!$BS$44&lt;&gt;"",'Data Import'!$BS$44,"")</f>
        <v/>
      </c>
      <c r="N81" s="181" t="str">
        <f>IF('Data Import'!$BS$45&lt;&gt;"",'Data Import'!$BS$45,"")</f>
        <v/>
      </c>
      <c r="O81" s="181" t="str">
        <f>IF('Data Import'!$BS$46&lt;&gt;"",'Data Import'!$BS$46,"")</f>
        <v/>
      </c>
      <c r="P81" s="181" t="str">
        <f>IF('Data Import'!$BS$47&lt;&gt;"",'Data Import'!$BS$47,"")</f>
        <v/>
      </c>
      <c r="Q81" s="178" t="str">
        <f>IF('Data Import'!$BS$48="Нет","+","")</f>
        <v/>
      </c>
      <c r="R81" s="178" t="str">
        <f>IF('Data Import'!$BS$48="Да","+","")</f>
        <v/>
      </c>
    </row>
    <row r="82" spans="1:18" ht="15.75" customHeight="1" x14ac:dyDescent="0.25">
      <c r="A82" s="23">
        <v>69</v>
      </c>
      <c r="B82" s="177" t="s">
        <v>79</v>
      </c>
      <c r="C82" s="178" t="str">
        <f>IF('Data Import'!$BT$33="Нет","+","")</f>
        <v>+</v>
      </c>
      <c r="D82" s="178" t="str">
        <f>IF('Data Import'!$BT$34="Нет","+","")</f>
        <v/>
      </c>
      <c r="E82" s="179" t="str">
        <f>IF('Data Import'!$BT$35&lt;&gt;"",'Data Import'!$BT$35,"")</f>
        <v/>
      </c>
      <c r="F82" s="178" t="str">
        <f>IF('Data Import'!$BT$36&lt;&gt;"",'Data Import'!$BT$36,"")</f>
        <v/>
      </c>
      <c r="G82" s="181" t="str">
        <f>IF('Data Import'!$BT$37&lt;&gt;"",'Data Import'!$BT$37,"")</f>
        <v/>
      </c>
      <c r="H82" s="181" t="str">
        <f>IF('Data Import'!$BT$38&lt;&gt;"",'Data Import'!$BT$38,"")</f>
        <v/>
      </c>
      <c r="I82" s="181" t="str">
        <f>IF('Data Import'!$BT$39&lt;&gt;"",'Data Import'!$BT$39,"")</f>
        <v/>
      </c>
      <c r="J82" s="181" t="str">
        <f>IF('Data Import'!$BT$40&lt;&gt;"",'Data Import'!$BT$40,"")</f>
        <v/>
      </c>
      <c r="K82" s="178" t="str">
        <f>IF('Data Import'!$BT$41="Нет","+","")</f>
        <v>+</v>
      </c>
      <c r="L82" s="179" t="str">
        <f>IF('Data Import'!$BT$43&lt;&gt;"",'Data Import'!$BT$43,"")</f>
        <v/>
      </c>
      <c r="M82" s="181" t="str">
        <f>IF('Data Import'!$BT$44&lt;&gt;"",'Data Import'!$BT$44,"")</f>
        <v/>
      </c>
      <c r="N82" s="181" t="str">
        <f>IF('Data Import'!$BT$45&lt;&gt;"",'Data Import'!$BT$45,"")</f>
        <v/>
      </c>
      <c r="O82" s="181" t="str">
        <f>IF('Data Import'!$BT$46&lt;&gt;"",'Data Import'!$BT$46,"")</f>
        <v/>
      </c>
      <c r="P82" s="181" t="str">
        <f>IF('Data Import'!$BT$47&lt;&gt;"",'Data Import'!$BT$47,"")</f>
        <v/>
      </c>
      <c r="Q82" s="178" t="str">
        <f>IF('Data Import'!$BT$48="Нет","+","")</f>
        <v/>
      </c>
      <c r="R82" s="178" t="str">
        <f>IF('Data Import'!$BT$48="Да","+","")</f>
        <v/>
      </c>
    </row>
    <row r="83" spans="1:18" ht="15.75" customHeight="1" x14ac:dyDescent="0.25">
      <c r="A83" s="23">
        <v>70</v>
      </c>
      <c r="B83" s="177" t="s">
        <v>80</v>
      </c>
      <c r="C83" s="178" t="str">
        <f>IF('Data Import'!$BU$33="Нет","+","")</f>
        <v>+</v>
      </c>
      <c r="D83" s="178" t="str">
        <f>IF('Data Import'!$BU$34="Нет","+","")</f>
        <v/>
      </c>
      <c r="E83" s="179" t="str">
        <f>IF('Data Import'!$BU$35&lt;&gt;"",'Data Import'!$BU$35,"")</f>
        <v/>
      </c>
      <c r="F83" s="178" t="str">
        <f>IF('Data Import'!$BU$36&lt;&gt;"",'Data Import'!$BU$36,"")</f>
        <v/>
      </c>
      <c r="G83" s="181" t="str">
        <f>IF('Data Import'!$BU$37&lt;&gt;"",'Data Import'!$BU$37,"")</f>
        <v/>
      </c>
      <c r="H83" s="181" t="str">
        <f>IF('Data Import'!$BU$38&lt;&gt;"",'Data Import'!$BU$38,"")</f>
        <v/>
      </c>
      <c r="I83" s="181" t="str">
        <f>IF('Data Import'!$BU$39&lt;&gt;"",'Data Import'!$BU$39,"")</f>
        <v/>
      </c>
      <c r="J83" s="181" t="str">
        <f>IF('Data Import'!$BU$40&lt;&gt;"",'Data Import'!$BU$40,"")</f>
        <v/>
      </c>
      <c r="K83" s="178" t="str">
        <f>IF('Data Import'!$BU$41="Нет","+","")</f>
        <v>+</v>
      </c>
      <c r="L83" s="179" t="str">
        <f>IF('Data Import'!$BU$43&lt;&gt;"",'Data Import'!$BU$43,"")</f>
        <v/>
      </c>
      <c r="M83" s="181" t="str">
        <f>IF('Data Import'!$BU$44&lt;&gt;"",'Data Import'!$BU$44,"")</f>
        <v/>
      </c>
      <c r="N83" s="181" t="str">
        <f>IF('Data Import'!$BU$45&lt;&gt;"",'Data Import'!$BU$45,"")</f>
        <v/>
      </c>
      <c r="O83" s="181" t="str">
        <f>IF('Data Import'!$BU$46&lt;&gt;"",'Data Import'!$BU$46,"")</f>
        <v/>
      </c>
      <c r="P83" s="181" t="str">
        <f>IF('Data Import'!$BU$47&lt;&gt;"",'Data Import'!$BU$47,"")</f>
        <v/>
      </c>
      <c r="Q83" s="178" t="str">
        <f>IF('Data Import'!$BU$48="Нет","+","")</f>
        <v/>
      </c>
      <c r="R83" s="178" t="str">
        <f>IF('Data Import'!$BU$48="Да","+","")</f>
        <v/>
      </c>
    </row>
    <row r="84" spans="1:18" ht="15.75" customHeight="1" x14ac:dyDescent="0.25">
      <c r="A84" s="23">
        <v>71</v>
      </c>
      <c r="B84" s="177" t="s">
        <v>81</v>
      </c>
      <c r="C84" s="178" t="str">
        <f>IF('Data Import'!$BV$33="Нет","+","")</f>
        <v>+</v>
      </c>
      <c r="D84" s="178" t="str">
        <f>IF('Data Import'!$BV$34="Нет","+","")</f>
        <v/>
      </c>
      <c r="E84" s="179" t="str">
        <f>IF('Data Import'!$BV$35&lt;&gt;"",'Data Import'!$BV$35,"")</f>
        <v/>
      </c>
      <c r="F84" s="178" t="str">
        <f>IF('Data Import'!$BV$36&lt;&gt;"",'Data Import'!$BV$36,"")</f>
        <v/>
      </c>
      <c r="G84" s="181" t="str">
        <f>IF('Data Import'!$BV$37&lt;&gt;"",'Data Import'!$BV$37,"")</f>
        <v/>
      </c>
      <c r="H84" s="181" t="str">
        <f>IF('Data Import'!$BV$38&lt;&gt;"",'Data Import'!$BV$38,"")</f>
        <v/>
      </c>
      <c r="I84" s="181" t="str">
        <f>IF('Data Import'!$BV$39&lt;&gt;"",'Data Import'!$BV$39,"")</f>
        <v/>
      </c>
      <c r="J84" s="181" t="str">
        <f>IF('Data Import'!$BV$40&lt;&gt;"",'Data Import'!$BV$40,"")</f>
        <v/>
      </c>
      <c r="K84" s="178" t="str">
        <f>IF('Data Import'!$BV$41="Нет","+","")</f>
        <v>+</v>
      </c>
      <c r="L84" s="179" t="str">
        <f>IF('Data Import'!$BV$43&lt;&gt;"",'Data Import'!$BV$43,"")</f>
        <v/>
      </c>
      <c r="M84" s="181" t="str">
        <f>IF('Data Import'!$BV$44&lt;&gt;"",'Data Import'!$BV$44,"")</f>
        <v/>
      </c>
      <c r="N84" s="181" t="str">
        <f>IF('Data Import'!$BV$45&lt;&gt;"",'Data Import'!$BV$45,"")</f>
        <v/>
      </c>
      <c r="O84" s="181" t="str">
        <f>IF('Data Import'!$BV$46&lt;&gt;"",'Data Import'!$BV$46,"")</f>
        <v/>
      </c>
      <c r="P84" s="181" t="str">
        <f>IF('Data Import'!$BV$47&lt;&gt;"",'Data Import'!$BV$47,"")</f>
        <v/>
      </c>
      <c r="Q84" s="178" t="str">
        <f>IF('Data Import'!$BV$48="Нет","+","")</f>
        <v/>
      </c>
      <c r="R84" s="178" t="str">
        <f>IF('Data Import'!$BV$48="Да","+","")</f>
        <v/>
      </c>
    </row>
    <row r="85" spans="1:18" ht="15.75" customHeight="1" x14ac:dyDescent="0.25">
      <c r="A85" s="23">
        <v>72</v>
      </c>
      <c r="B85" s="177" t="s">
        <v>82</v>
      </c>
      <c r="C85" s="178" t="str">
        <f>IF('Data Import'!$BW$33="Нет","+","")</f>
        <v/>
      </c>
      <c r="D85" s="178" t="str">
        <f>IF('Data Import'!$BW$34="Нет","+","")</f>
        <v/>
      </c>
      <c r="E85" s="179" t="str">
        <f>IF('Data Import'!$BW$35&lt;&gt;"",'Data Import'!$BW$35,"")</f>
        <v/>
      </c>
      <c r="F85" s="178" t="str">
        <f>IF('Data Import'!$BW$36&lt;&gt;"",'Data Import'!$BW$36,"")</f>
        <v/>
      </c>
      <c r="G85" s="181" t="str">
        <f>IF('Data Import'!$BW$37&lt;&gt;"",'Data Import'!$BW$37,"")</f>
        <v/>
      </c>
      <c r="H85" s="181" t="str">
        <f>IF('Data Import'!$BW$38&lt;&gt;"",'Data Import'!$BW$38,"")</f>
        <v/>
      </c>
      <c r="I85" s="181" t="str">
        <f>IF('Data Import'!$BW$39&lt;&gt;"",'Data Import'!$BW$39,"")</f>
        <v/>
      </c>
      <c r="J85" s="181" t="str">
        <f>IF('Data Import'!$BW$40&lt;&gt;"",'Data Import'!$BW$40,"")</f>
        <v/>
      </c>
      <c r="K85" s="178" t="str">
        <f>IF('Data Import'!$BW$41="Нет","+","")</f>
        <v>+</v>
      </c>
      <c r="L85" s="179" t="str">
        <f>IF('Data Import'!$BW$43&lt;&gt;"",'Data Import'!$BW$43,"")</f>
        <v/>
      </c>
      <c r="M85" s="181" t="str">
        <f>IF('Data Import'!$BW$44&lt;&gt;"",'Data Import'!$BW$44,"")</f>
        <v/>
      </c>
      <c r="N85" s="181" t="str">
        <f>IF('Data Import'!$BW$45&lt;&gt;"",'Data Import'!$BW$45,"")</f>
        <v/>
      </c>
      <c r="O85" s="181" t="str">
        <f>IF('Data Import'!$BW$46&lt;&gt;"",'Data Import'!$BW$46,"")</f>
        <v/>
      </c>
      <c r="P85" s="181" t="str">
        <f>IF('Data Import'!$BW$47&lt;&gt;"",'Data Import'!$BW$47,"")</f>
        <v/>
      </c>
      <c r="Q85" s="178" t="str">
        <f>IF('Data Import'!$BW$48="Нет","+","")</f>
        <v/>
      </c>
      <c r="R85" s="178" t="str">
        <f>IF('Data Import'!$BW$48="Да","+","")</f>
        <v/>
      </c>
    </row>
    <row r="86" spans="1:18" ht="15.75" customHeight="1" x14ac:dyDescent="0.25">
      <c r="A86" s="23">
        <v>73</v>
      </c>
      <c r="B86" s="177" t="s">
        <v>83</v>
      </c>
      <c r="C86" s="178" t="str">
        <f>IF('Data Import'!$BX$33="Нет","+","")</f>
        <v/>
      </c>
      <c r="D86" s="178" t="str">
        <f>IF('Data Import'!$BX$34="Нет","+","")</f>
        <v/>
      </c>
      <c r="E86" s="179" t="str">
        <f>IF('Data Import'!$BX$35&lt;&gt;"",'Data Import'!$BX$35,"")</f>
        <v/>
      </c>
      <c r="F86" s="178" t="str">
        <f>IF('Data Import'!$BX$36&lt;&gt;"",'Data Import'!$BX$36,"")</f>
        <v/>
      </c>
      <c r="G86" s="181" t="str">
        <f>IF('Data Import'!$BX$37&lt;&gt;"",'Data Import'!$BX$37,"")</f>
        <v/>
      </c>
      <c r="H86" s="181" t="str">
        <f>IF('Data Import'!$BX$38&lt;&gt;"",'Data Import'!$BX$38,"")</f>
        <v/>
      </c>
      <c r="I86" s="181" t="str">
        <f>IF('Data Import'!$BX$39&lt;&gt;"",'Data Import'!$BX$39,"")</f>
        <v/>
      </c>
      <c r="J86" s="181" t="str">
        <f>IF('Data Import'!$BX$40&lt;&gt;"",'Data Import'!$BX$40,"")</f>
        <v/>
      </c>
      <c r="K86" s="178" t="str">
        <f>IF('Data Import'!$BX$41="Нет","+","")</f>
        <v/>
      </c>
      <c r="L86" s="179" t="str">
        <f>IF('Data Import'!$BX$43&lt;&gt;"",'Data Import'!$BX$43,"")</f>
        <v/>
      </c>
      <c r="M86" s="181" t="str">
        <f>IF('Data Import'!$BX$44&lt;&gt;"",'Data Import'!$BX$44,"")</f>
        <v/>
      </c>
      <c r="N86" s="181" t="str">
        <f>IF('Data Import'!$BX$45&lt;&gt;"",'Data Import'!$BX$45,"")</f>
        <v/>
      </c>
      <c r="O86" s="181" t="str">
        <f>IF('Data Import'!$BX$46&lt;&gt;"",'Data Import'!$BX$46,"")</f>
        <v/>
      </c>
      <c r="P86" s="181" t="str">
        <f>IF('Data Import'!$BX$47&lt;&gt;"",'Data Import'!$BX$47,"")</f>
        <v/>
      </c>
      <c r="Q86" s="178" t="str">
        <f>IF('Data Import'!$BX$48="Нет","+","")</f>
        <v/>
      </c>
      <c r="R86" s="178" t="str">
        <f>IF('Data Import'!$BX$48="Да","+","")</f>
        <v/>
      </c>
    </row>
    <row r="87" spans="1:18" ht="46.5" customHeight="1" x14ac:dyDescent="0.25">
      <c r="A87" s="23">
        <v>74</v>
      </c>
      <c r="B87" s="177" t="s">
        <v>84</v>
      </c>
      <c r="C87" s="178" t="str">
        <f>IF('Data Import'!$BY$33="Нет","+","")</f>
        <v>+</v>
      </c>
      <c r="D87" s="178" t="str">
        <f>IF('Data Import'!$BY$34="Нет","+","")</f>
        <v/>
      </c>
      <c r="E87" s="179" t="str">
        <f>IF('Data Import'!$BY$35&lt;&gt;"",'Data Import'!$BY$35,"")</f>
        <v/>
      </c>
      <c r="F87" s="178" t="str">
        <f>IF('Data Import'!$BY$36&lt;&gt;"",'Data Import'!$BY$36,"")</f>
        <v/>
      </c>
      <c r="G87" s="181" t="str">
        <f>IF('Data Import'!$BY$37&lt;&gt;"",'Data Import'!$BY$37,"")</f>
        <v/>
      </c>
      <c r="H87" s="181" t="str">
        <f>IF('Data Import'!$BY$38&lt;&gt;"",'Data Import'!$BY$38,"")</f>
        <v/>
      </c>
      <c r="I87" s="181" t="str">
        <f>IF('Data Import'!$BY$39&lt;&gt;"",'Data Import'!$BY$39,"")</f>
        <v/>
      </c>
      <c r="J87" s="181" t="str">
        <f>IF('Data Import'!$BY$40&lt;&gt;"",'Data Import'!$BY$40,"")</f>
        <v/>
      </c>
      <c r="K87" s="178" t="str">
        <f>IF('Data Import'!$BY$41="Нет","+","")</f>
        <v/>
      </c>
      <c r="L87" s="179" t="str">
        <f>IF('Data Import'!$BY$43&lt;&gt;"",'Data Import'!$BY$43,"")</f>
        <v>Необходимость не выявлена. Соответствующих обращений от организаций отдыха и оздоровлений не поступало</v>
      </c>
      <c r="M87" s="181" t="str">
        <f>IF('Data Import'!$BY$44&lt;&gt;"",'Data Import'!$BY$44,"")</f>
        <v/>
      </c>
      <c r="N87" s="181" t="str">
        <f>IF('Data Import'!$BY$45&lt;&gt;"",'Data Import'!$BY$45,"")</f>
        <v/>
      </c>
      <c r="O87" s="181" t="str">
        <f>IF('Data Import'!$BY$46&lt;&gt;"",'Data Import'!$BY$46,"")</f>
        <v/>
      </c>
      <c r="P87" s="181" t="str">
        <f>IF('Data Import'!$BY$47&lt;&gt;"",'Data Import'!$BY$47,"")</f>
        <v/>
      </c>
      <c r="Q87" s="178" t="str">
        <f>IF('Data Import'!$BY$48="Нет","+","")</f>
        <v>+</v>
      </c>
      <c r="R87" s="178" t="str">
        <f>IF('Data Import'!$BY$48="Да","+","")</f>
        <v/>
      </c>
    </row>
    <row r="88" spans="1:18" ht="15.75" customHeight="1" x14ac:dyDescent="0.25">
      <c r="A88" s="23">
        <v>75</v>
      </c>
      <c r="B88" s="177" t="s">
        <v>85</v>
      </c>
      <c r="C88" s="178" t="str">
        <f>IF('Data Import'!$BZ$33="Нет","+","")</f>
        <v/>
      </c>
      <c r="D88" s="178" t="str">
        <f>IF('Data Import'!$BZ$34="Нет","+","")</f>
        <v/>
      </c>
      <c r="E88" s="179" t="str">
        <f>IF('Data Import'!$BZ$35&lt;&gt;"",'Data Import'!$BZ$35,"")</f>
        <v/>
      </c>
      <c r="F88" s="178" t="str">
        <f>IF('Data Import'!$BZ$36&lt;&gt;"",'Data Import'!$BZ$36,"")</f>
        <v/>
      </c>
      <c r="G88" s="181" t="str">
        <f>IF('Data Import'!$BZ$37&lt;&gt;"",'Data Import'!$BZ$37,"")</f>
        <v/>
      </c>
      <c r="H88" s="181" t="str">
        <f>IF('Data Import'!$BZ$38&lt;&gt;"",'Data Import'!$BZ$38,"")</f>
        <v/>
      </c>
      <c r="I88" s="181" t="str">
        <f>IF('Data Import'!$BZ$39&lt;&gt;"",'Data Import'!$BZ$39,"")</f>
        <v/>
      </c>
      <c r="J88" s="181" t="str">
        <f>IF('Data Import'!$BZ$40&lt;&gt;"",'Data Import'!$BZ$40,"")</f>
        <v/>
      </c>
      <c r="K88" s="178" t="str">
        <f>IF('Data Import'!$BZ$41="Нет","+","")</f>
        <v/>
      </c>
      <c r="L88" s="179" t="str">
        <f>IF('Data Import'!$BZ$43&lt;&gt;"",'Data Import'!$BZ$43,"")</f>
        <v/>
      </c>
      <c r="M88" s="181" t="str">
        <f>IF('Data Import'!$BZ$44&lt;&gt;"",'Data Import'!$BZ$44,"")</f>
        <v/>
      </c>
      <c r="N88" s="181" t="str">
        <f>IF('Data Import'!$BZ$45&lt;&gt;"",'Data Import'!$BZ$45,"")</f>
        <v/>
      </c>
      <c r="O88" s="181" t="str">
        <f>IF('Data Import'!$BZ$46&lt;&gt;"",'Data Import'!$BZ$46,"")</f>
        <v/>
      </c>
      <c r="P88" s="181" t="str">
        <f>IF('Data Import'!$BZ$47&lt;&gt;"",'Data Import'!$BZ$47,"")</f>
        <v/>
      </c>
      <c r="Q88" s="178" t="str">
        <f>IF('Data Import'!$BZ$48="Нет","+","")</f>
        <v/>
      </c>
      <c r="R88" s="178" t="str">
        <f>IF('Data Import'!$BZ$48="Да","+","")</f>
        <v/>
      </c>
    </row>
    <row r="89" spans="1:18" ht="15.75" customHeight="1" x14ac:dyDescent="0.25">
      <c r="A89" s="23">
        <v>76</v>
      </c>
      <c r="B89" s="177" t="s">
        <v>86</v>
      </c>
      <c r="C89" s="178" t="str">
        <f>IF('Data Import'!$CA$33="Нет","+","")</f>
        <v>+</v>
      </c>
      <c r="D89" s="178" t="str">
        <f>IF('Data Import'!$CA$34="Нет","+","")</f>
        <v/>
      </c>
      <c r="E89" s="179" t="str">
        <f>IF('Data Import'!$CA$35&lt;&gt;"",'Data Import'!$CA$35,"")</f>
        <v/>
      </c>
      <c r="F89" s="178" t="str">
        <f>IF('Data Import'!$CA$36&lt;&gt;"",'Data Import'!$CA$36,"")</f>
        <v/>
      </c>
      <c r="G89" s="181" t="str">
        <f>IF('Data Import'!$CA$37&lt;&gt;"",'Data Import'!$CA$37,"")</f>
        <v/>
      </c>
      <c r="H89" s="181" t="str">
        <f>IF('Data Import'!$CA$38&lt;&gt;"",'Data Import'!$CA$38,"")</f>
        <v/>
      </c>
      <c r="I89" s="181" t="str">
        <f>IF('Data Import'!$CA$39&lt;&gt;"",'Data Import'!$CA$39,"")</f>
        <v/>
      </c>
      <c r="J89" s="181" t="str">
        <f>IF('Data Import'!$CA$40&lt;&gt;"",'Data Import'!$CA$40,"")</f>
        <v/>
      </c>
      <c r="K89" s="178" t="str">
        <f>IF('Data Import'!$CA$41="Нет","+","")</f>
        <v>+</v>
      </c>
      <c r="L89" s="179" t="str">
        <f>IF('Data Import'!$CA$43&lt;&gt;"",'Data Import'!$CA$43,"")</f>
        <v/>
      </c>
      <c r="M89" s="181" t="str">
        <f>IF('Data Import'!$CA$44&lt;&gt;"",'Data Import'!$CA$44,"")</f>
        <v/>
      </c>
      <c r="N89" s="181" t="str">
        <f>IF('Data Import'!$CA$45&lt;&gt;"",'Data Import'!$CA$45,"")</f>
        <v/>
      </c>
      <c r="O89" s="181" t="str">
        <f>IF('Data Import'!$CA$46&lt;&gt;"",'Data Import'!$CA$46,"")</f>
        <v/>
      </c>
      <c r="P89" s="181" t="str">
        <f>IF('Data Import'!$CA$47&lt;&gt;"",'Data Import'!$CA$47,"")</f>
        <v/>
      </c>
      <c r="Q89" s="178" t="str">
        <f>IF('Data Import'!$CA$48="Нет","+","")</f>
        <v/>
      </c>
      <c r="R89" s="178" t="str">
        <f>IF('Data Import'!$CA$48="Да","+","")</f>
        <v/>
      </c>
    </row>
    <row r="90" spans="1:18" ht="15.75" customHeight="1" x14ac:dyDescent="0.25">
      <c r="A90" s="23">
        <v>77</v>
      </c>
      <c r="B90" s="177" t="s">
        <v>87</v>
      </c>
      <c r="C90" s="178" t="str">
        <f>IF('Data Import'!$CB$33="Нет","+","")</f>
        <v/>
      </c>
      <c r="D90" s="178" t="str">
        <f>IF('Data Import'!$CB$34="Нет","+","")</f>
        <v/>
      </c>
      <c r="E90" s="179" t="str">
        <f>IF('Data Import'!$CB$35&lt;&gt;"",'Data Import'!$CB$35,"")</f>
        <v/>
      </c>
      <c r="F90" s="178" t="str">
        <f>IF('Data Import'!$CB$36&lt;&gt;"",'Data Import'!$CB$36,"")</f>
        <v/>
      </c>
      <c r="G90" s="181" t="str">
        <f>IF('Data Import'!$CB$37&lt;&gt;"",'Data Import'!$CB$37,"")</f>
        <v/>
      </c>
      <c r="H90" s="181" t="str">
        <f>IF('Data Import'!$CB$38&lt;&gt;"",'Data Import'!$CB$38,"")</f>
        <v/>
      </c>
      <c r="I90" s="181" t="str">
        <f>IF('Data Import'!$CB$39&lt;&gt;"",'Data Import'!$CB$39,"")</f>
        <v/>
      </c>
      <c r="J90" s="181" t="str">
        <f>IF('Data Import'!$CB$40&lt;&gt;"",'Data Import'!$CB$40,"")</f>
        <v/>
      </c>
      <c r="K90" s="178" t="str">
        <f>IF('Data Import'!$CB$41="Нет","+","")</f>
        <v/>
      </c>
      <c r="L90" s="179" t="str">
        <f>IF('Data Import'!$CB$43&lt;&gt;"",'Data Import'!$CB$43,"")</f>
        <v/>
      </c>
      <c r="M90" s="181" t="str">
        <f>IF('Data Import'!$CB$44&lt;&gt;"",'Data Import'!$CB$44,"")</f>
        <v/>
      </c>
      <c r="N90" s="181" t="str">
        <f>IF('Data Import'!$CB$45&lt;&gt;"",'Data Import'!$CB$45,"")</f>
        <v/>
      </c>
      <c r="O90" s="181" t="str">
        <f>IF('Data Import'!$CB$46&lt;&gt;"",'Data Import'!$CB$46,"")</f>
        <v/>
      </c>
      <c r="P90" s="181" t="str">
        <f>IF('Data Import'!$CB$47&lt;&gt;"",'Data Import'!$CB$47,"")</f>
        <v/>
      </c>
      <c r="Q90" s="178" t="str">
        <f>IF('Data Import'!$CB$48="Нет","+","")</f>
        <v/>
      </c>
      <c r="R90" s="178" t="str">
        <f>IF('Data Import'!$CB$48="Да","+","")</f>
        <v/>
      </c>
    </row>
    <row r="91" spans="1:18" ht="111" customHeight="1" x14ac:dyDescent="0.25">
      <c r="A91" s="23">
        <v>78</v>
      </c>
      <c r="B91" s="177" t="s">
        <v>88</v>
      </c>
      <c r="C91" s="178" t="str">
        <f>IF('Data Import'!$CC$33="Нет","+","")</f>
        <v/>
      </c>
      <c r="D91" s="178" t="str">
        <f>IF('Data Import'!$CC$34="Нет","+","")</f>
        <v/>
      </c>
      <c r="E91" s="179" t="str">
        <f>IF('Data Import'!$CC$35&lt;&gt;"",'Data Import'!$CC$35,"")</f>
        <v xml:space="preserve">Адаптация маршрутов между терминалами внешнего транспорта  и организациями отдыха и оздоровления, не имеющими собственных транспортных средств для перевозки пассажиров,в целях создания доступной среды, обеспечивающей свободное передвижение инвалидов и лиц с ограниченными возможностями здоровья  к указанным объектам инфраструктуры
</v>
      </c>
      <c r="F91" s="178" t="str">
        <f>IF('Data Import'!$CC$36&lt;&gt;"",'Data Import'!$CC$36,"")</f>
        <v>%</v>
      </c>
      <c r="G91" s="181">
        <f>IF('Data Import'!$CC$37&lt;&gt;"",'Data Import'!$CC$37,"")</f>
        <v>27</v>
      </c>
      <c r="H91" s="181">
        <f>IF('Data Import'!$CC$38&lt;&gt;"",'Data Import'!$CC$38,"")</f>
        <v>27</v>
      </c>
      <c r="I91" s="181">
        <f>IF('Data Import'!$CC$39&lt;&gt;"",'Data Import'!$CC$39,"")</f>
        <v>27</v>
      </c>
      <c r="J91" s="181">
        <f>IF('Data Import'!$CC$40&lt;&gt;"",'Data Import'!$CC$40,"")</f>
        <v>27</v>
      </c>
      <c r="K91" s="178" t="str">
        <f>IF('Data Import'!$CC$41="Нет","+","")</f>
        <v>+</v>
      </c>
      <c r="L91" s="179" t="str">
        <f>IF('Data Import'!$CC$43&lt;&gt;"",'Data Import'!$CC$43,"")</f>
        <v/>
      </c>
      <c r="M91" s="181" t="str">
        <f>IF('Data Import'!$CC$44&lt;&gt;"",'Data Import'!$CC$44,"")</f>
        <v/>
      </c>
      <c r="N91" s="181" t="str">
        <f>IF('Data Import'!$CC$45&lt;&gt;"",'Data Import'!$CC$45,"")</f>
        <v/>
      </c>
      <c r="O91" s="181" t="str">
        <f>IF('Data Import'!$CC$46&lt;&gt;"",'Data Import'!$CC$46,"")</f>
        <v/>
      </c>
      <c r="P91" s="181" t="str">
        <f>IF('Data Import'!$CC$47&lt;&gt;"",'Data Import'!$CC$47,"")</f>
        <v/>
      </c>
      <c r="Q91" s="178" t="str">
        <f>IF('Data Import'!$CC$48="Нет","+","")</f>
        <v/>
      </c>
      <c r="R91" s="178" t="str">
        <f>IF('Data Import'!$CC$48="Да","+","")</f>
        <v/>
      </c>
    </row>
    <row r="92" spans="1:18" ht="15.75" customHeight="1" x14ac:dyDescent="0.25">
      <c r="A92" s="23">
        <v>79</v>
      </c>
      <c r="B92" s="177" t="s">
        <v>89</v>
      </c>
      <c r="C92" s="178" t="str">
        <f>IF('Data Import'!$CD$33="Нет","+","")</f>
        <v>+</v>
      </c>
      <c r="D92" s="178" t="str">
        <f>IF('Data Import'!$CD$34="Нет","+","")</f>
        <v/>
      </c>
      <c r="E92" s="179" t="str">
        <f>IF('Data Import'!$CD$35&lt;&gt;"",'Data Import'!$CD$35,"")</f>
        <v/>
      </c>
      <c r="F92" s="178" t="str">
        <f>IF('Data Import'!$CD$36&lt;&gt;"",'Data Import'!$CD$36,"")</f>
        <v/>
      </c>
      <c r="G92" s="181" t="str">
        <f>IF('Data Import'!$CD$37&lt;&gt;"",'Data Import'!$CD$37,"")</f>
        <v/>
      </c>
      <c r="H92" s="181" t="str">
        <f>IF('Data Import'!$CD$38&lt;&gt;"",'Data Import'!$CD$38,"")</f>
        <v/>
      </c>
      <c r="I92" s="181" t="str">
        <f>IF('Data Import'!$CD$39&lt;&gt;"",'Data Import'!$CD$39,"")</f>
        <v/>
      </c>
      <c r="J92" s="181" t="str">
        <f>IF('Data Import'!$CD$40&lt;&gt;"",'Data Import'!$CD$40,"")</f>
        <v/>
      </c>
      <c r="K92" s="178" t="str">
        <f>IF('Data Import'!$CD$41="Нет","+","")</f>
        <v/>
      </c>
      <c r="L92" s="179" t="str">
        <f>IF('Data Import'!$CD$43&lt;&gt;"",'Data Import'!$CD$43,"")</f>
        <v/>
      </c>
      <c r="M92" s="181">
        <f>IF('Data Import'!$CD$44&lt;&gt;"",'Data Import'!$CD$44,"")</f>
        <v>0</v>
      </c>
      <c r="N92" s="181">
        <f>IF('Data Import'!$CD$45&lt;&gt;"",'Data Import'!$CD$45,"")</f>
        <v>0</v>
      </c>
      <c r="O92" s="181">
        <f>IF('Data Import'!$CD$46&lt;&gt;"",'Data Import'!$CD$46,"")</f>
        <v>0</v>
      </c>
      <c r="P92" s="181">
        <f>IF('Data Import'!$CD$47&lt;&gt;"",'Data Import'!$CD$47,"")</f>
        <v>0</v>
      </c>
      <c r="Q92" s="178" t="str">
        <f>IF('Data Import'!$CD$48="Нет","+","")</f>
        <v>+</v>
      </c>
      <c r="R92" s="178" t="str">
        <f>IF('Data Import'!$CD$48="Да","+","")</f>
        <v/>
      </c>
    </row>
    <row r="93" spans="1:18" ht="15.75" customHeight="1" x14ac:dyDescent="0.25">
      <c r="A93" s="23">
        <v>80</v>
      </c>
      <c r="B93" s="177" t="s">
        <v>90</v>
      </c>
      <c r="C93" s="178" t="str">
        <f>IF('Data Import'!$CE$33="Нет","+","")</f>
        <v>+</v>
      </c>
      <c r="D93" s="178" t="str">
        <f>IF('Data Import'!$CE$34="Нет","+","")</f>
        <v/>
      </c>
      <c r="E93" s="179" t="str">
        <f>IF('Data Import'!$CE$35&lt;&gt;"",'Data Import'!$CE$35,"")</f>
        <v/>
      </c>
      <c r="F93" s="178" t="str">
        <f>IF('Data Import'!$CE$36&lt;&gt;"",'Data Import'!$CE$36,"")</f>
        <v/>
      </c>
      <c r="G93" s="181" t="str">
        <f>IF('Data Import'!$CE$37&lt;&gt;"",'Data Import'!$CE$37,"")</f>
        <v/>
      </c>
      <c r="H93" s="181" t="str">
        <f>IF('Data Import'!$CE$38&lt;&gt;"",'Data Import'!$CE$38,"")</f>
        <v/>
      </c>
      <c r="I93" s="181" t="str">
        <f>IF('Data Import'!$CE$39&lt;&gt;"",'Data Import'!$CE$39,"")</f>
        <v/>
      </c>
      <c r="J93" s="181" t="str">
        <f>IF('Data Import'!$CE$40&lt;&gt;"",'Data Import'!$CE$40,"")</f>
        <v/>
      </c>
      <c r="K93" s="178" t="str">
        <f>IF('Data Import'!$CE$41="Нет","+","")</f>
        <v>+</v>
      </c>
      <c r="L93" s="179" t="str">
        <f>IF('Data Import'!$CE$43&lt;&gt;"",'Data Import'!$CE$43,"")</f>
        <v/>
      </c>
      <c r="M93" s="181" t="str">
        <f>IF('Data Import'!$CE$44&lt;&gt;"",'Data Import'!$CE$44,"")</f>
        <v/>
      </c>
      <c r="N93" s="181" t="str">
        <f>IF('Data Import'!$CE$45&lt;&gt;"",'Data Import'!$CE$45,"")</f>
        <v/>
      </c>
      <c r="O93" s="181" t="str">
        <f>IF('Data Import'!$CE$46&lt;&gt;"",'Data Import'!$CE$46,"")</f>
        <v/>
      </c>
      <c r="P93" s="181" t="str">
        <f>IF('Data Import'!$CE$47&lt;&gt;"",'Data Import'!$CE$47,"")</f>
        <v/>
      </c>
      <c r="Q93" s="178" t="str">
        <f>IF('Data Import'!$CE$48="Нет","+","")</f>
        <v/>
      </c>
      <c r="R93" s="178" t="str">
        <f>IF('Data Import'!$CE$48="Да","+","")</f>
        <v/>
      </c>
    </row>
    <row r="94" spans="1:18" ht="15.75" customHeight="1" x14ac:dyDescent="0.25">
      <c r="A94" s="23">
        <v>81</v>
      </c>
      <c r="B94" s="177" t="s">
        <v>91</v>
      </c>
      <c r="C94" s="178" t="str">
        <f>IF('Data Import'!$CF$33="Нет","+","")</f>
        <v/>
      </c>
      <c r="D94" s="178" t="str">
        <f>IF('Data Import'!$CF$34="Нет","+","")</f>
        <v/>
      </c>
      <c r="E94" s="179" t="str">
        <f>IF('Data Import'!$CF$35&lt;&gt;"",'Data Import'!$CF$35,"")</f>
        <v/>
      </c>
      <c r="F94" s="178" t="str">
        <f>IF('Data Import'!$CF$36&lt;&gt;"",'Data Import'!$CF$36,"")</f>
        <v/>
      </c>
      <c r="G94" s="181" t="str">
        <f>IF('Data Import'!$CF$37&lt;&gt;"",'Data Import'!$CF$37,"")</f>
        <v/>
      </c>
      <c r="H94" s="181" t="str">
        <f>IF('Data Import'!$CF$38&lt;&gt;"",'Data Import'!$CF$38,"")</f>
        <v/>
      </c>
      <c r="I94" s="181" t="str">
        <f>IF('Data Import'!$CF$39&lt;&gt;"",'Data Import'!$CF$39,"")</f>
        <v/>
      </c>
      <c r="J94" s="181" t="str">
        <f>IF('Data Import'!$CF$40&lt;&gt;"",'Data Import'!$CF$40,"")</f>
        <v/>
      </c>
      <c r="K94" s="178" t="str">
        <f>IF('Data Import'!$CF$41="Нет","+","")</f>
        <v/>
      </c>
      <c r="L94" s="179" t="str">
        <f>IF('Data Import'!$CF$43&lt;&gt;"",'Data Import'!$CF$43,"")</f>
        <v/>
      </c>
      <c r="M94" s="181" t="str">
        <f>IF('Data Import'!$CF$44&lt;&gt;"",'Data Import'!$CF$44,"")</f>
        <v/>
      </c>
      <c r="N94" s="181" t="str">
        <f>IF('Data Import'!$CF$45&lt;&gt;"",'Data Import'!$CF$45,"")</f>
        <v/>
      </c>
      <c r="O94" s="181" t="str">
        <f>IF('Data Import'!$CF$46&lt;&gt;"",'Data Import'!$CF$46,"")</f>
        <v/>
      </c>
      <c r="P94" s="181" t="str">
        <f>IF('Data Import'!$CF$47&lt;&gt;"",'Data Import'!$CF$47,"")</f>
        <v/>
      </c>
      <c r="Q94" s="178" t="str">
        <f>IF('Data Import'!$CF$48="Нет","+","")</f>
        <v/>
      </c>
      <c r="R94" s="178" t="str">
        <f>IF('Data Import'!$CF$48="Да","+","")</f>
        <v/>
      </c>
    </row>
    <row r="95" spans="1:18" ht="15.75" customHeight="1" x14ac:dyDescent="0.25">
      <c r="A95" s="23">
        <v>82</v>
      </c>
      <c r="B95" s="177" t="s">
        <v>92</v>
      </c>
      <c r="C95" s="178" t="str">
        <f>IF('Data Import'!$CG$33="Нет","+","")</f>
        <v/>
      </c>
      <c r="D95" s="178" t="str">
        <f>IF('Data Import'!$CG$34="Нет","+","")</f>
        <v/>
      </c>
      <c r="E95" s="179" t="str">
        <f>IF('Data Import'!$CG$35&lt;&gt;"",'Data Import'!$CG$35,"")</f>
        <v/>
      </c>
      <c r="F95" s="178" t="str">
        <f>IF('Data Import'!$CG$36&lt;&gt;"",'Data Import'!$CG$36,"")</f>
        <v/>
      </c>
      <c r="G95" s="181" t="str">
        <f>IF('Data Import'!$CG$37&lt;&gt;"",'Data Import'!$CG$37,"")</f>
        <v/>
      </c>
      <c r="H95" s="181" t="str">
        <f>IF('Data Import'!$CG$38&lt;&gt;"",'Data Import'!$CG$38,"")</f>
        <v/>
      </c>
      <c r="I95" s="181" t="str">
        <f>IF('Data Import'!$CG$39&lt;&gt;"",'Data Import'!$CG$39,"")</f>
        <v/>
      </c>
      <c r="J95" s="181" t="str">
        <f>IF('Data Import'!$CG$40&lt;&gt;"",'Data Import'!$CG$40,"")</f>
        <v/>
      </c>
      <c r="K95" s="178" t="str">
        <f>IF('Data Import'!$CG$41="Нет","+","")</f>
        <v/>
      </c>
      <c r="L95" s="179" t="str">
        <f>IF('Data Import'!$CG$43&lt;&gt;"",'Data Import'!$CG$43,"")</f>
        <v/>
      </c>
      <c r="M95" s="181" t="str">
        <f>IF('Data Import'!$CG$44&lt;&gt;"",'Data Import'!$CG$44,"")</f>
        <v/>
      </c>
      <c r="N95" s="181" t="str">
        <f>IF('Data Import'!$CG$45&lt;&gt;"",'Data Import'!$CG$45,"")</f>
        <v/>
      </c>
      <c r="O95" s="181" t="str">
        <f>IF('Data Import'!$CG$46&lt;&gt;"",'Data Import'!$CG$46,"")</f>
        <v/>
      </c>
      <c r="P95" s="181" t="str">
        <f>IF('Data Import'!$CG$47&lt;&gt;"",'Data Import'!$CG$47,"")</f>
        <v/>
      </c>
      <c r="Q95" s="178" t="str">
        <f>IF('Data Import'!$CG$48="Нет","+","")</f>
        <v/>
      </c>
      <c r="R95" s="178" t="str">
        <f>IF('Data Import'!$CG$48="Да","+","")</f>
        <v/>
      </c>
    </row>
    <row r="96" spans="1:18" ht="15.75" customHeight="1" x14ac:dyDescent="0.25">
      <c r="A96" s="23">
        <v>83</v>
      </c>
      <c r="B96" s="177" t="s">
        <v>93</v>
      </c>
      <c r="C96" s="178" t="str">
        <f>IF('Data Import'!$CH$33="Нет","+","")</f>
        <v>+</v>
      </c>
      <c r="D96" s="178" t="str">
        <f>IF('Data Import'!$CH$34="Нет","+","")</f>
        <v/>
      </c>
      <c r="E96" s="179" t="str">
        <f>IF('Data Import'!$CH$35&lt;&gt;"",'Data Import'!$CH$35,"")</f>
        <v/>
      </c>
      <c r="F96" s="178" t="str">
        <f>IF('Data Import'!$CH$36&lt;&gt;"",'Data Import'!$CH$36,"")</f>
        <v/>
      </c>
      <c r="G96" s="181" t="str">
        <f>IF('Data Import'!$CH$37&lt;&gt;"",'Data Import'!$CH$37,"")</f>
        <v/>
      </c>
      <c r="H96" s="181" t="str">
        <f>IF('Data Import'!$CH$38&lt;&gt;"",'Data Import'!$CH$38,"")</f>
        <v/>
      </c>
      <c r="I96" s="181" t="str">
        <f>IF('Data Import'!$CH$39&lt;&gt;"",'Data Import'!$CH$39,"")</f>
        <v/>
      </c>
      <c r="J96" s="181" t="str">
        <f>IF('Data Import'!$CH$40&lt;&gt;"",'Data Import'!$CH$40,"")</f>
        <v/>
      </c>
      <c r="K96" s="178" t="str">
        <f>IF('Data Import'!$CH$41="Нет","+","")</f>
        <v>+</v>
      </c>
      <c r="L96" s="179" t="str">
        <f>IF('Data Import'!$CH$43&lt;&gt;"",'Data Import'!$CH$43,"")</f>
        <v/>
      </c>
      <c r="M96" s="181" t="str">
        <f>IF('Data Import'!$CH$44&lt;&gt;"",'Data Import'!$CH$44,"")</f>
        <v/>
      </c>
      <c r="N96" s="181" t="str">
        <f>IF('Data Import'!$CH$45&lt;&gt;"",'Data Import'!$CH$45,"")</f>
        <v/>
      </c>
      <c r="O96" s="181" t="str">
        <f>IF('Data Import'!$CH$46&lt;&gt;"",'Data Import'!$CH$46,"")</f>
        <v/>
      </c>
      <c r="P96" s="181" t="str">
        <f>IF('Data Import'!$CH$47&lt;&gt;"",'Data Import'!$CH$47,"")</f>
        <v/>
      </c>
      <c r="Q96" s="178" t="str">
        <f>IF('Data Import'!$CH$48="Нет","+","")</f>
        <v/>
      </c>
      <c r="R96" s="178" t="str">
        <f>IF('Data Import'!$CH$48="Да","+","")</f>
        <v/>
      </c>
    </row>
    <row r="97" spans="1:18" ht="15.75" customHeight="1" x14ac:dyDescent="0.25">
      <c r="A97" s="23">
        <v>84</v>
      </c>
      <c r="B97" s="177" t="s">
        <v>94</v>
      </c>
      <c r="C97" s="178" t="str">
        <f>IF('Data Import'!$CI$33="Нет","+","")</f>
        <v/>
      </c>
      <c r="D97" s="178" t="str">
        <f>IF('Data Import'!$CI$34="Нет","+","")</f>
        <v/>
      </c>
      <c r="E97" s="179" t="str">
        <f>IF('Data Import'!$CI$35&lt;&gt;"",'Data Import'!$CI$35,"")</f>
        <v/>
      </c>
      <c r="F97" s="178" t="str">
        <f>IF('Data Import'!$CI$36&lt;&gt;"",'Data Import'!$CI$36,"")</f>
        <v/>
      </c>
      <c r="G97" s="181" t="str">
        <f>IF('Data Import'!$CI$37&lt;&gt;"",'Data Import'!$CI$37,"")</f>
        <v/>
      </c>
      <c r="H97" s="181" t="str">
        <f>IF('Data Import'!$CI$38&lt;&gt;"",'Data Import'!$CI$38,"")</f>
        <v/>
      </c>
      <c r="I97" s="181" t="str">
        <f>IF('Data Import'!$CI$39&lt;&gt;"",'Data Import'!$CI$39,"")</f>
        <v/>
      </c>
      <c r="J97" s="181" t="str">
        <f>IF('Data Import'!$CI$40&lt;&gt;"",'Data Import'!$CI$40,"")</f>
        <v/>
      </c>
      <c r="K97" s="178" t="str">
        <f>IF('Data Import'!$CI$41="Нет","+","")</f>
        <v/>
      </c>
      <c r="L97" s="179" t="str">
        <f>IF('Data Import'!$CI$43&lt;&gt;"",'Data Import'!$CI$43,"")</f>
        <v/>
      </c>
      <c r="M97" s="181" t="str">
        <f>IF('Data Import'!$CI$44&lt;&gt;"",'Data Import'!$CI$44,"")</f>
        <v/>
      </c>
      <c r="N97" s="181" t="str">
        <f>IF('Data Import'!$CI$45&lt;&gt;"",'Data Import'!$CI$45,"")</f>
        <v/>
      </c>
      <c r="O97" s="181" t="str">
        <f>IF('Data Import'!$CI$46&lt;&gt;"",'Data Import'!$CI$46,"")</f>
        <v/>
      </c>
      <c r="P97" s="181" t="str">
        <f>IF('Data Import'!$CI$47&lt;&gt;"",'Data Import'!$CI$47,"")</f>
        <v/>
      </c>
      <c r="Q97" s="178" t="str">
        <f>IF('Data Import'!$CI$48="Нет","+","")</f>
        <v/>
      </c>
      <c r="R97" s="178" t="str">
        <f>IF('Data Import'!$CI$48="Да","+","")</f>
        <v/>
      </c>
    </row>
    <row r="98" spans="1:18" ht="15.75" customHeight="1" x14ac:dyDescent="0.25">
      <c r="A98" s="23">
        <v>85</v>
      </c>
      <c r="B98" s="177" t="s">
        <v>95</v>
      </c>
      <c r="C98" s="178" t="str">
        <f>IF('Data Import'!$CJ$33="Нет","+","")</f>
        <v/>
      </c>
      <c r="D98" s="178" t="str">
        <f>IF('Data Import'!$CJ$34="Нет","+","")</f>
        <v/>
      </c>
      <c r="E98" s="179" t="str">
        <f>IF('Data Import'!$CJ$35&lt;&gt;"",'Data Import'!$CJ$35,"")</f>
        <v/>
      </c>
      <c r="F98" s="178" t="str">
        <f>IF('Data Import'!$CJ$36&lt;&gt;"",'Data Import'!$CJ$36,"")</f>
        <v/>
      </c>
      <c r="G98" s="181" t="str">
        <f>IF('Data Import'!$CJ$37&lt;&gt;"",'Data Import'!$CJ$37,"")</f>
        <v/>
      </c>
      <c r="H98" s="181" t="str">
        <f>IF('Data Import'!$CJ$38&lt;&gt;"",'Data Import'!$CJ$38,"")</f>
        <v/>
      </c>
      <c r="I98" s="181" t="str">
        <f>IF('Data Import'!$CJ$39&lt;&gt;"",'Data Import'!$CJ$39,"")</f>
        <v/>
      </c>
      <c r="J98" s="181" t="str">
        <f>IF('Data Import'!$CJ$40&lt;&gt;"",'Data Import'!$CJ$40,"")</f>
        <v/>
      </c>
      <c r="K98" s="178" t="str">
        <f>IF('Data Import'!$CJ$41="Нет","+","")</f>
        <v/>
      </c>
      <c r="L98" s="179" t="str">
        <f>IF('Data Import'!$CJ$43&lt;&gt;"",'Data Import'!$CJ$43,"")</f>
        <v/>
      </c>
      <c r="M98" s="181" t="str">
        <f>IF('Data Import'!$CJ$44&lt;&gt;"",'Data Import'!$CJ$44,"")</f>
        <v/>
      </c>
      <c r="N98" s="181" t="str">
        <f>IF('Data Import'!$CJ$45&lt;&gt;"",'Data Import'!$CJ$45,"")</f>
        <v/>
      </c>
      <c r="O98" s="181" t="str">
        <f>IF('Data Import'!$CJ$46&lt;&gt;"",'Data Import'!$CJ$46,"")</f>
        <v/>
      </c>
      <c r="P98" s="181" t="str">
        <f>IF('Data Import'!$CJ$47&lt;&gt;"",'Data Import'!$CJ$47,"")</f>
        <v/>
      </c>
      <c r="Q98" s="178" t="str">
        <f>IF('Data Import'!$CJ$48="Нет","+","")</f>
        <v/>
      </c>
      <c r="R98" s="178" t="str">
        <f>IF('Data Import'!$CJ$48="Да","+","")</f>
        <v/>
      </c>
    </row>
    <row r="99" spans="1:18" ht="15.75" customHeight="1" x14ac:dyDescent="0.25">
      <c r="A99" s="23">
        <v>86</v>
      </c>
      <c r="B99" s="177" t="s">
        <v>96</v>
      </c>
      <c r="C99" s="178" t="str">
        <f>IF('Data Import'!$CK$33="Нет","+","")</f>
        <v/>
      </c>
      <c r="D99" s="178" t="str">
        <f>IF('Data Import'!$CK$34="Нет","+","")</f>
        <v/>
      </c>
      <c r="E99" s="179" t="str">
        <f>IF('Data Import'!$CK$35&lt;&gt;"",'Data Import'!$CK$35,"")</f>
        <v/>
      </c>
      <c r="F99" s="178" t="str">
        <f>IF('Data Import'!$CK$36&lt;&gt;"",'Data Import'!$CK$36,"")</f>
        <v/>
      </c>
      <c r="G99" s="181" t="str">
        <f>IF('Data Import'!$CK$37&lt;&gt;"",'Data Import'!$CK$37,"")</f>
        <v/>
      </c>
      <c r="H99" s="181" t="str">
        <f>IF('Data Import'!$CK$38&lt;&gt;"",'Data Import'!$CK$38,"")</f>
        <v/>
      </c>
      <c r="I99" s="181" t="str">
        <f>IF('Data Import'!$CK$39&lt;&gt;"",'Data Import'!$CK$39,"")</f>
        <v/>
      </c>
      <c r="J99" s="181" t="str">
        <f>IF('Data Import'!$CK$40&lt;&gt;"",'Data Import'!$CK$40,"")</f>
        <v/>
      </c>
      <c r="K99" s="178" t="str">
        <f>IF('Data Import'!$CK$41="Нет","+","")</f>
        <v/>
      </c>
      <c r="L99" s="179" t="str">
        <f>IF('Data Import'!$CK$43&lt;&gt;"",'Data Import'!$CK$43,"")</f>
        <v/>
      </c>
      <c r="M99" s="181" t="str">
        <f>IF('Data Import'!$CK$44&lt;&gt;"",'Data Import'!$CK$44,"")</f>
        <v/>
      </c>
      <c r="N99" s="181" t="str">
        <f>IF('Data Import'!$CK$45&lt;&gt;"",'Data Import'!$CK$45,"")</f>
        <v/>
      </c>
      <c r="O99" s="181" t="str">
        <f>IF('Data Import'!$CK$46&lt;&gt;"",'Data Import'!$CK$46,"")</f>
        <v/>
      </c>
      <c r="P99" s="181" t="str">
        <f>IF('Data Import'!$CK$47&lt;&gt;"",'Data Import'!$CK$47,"")</f>
        <v/>
      </c>
      <c r="Q99" s="178" t="str">
        <f>IF('Data Import'!$CK$48="Нет","+","")</f>
        <v/>
      </c>
      <c r="R99" s="178" t="str">
        <f>IF('Data Import'!$CK$48="Да","+","")</f>
        <v/>
      </c>
    </row>
    <row r="100" spans="1:18" ht="15.75" customHeight="1" x14ac:dyDescent="0.25">
      <c r="A100" s="23">
        <v>87</v>
      </c>
      <c r="B100" s="177" t="s">
        <v>97</v>
      </c>
      <c r="C100" s="178" t="str">
        <f>IF('Data Import'!$CL$33="Нет","+","")</f>
        <v>+</v>
      </c>
      <c r="D100" s="178" t="str">
        <f>IF('Data Import'!$CL$34="Нет","+","")</f>
        <v/>
      </c>
      <c r="E100" s="179" t="str">
        <f>IF('Data Import'!$CL$35&lt;&gt;"",'Data Import'!$CL$35,"")</f>
        <v/>
      </c>
      <c r="F100" s="178" t="str">
        <f>IF('Data Import'!$CL$36&lt;&gt;"",'Data Import'!$CL$36,"")</f>
        <v/>
      </c>
      <c r="G100" s="181" t="str">
        <f>IF('Data Import'!$CL$37&lt;&gt;"",'Data Import'!$CL$37,"")</f>
        <v/>
      </c>
      <c r="H100" s="181" t="str">
        <f>IF('Data Import'!$CL$38&lt;&gt;"",'Data Import'!$CL$38,"")</f>
        <v/>
      </c>
      <c r="I100" s="181" t="str">
        <f>IF('Data Import'!$CL$39&lt;&gt;"",'Data Import'!$CL$39,"")</f>
        <v/>
      </c>
      <c r="J100" s="181" t="str">
        <f>IF('Data Import'!$CL$40&lt;&gt;"",'Data Import'!$CL$40,"")</f>
        <v/>
      </c>
      <c r="K100" s="178" t="str">
        <f>IF('Data Import'!$CL$41="Нет","+","")</f>
        <v>+</v>
      </c>
      <c r="L100" s="179" t="str">
        <f>IF('Data Import'!$CL$43&lt;&gt;"",'Data Import'!$CL$43,"")</f>
        <v/>
      </c>
      <c r="M100" s="181" t="str">
        <f>IF('Data Import'!$CL$44&lt;&gt;"",'Data Import'!$CL$44,"")</f>
        <v/>
      </c>
      <c r="N100" s="181" t="str">
        <f>IF('Data Import'!$CL$45&lt;&gt;"",'Data Import'!$CL$45,"")</f>
        <v/>
      </c>
      <c r="O100" s="181" t="str">
        <f>IF('Data Import'!$CL$46&lt;&gt;"",'Data Import'!$CL$46,"")</f>
        <v/>
      </c>
      <c r="P100" s="181" t="str">
        <f>IF('Data Import'!$CL$47&lt;&gt;"",'Data Import'!$CL$47,"")</f>
        <v/>
      </c>
      <c r="Q100" s="178" t="str">
        <f>IF('Data Import'!$CL$48="Нет","+","")</f>
        <v>+</v>
      </c>
      <c r="R100" s="178" t="str">
        <f>IF('Data Import'!$CL$48="Да","+","")</f>
        <v/>
      </c>
    </row>
    <row r="101" spans="1:18" ht="15.75" customHeight="1" x14ac:dyDescent="0.25">
      <c r="A101" s="23">
        <v>88</v>
      </c>
      <c r="B101" s="177" t="s">
        <v>98</v>
      </c>
      <c r="C101" s="178" t="str">
        <f>IF('Data Import'!$CM$33="Нет","+","")</f>
        <v>+</v>
      </c>
      <c r="D101" s="178" t="str">
        <f>IF('Data Import'!$CM$34="Нет","+","")</f>
        <v/>
      </c>
      <c r="E101" s="179" t="str">
        <f>IF('Data Import'!$CM$35&lt;&gt;"",'Data Import'!$CM$35,"")</f>
        <v/>
      </c>
      <c r="F101" s="178" t="str">
        <f>IF('Data Import'!$CM$36&lt;&gt;"",'Data Import'!$CM$36,"")</f>
        <v/>
      </c>
      <c r="G101" s="181" t="str">
        <f>IF('Data Import'!$CM$37&lt;&gt;"",'Data Import'!$CM$37,"")</f>
        <v/>
      </c>
      <c r="H101" s="181" t="str">
        <f>IF('Data Import'!$CM$38&lt;&gt;"",'Data Import'!$CM$38,"")</f>
        <v/>
      </c>
      <c r="I101" s="181" t="str">
        <f>IF('Data Import'!$CM$39&lt;&gt;"",'Data Import'!$CM$39,"")</f>
        <v/>
      </c>
      <c r="J101" s="181" t="str">
        <f>IF('Data Import'!$CM$40&lt;&gt;"",'Data Import'!$CM$40,"")</f>
        <v/>
      </c>
      <c r="K101" s="178" t="str">
        <f>IF('Data Import'!$CM$41="Нет","+","")</f>
        <v>+</v>
      </c>
      <c r="L101" s="179" t="str">
        <f>IF('Data Import'!$CM$43&lt;&gt;"",'Data Import'!$CM$43,"")</f>
        <v/>
      </c>
      <c r="M101" s="181" t="str">
        <f>IF('Data Import'!$CM$44&lt;&gt;"",'Data Import'!$CM$44,"")</f>
        <v/>
      </c>
      <c r="N101" s="181" t="str">
        <f>IF('Data Import'!$CM$45&lt;&gt;"",'Data Import'!$CM$45,"")</f>
        <v/>
      </c>
      <c r="O101" s="181" t="str">
        <f>IF('Data Import'!$CM$46&lt;&gt;"",'Data Import'!$CM$46,"")</f>
        <v/>
      </c>
      <c r="P101" s="181" t="str">
        <f>IF('Data Import'!$CM$47&lt;&gt;"",'Data Import'!$CM$47,"")</f>
        <v/>
      </c>
      <c r="Q101" s="178" t="str">
        <f>IF('Data Import'!$CM$48="Нет","+","")</f>
        <v/>
      </c>
      <c r="R101" s="178" t="str">
        <f>IF('Data Import'!$CM$48="Да","+","")</f>
        <v/>
      </c>
    </row>
    <row r="102" spans="1:18" ht="15.75" customHeight="1" x14ac:dyDescent="0.25">
      <c r="A102" s="23">
        <v>89</v>
      </c>
      <c r="B102" s="177" t="s">
        <v>99</v>
      </c>
      <c r="C102" s="178" t="str">
        <f>IF('Data Import'!$CN$33="Нет","+","")</f>
        <v/>
      </c>
      <c r="D102" s="178" t="str">
        <f>IF('Data Import'!$CN$34="Нет","+","")</f>
        <v/>
      </c>
      <c r="E102" s="179" t="str">
        <f>IF('Data Import'!$CN$35&lt;&gt;"",'Data Import'!$CN$35,"")</f>
        <v/>
      </c>
      <c r="F102" s="178" t="str">
        <f>IF('Data Import'!$CN$36&lt;&gt;"",'Data Import'!$CN$36,"")</f>
        <v/>
      </c>
      <c r="G102" s="181" t="str">
        <f>IF('Data Import'!$CN$37&lt;&gt;"",'Data Import'!$CN$37,"")</f>
        <v/>
      </c>
      <c r="H102" s="181" t="str">
        <f>IF('Data Import'!$CN$38&lt;&gt;"",'Data Import'!$CN$38,"")</f>
        <v/>
      </c>
      <c r="I102" s="181" t="str">
        <f>IF('Data Import'!$CN$39&lt;&gt;"",'Data Import'!$CN$39,"")</f>
        <v/>
      </c>
      <c r="J102" s="181" t="str">
        <f>IF('Data Import'!$CN$40&lt;&gt;"",'Data Import'!$CN$40,"")</f>
        <v/>
      </c>
      <c r="K102" s="178" t="str">
        <f>IF('Data Import'!$CN$41="Нет","+","")</f>
        <v/>
      </c>
      <c r="L102" s="179" t="str">
        <f>IF('Data Import'!$CN$43&lt;&gt;"",'Data Import'!$CN$43,"")</f>
        <v/>
      </c>
      <c r="M102" s="181" t="str">
        <f>IF('Data Import'!$CN$44&lt;&gt;"",'Data Import'!$CN$44,"")</f>
        <v/>
      </c>
      <c r="N102" s="181" t="str">
        <f>IF('Data Import'!$CN$45&lt;&gt;"",'Data Import'!$CN$45,"")</f>
        <v/>
      </c>
      <c r="O102" s="181" t="str">
        <f>IF('Data Import'!$CN$46&lt;&gt;"",'Data Import'!$CN$46,"")</f>
        <v/>
      </c>
      <c r="P102" s="181" t="str">
        <f>IF('Data Import'!$CN$47&lt;&gt;"",'Data Import'!$CN$47,"")</f>
        <v/>
      </c>
      <c r="Q102" s="178" t="str">
        <f>IF('Data Import'!$CN$48="Нет","+","")</f>
        <v/>
      </c>
      <c r="R102" s="178" t="str">
        <f>IF('Data Import'!$CN$48="Да","+","")</f>
        <v/>
      </c>
    </row>
    <row r="103" spans="1:18" x14ac:dyDescent="0.25">
      <c r="A103" s="4"/>
      <c r="B103" s="4"/>
      <c r="C103" s="189"/>
      <c r="D103" s="189"/>
      <c r="E103" s="190"/>
      <c r="F103" s="189"/>
      <c r="G103" s="189"/>
      <c r="H103" s="189"/>
      <c r="I103" s="189"/>
      <c r="J103" s="189"/>
      <c r="K103" s="189"/>
      <c r="L103" s="190"/>
      <c r="M103" s="189"/>
      <c r="N103" s="189"/>
      <c r="O103" s="189"/>
      <c r="P103" s="189"/>
      <c r="Q103" s="189"/>
      <c r="R103" s="189"/>
    </row>
    <row r="104" spans="1:18" x14ac:dyDescent="0.25">
      <c r="A104" s="4"/>
      <c r="B104" s="4"/>
      <c r="C104" s="189"/>
      <c r="D104" s="189"/>
      <c r="E104" s="190"/>
      <c r="F104" s="189"/>
      <c r="G104" s="189"/>
      <c r="H104" s="189"/>
      <c r="I104" s="189"/>
      <c r="J104" s="189"/>
      <c r="K104" s="189"/>
      <c r="L104" s="190"/>
      <c r="M104" s="189"/>
      <c r="N104" s="191">
        <f>N27+N50+N66+N71+N75</f>
        <v>52</v>
      </c>
      <c r="O104" s="189"/>
      <c r="P104" s="189"/>
      <c r="Q104" s="189"/>
      <c r="R104" s="189"/>
    </row>
  </sheetData>
  <autoFilter ref="A13:R102"/>
  <mergeCells count="31">
    <mergeCell ref="A1:R1"/>
    <mergeCell ref="A2:A12"/>
    <mergeCell ref="B2:B12"/>
    <mergeCell ref="C2:R2"/>
    <mergeCell ref="C3:R3"/>
    <mergeCell ref="C4:R4"/>
    <mergeCell ref="C5:J5"/>
    <mergeCell ref="K5:R5"/>
    <mergeCell ref="C6:C12"/>
    <mergeCell ref="D6:J6"/>
    <mergeCell ref="K6:K12"/>
    <mergeCell ref="L6:R6"/>
    <mergeCell ref="D7:J7"/>
    <mergeCell ref="R10:R12"/>
    <mergeCell ref="Q10:Q12"/>
    <mergeCell ref="Q7:R9"/>
    <mergeCell ref="D8:D12"/>
    <mergeCell ref="L7:P7"/>
    <mergeCell ref="E8:J8"/>
    <mergeCell ref="L8:L12"/>
    <mergeCell ref="M8:P8"/>
    <mergeCell ref="E9:E12"/>
    <mergeCell ref="F9:F12"/>
    <mergeCell ref="G9:H9"/>
    <mergeCell ref="I9:J9"/>
    <mergeCell ref="M9:N11"/>
    <mergeCell ref="O9:P11"/>
    <mergeCell ref="G10:G12"/>
    <mergeCell ref="H10:H12"/>
    <mergeCell ref="I10:I12"/>
    <mergeCell ref="J10:J12"/>
  </mergeCells>
  <pageMargins left="0.7" right="0.7" top="0.75" bottom="0.75" header="0.3" footer="0.3"/>
  <pageSetup paperSize="9" firstPageNumber="2147483648"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3"/>
  <sheetViews>
    <sheetView zoomScale="60" zoomScaleNormal="60" workbookViewId="0">
      <pane xSplit="2" ySplit="12" topLeftCell="C79" activePane="bottomRight" state="frozen"/>
      <selection pane="topRight" activeCell="C1" sqref="C1"/>
      <selection pane="bottomLeft" activeCell="A13" sqref="A13"/>
      <selection pane="bottomRight" activeCell="E69" sqref="E69"/>
    </sheetView>
  </sheetViews>
  <sheetFormatPr defaultRowHeight="15" x14ac:dyDescent="0.25"/>
  <cols>
    <col min="1" max="1" width="5.42578125" style="49" customWidth="1"/>
    <col min="2" max="2" width="44.7109375" style="49" customWidth="1"/>
    <col min="3" max="3" width="5.7109375" style="50" customWidth="1"/>
    <col min="4" max="4" width="6.42578125" style="50" customWidth="1"/>
    <col min="5" max="5" width="70" style="187" customWidth="1"/>
    <col min="6" max="6" width="11.85546875" style="50" customWidth="1"/>
    <col min="7" max="7" width="21.28515625" style="50" customWidth="1"/>
    <col min="8" max="8" width="23.7109375" style="50" customWidth="1"/>
    <col min="9" max="9" width="7.140625" style="50" customWidth="1"/>
    <col min="10" max="10" width="73" style="187" customWidth="1"/>
    <col min="11" max="11" width="31.28515625" style="50" customWidth="1"/>
    <col min="12" max="12" width="29.140625" style="50" customWidth="1"/>
    <col min="13" max="13" width="26.140625" style="50" customWidth="1"/>
    <col min="14" max="14" width="20.140625" style="50" customWidth="1"/>
  </cols>
  <sheetData>
    <row r="1" spans="1:14" ht="18.75" customHeight="1" x14ac:dyDescent="0.25">
      <c r="A1" s="10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6"/>
      <c r="C1" s="108"/>
      <c r="D1" s="108"/>
      <c r="E1" s="106"/>
      <c r="F1" s="108"/>
      <c r="G1" s="108"/>
      <c r="H1" s="108"/>
      <c r="I1" s="108"/>
      <c r="J1" s="106"/>
      <c r="K1" s="108"/>
      <c r="L1" s="108"/>
      <c r="M1" s="108"/>
      <c r="N1" s="108"/>
    </row>
    <row r="2" spans="1:14" ht="15.75" customHeight="1" x14ac:dyDescent="0.25">
      <c r="A2" s="123" t="s">
        <v>0</v>
      </c>
      <c r="B2" s="123" t="s">
        <v>1</v>
      </c>
      <c r="C2" s="124" t="s">
        <v>119</v>
      </c>
      <c r="D2" s="116"/>
      <c r="E2" s="116"/>
      <c r="F2" s="116"/>
      <c r="G2" s="116"/>
      <c r="H2" s="116"/>
      <c r="I2" s="116"/>
      <c r="J2" s="116"/>
      <c r="K2" s="116"/>
      <c r="L2" s="116"/>
      <c r="M2" s="116"/>
      <c r="N2" s="117"/>
    </row>
    <row r="3" spans="1:14" ht="18.75" customHeight="1" x14ac:dyDescent="0.25">
      <c r="A3" s="118"/>
      <c r="B3" s="118"/>
      <c r="C3" s="125" t="s">
        <v>134</v>
      </c>
      <c r="D3" s="116"/>
      <c r="E3" s="116"/>
      <c r="F3" s="116"/>
      <c r="G3" s="116"/>
      <c r="H3" s="116"/>
      <c r="I3" s="116"/>
      <c r="J3" s="116"/>
      <c r="K3" s="116"/>
      <c r="L3" s="116"/>
      <c r="M3" s="116"/>
      <c r="N3" s="117"/>
    </row>
    <row r="4" spans="1:14" ht="19.5" customHeight="1" x14ac:dyDescent="0.25">
      <c r="A4" s="118"/>
      <c r="B4" s="118"/>
      <c r="C4" s="126" t="s">
        <v>135</v>
      </c>
      <c r="D4" s="116"/>
      <c r="E4" s="116"/>
      <c r="F4" s="116"/>
      <c r="G4" s="116"/>
      <c r="H4" s="116"/>
      <c r="I4" s="116"/>
      <c r="J4" s="116"/>
      <c r="K4" s="116"/>
      <c r="L4" s="116"/>
      <c r="M4" s="116"/>
      <c r="N4" s="117"/>
    </row>
    <row r="5" spans="1:14" ht="15" customHeight="1" x14ac:dyDescent="0.25">
      <c r="A5" s="118"/>
      <c r="B5" s="118"/>
      <c r="C5" s="115" t="s">
        <v>113</v>
      </c>
      <c r="D5" s="116"/>
      <c r="E5" s="116"/>
      <c r="F5" s="116"/>
      <c r="G5" s="116"/>
      <c r="H5" s="117"/>
      <c r="I5" s="127" t="str">
        <f>CONCATENATE("Велась ли в ",'Data Import'!$A$1," работа по данному направлению")</f>
        <v>Велась ли в 2025 г. работа по данному направлению</v>
      </c>
      <c r="J5" s="128"/>
      <c r="K5" s="128"/>
      <c r="L5" s="128"/>
      <c r="M5" s="128"/>
      <c r="N5" s="129"/>
    </row>
    <row r="6" spans="1:14" ht="18.75" customHeight="1" x14ac:dyDescent="0.25">
      <c r="A6" s="118"/>
      <c r="B6" s="118"/>
      <c r="C6" s="115" t="s">
        <v>6</v>
      </c>
      <c r="D6" s="130" t="s">
        <v>7</v>
      </c>
      <c r="E6" s="116"/>
      <c r="F6" s="116"/>
      <c r="G6" s="116"/>
      <c r="H6" s="116"/>
      <c r="I6" s="98" t="s">
        <v>6</v>
      </c>
      <c r="J6" s="98" t="s">
        <v>7</v>
      </c>
      <c r="K6" s="90"/>
      <c r="L6" s="90"/>
      <c r="M6" s="90"/>
      <c r="N6" s="91"/>
    </row>
    <row r="7" spans="1:14" ht="19.5" customHeight="1" x14ac:dyDescent="0.25">
      <c r="A7" s="118"/>
      <c r="B7" s="118"/>
      <c r="C7" s="118"/>
      <c r="D7" s="115" t="s">
        <v>116</v>
      </c>
      <c r="E7" s="116"/>
      <c r="F7" s="116"/>
      <c r="G7" s="116"/>
      <c r="H7" s="117"/>
      <c r="I7" s="93"/>
      <c r="J7" s="98" t="s">
        <v>136</v>
      </c>
      <c r="K7" s="105"/>
      <c r="L7" s="100"/>
      <c r="M7" s="98" t="s">
        <v>137</v>
      </c>
      <c r="N7" s="100"/>
    </row>
    <row r="8" spans="1:14" ht="15.75" customHeight="1" x14ac:dyDescent="0.25">
      <c r="A8" s="118"/>
      <c r="B8" s="118"/>
      <c r="C8" s="118"/>
      <c r="D8" s="115" t="s">
        <v>6</v>
      </c>
      <c r="E8" s="115" t="s">
        <v>7</v>
      </c>
      <c r="F8" s="116"/>
      <c r="G8" s="116"/>
      <c r="H8" s="117"/>
      <c r="I8" s="93"/>
      <c r="J8" s="101"/>
      <c r="K8" s="108"/>
      <c r="L8" s="102"/>
      <c r="M8" s="101"/>
      <c r="N8" s="102"/>
    </row>
    <row r="9" spans="1:14" ht="72" customHeight="1" x14ac:dyDescent="0.25">
      <c r="A9" s="118"/>
      <c r="B9" s="118"/>
      <c r="C9" s="118"/>
      <c r="D9" s="118"/>
      <c r="E9" s="115" t="s">
        <v>117</v>
      </c>
      <c r="F9" s="115" t="s">
        <v>118</v>
      </c>
      <c r="G9" s="115" t="str">
        <f>CONCATENATE("Плановое значение целевого показателя на ",'Data Import'!$A$1)</f>
        <v>Плановое значение целевого показателя на 2025 г.</v>
      </c>
      <c r="H9" s="120" t="str">
        <f>CONCATENATE("Фактическое значение целевого показателя в ",'Data Import'!$A$1," (количество маршрутов, модернизированных с учетом концепции шаговой доступности и обеспечивающих доступность социально-значимых объектов)")</f>
        <v>Фактическое значение целевого показателя в 2025 г. (количество маршрутов, модернизированных с учетом концепции шаговой доступности и обеспечивающих доступность социально-значимых объектов)</v>
      </c>
      <c r="I9" s="93"/>
      <c r="J9" s="103"/>
      <c r="K9" s="107"/>
      <c r="L9" s="104"/>
      <c r="M9" s="103"/>
      <c r="N9" s="104"/>
    </row>
    <row r="10" spans="1:14" ht="25.5" customHeight="1" x14ac:dyDescent="0.25">
      <c r="A10" s="118"/>
      <c r="B10" s="118"/>
      <c r="C10" s="118"/>
      <c r="D10" s="118"/>
      <c r="E10" s="195"/>
      <c r="F10" s="118"/>
      <c r="G10" s="118"/>
      <c r="H10" s="121"/>
      <c r="I10" s="93"/>
      <c r="J10" s="98" t="s">
        <v>128</v>
      </c>
      <c r="K10" s="98" t="s">
        <v>7</v>
      </c>
      <c r="L10" s="91"/>
      <c r="M10" s="98" t="s">
        <v>6</v>
      </c>
      <c r="N10" s="98" t="s">
        <v>7</v>
      </c>
    </row>
    <row r="11" spans="1:14" ht="75.75" customHeight="1" x14ac:dyDescent="0.25">
      <c r="A11" s="119"/>
      <c r="B11" s="119"/>
      <c r="C11" s="119"/>
      <c r="D11" s="119"/>
      <c r="E11" s="196"/>
      <c r="F11" s="119"/>
      <c r="G11" s="119"/>
      <c r="H11" s="122"/>
      <c r="I11" s="94"/>
      <c r="J11" s="186"/>
      <c r="K11" s="46" t="s">
        <v>138</v>
      </c>
      <c r="L11" s="53" t="s">
        <v>139</v>
      </c>
      <c r="M11" s="94"/>
      <c r="N11" s="94"/>
    </row>
    <row r="12" spans="1:14" ht="15.75" customHeight="1" x14ac:dyDescent="0.25">
      <c r="A12" s="54">
        <v>1</v>
      </c>
      <c r="B12" s="54">
        <v>2</v>
      </c>
      <c r="C12" s="54">
        <v>3</v>
      </c>
      <c r="D12" s="54">
        <v>4</v>
      </c>
      <c r="E12" s="71">
        <v>5</v>
      </c>
      <c r="F12" s="54">
        <v>6</v>
      </c>
      <c r="G12" s="54">
        <v>7</v>
      </c>
      <c r="H12" s="20">
        <v>8</v>
      </c>
      <c r="I12" s="54">
        <v>9</v>
      </c>
      <c r="J12" s="71">
        <v>10</v>
      </c>
      <c r="K12" s="54">
        <v>11</v>
      </c>
      <c r="L12" s="21">
        <v>12</v>
      </c>
      <c r="M12" s="54">
        <v>13</v>
      </c>
      <c r="N12" s="54">
        <v>14</v>
      </c>
    </row>
    <row r="13" spans="1:14" ht="15.75" customHeight="1" x14ac:dyDescent="0.25">
      <c r="A13" s="23">
        <v>1</v>
      </c>
      <c r="B13" s="177" t="s">
        <v>11</v>
      </c>
      <c r="C13" s="178" t="str">
        <f>IF('Data Import'!$D$49="Нет","+","")</f>
        <v/>
      </c>
      <c r="D13" s="178" t="str">
        <f>IF('Data Import'!$D$50="Нет","+","")</f>
        <v/>
      </c>
      <c r="E13" s="179" t="str">
        <f>IF('Data Import'!$D$51&lt;&gt;"",'Data Import'!$D$51,"")</f>
        <v/>
      </c>
      <c r="F13" s="178" t="str">
        <f>IF('Data Import'!$D$52&lt;&gt;"",'Data Import'!$D$52,"")</f>
        <v/>
      </c>
      <c r="G13" s="181" t="str">
        <f>IF('Data Import'!$D$53&lt;&gt;"",'Data Import'!$D$53,"")</f>
        <v/>
      </c>
      <c r="H13" s="181" t="str">
        <f>IF('Data Import'!$D$54&lt;&gt;"",'Data Import'!$D$54,"")</f>
        <v/>
      </c>
      <c r="I13" s="178" t="str">
        <f>IF('Data Import'!$D$55="Нет","+","")</f>
        <v/>
      </c>
      <c r="J13" s="179" t="str">
        <f>IF('Data Import'!$D$57&lt;&gt;"",'Data Import'!$D$57,"")</f>
        <v/>
      </c>
      <c r="K13" s="181" t="str">
        <f>IF('Data Import'!$D$58&lt;&gt;"",'Data Import'!$D$58,"")</f>
        <v/>
      </c>
      <c r="L13" s="181" t="str">
        <f>IF('Data Import'!$D$59&lt;&gt;"",'Data Import'!$D$59,"")</f>
        <v/>
      </c>
      <c r="M13" s="178" t="str">
        <f>IF('Data Import'!$D$60="Нет","+","")</f>
        <v/>
      </c>
      <c r="N13" s="178" t="str">
        <f>IF('Data Import'!$D$60="Да","+","")</f>
        <v/>
      </c>
    </row>
    <row r="14" spans="1:14" ht="15.75" customHeight="1" x14ac:dyDescent="0.25">
      <c r="A14" s="23">
        <v>2</v>
      </c>
      <c r="B14" s="177" t="s">
        <v>12</v>
      </c>
      <c r="C14" s="178" t="str">
        <f>IF('Data Import'!$E$49="Нет","+","")</f>
        <v/>
      </c>
      <c r="D14" s="178" t="str">
        <f>IF('Data Import'!$E$50="Нет","+","")</f>
        <v/>
      </c>
      <c r="E14" s="179" t="str">
        <f>IF('Data Import'!$E$51&lt;&gt;"",'Data Import'!$E$51,"")</f>
        <v/>
      </c>
      <c r="F14" s="178" t="str">
        <f>IF('Data Import'!$E$52&lt;&gt;"",'Data Import'!$E$52,"")</f>
        <v/>
      </c>
      <c r="G14" s="181" t="str">
        <f>IF('Data Import'!$E$53&lt;&gt;"",'Data Import'!$E$53,"")</f>
        <v/>
      </c>
      <c r="H14" s="181" t="str">
        <f>IF('Data Import'!$E$54&lt;&gt;"",'Data Import'!$E$54,"")</f>
        <v/>
      </c>
      <c r="I14" s="178" t="str">
        <f>IF('Data Import'!$E$55="Нет","+","")</f>
        <v/>
      </c>
      <c r="J14" s="179" t="str">
        <f>IF('Data Import'!$E$57&lt;&gt;"",'Data Import'!$E$57,"")</f>
        <v/>
      </c>
      <c r="K14" s="181" t="str">
        <f>IF('Data Import'!$E$58&lt;&gt;"",'Data Import'!$E$58,"")</f>
        <v/>
      </c>
      <c r="L14" s="181" t="str">
        <f>IF('Data Import'!$E$59&lt;&gt;"",'Data Import'!$E$59,"")</f>
        <v/>
      </c>
      <c r="M14" s="178" t="str">
        <f>IF('Data Import'!$E$60="Нет","+","")</f>
        <v/>
      </c>
      <c r="N14" s="178" t="str">
        <f>IF('Data Import'!$E$60="Да","+","")</f>
        <v/>
      </c>
    </row>
    <row r="15" spans="1:14" ht="15.75" customHeight="1" x14ac:dyDescent="0.25">
      <c r="A15" s="23">
        <v>3</v>
      </c>
      <c r="B15" s="177" t="s">
        <v>13</v>
      </c>
      <c r="C15" s="178" t="str">
        <f>IF('Data Import'!$F$49="Нет","+","")</f>
        <v/>
      </c>
      <c r="D15" s="178" t="str">
        <f>IF('Data Import'!$F$50="Нет","+","")</f>
        <v/>
      </c>
      <c r="E15" s="179" t="str">
        <f>IF('Data Import'!$F$51&lt;&gt;"",'Data Import'!$F$51,"")</f>
        <v/>
      </c>
      <c r="F15" s="178" t="str">
        <f>IF('Data Import'!$F$52&lt;&gt;"",'Data Import'!$F$52,"")</f>
        <v/>
      </c>
      <c r="G15" s="181" t="str">
        <f>IF('Data Import'!$F$53&lt;&gt;"",'Data Import'!$F$53,"")</f>
        <v/>
      </c>
      <c r="H15" s="181" t="str">
        <f>IF('Data Import'!$F$54&lt;&gt;"",'Data Import'!$F$54,"")</f>
        <v/>
      </c>
      <c r="I15" s="178" t="str">
        <f>IF('Data Import'!$F$55="Нет","+","")</f>
        <v/>
      </c>
      <c r="J15" s="179" t="str">
        <f>IF('Data Import'!$F$57&lt;&gt;"",'Data Import'!$F$57,"")</f>
        <v/>
      </c>
      <c r="K15" s="181" t="str">
        <f>IF('Data Import'!$F$58&lt;&gt;"",'Data Import'!$F$58,"")</f>
        <v/>
      </c>
      <c r="L15" s="181" t="str">
        <f>IF('Data Import'!$F$59&lt;&gt;"",'Data Import'!$F$59,"")</f>
        <v/>
      </c>
      <c r="M15" s="178" t="str">
        <f>IF('Data Import'!$F$60="Нет","+","")</f>
        <v/>
      </c>
      <c r="N15" s="178" t="str">
        <f>IF('Data Import'!$F$60="Да","+","")</f>
        <v/>
      </c>
    </row>
    <row r="16" spans="1:14" ht="89.25" customHeight="1" x14ac:dyDescent="0.25">
      <c r="A16" s="23">
        <v>4</v>
      </c>
      <c r="B16" s="177" t="s">
        <v>14</v>
      </c>
      <c r="C16" s="178" t="str">
        <f>IF('Data Import'!$G$49="Нет","+","")</f>
        <v/>
      </c>
      <c r="D16" s="178" t="str">
        <f>IF('Data Import'!$G$50="Нет","+","")</f>
        <v/>
      </c>
      <c r="E16" s="179" t="str">
        <f>IF('Data Import'!$G$51&lt;&gt;"",'Data Import'!$G$51,"")</f>
        <v>Реализованы мероприятия по развитию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 Целевые показатели:
2025 – 15%
2026 – 20%</v>
      </c>
      <c r="F16" s="178" t="str">
        <f>IF('Data Import'!$G$52&lt;&gt;"",'Data Import'!$G$52,"")</f>
        <v>%</v>
      </c>
      <c r="G16" s="181">
        <f>IF('Data Import'!$G$53&lt;&gt;"",'Data Import'!$G$53,"")</f>
        <v>15</v>
      </c>
      <c r="H16" s="181">
        <f>IF('Data Import'!$G$54&lt;&gt;"",'Data Import'!$G$54,"")</f>
        <v>15</v>
      </c>
      <c r="I16" s="178" t="str">
        <f>IF('Data Import'!$G$55="Нет","+","")</f>
        <v>+</v>
      </c>
      <c r="J16" s="179" t="str">
        <f>IF('Data Import'!$G$57&lt;&gt;"",'Data Import'!$G$57,"")</f>
        <v/>
      </c>
      <c r="K16" s="181" t="str">
        <f>IF('Data Import'!$G$58&lt;&gt;"",'Data Import'!$G$58,"")</f>
        <v/>
      </c>
      <c r="L16" s="181" t="str">
        <f>IF('Data Import'!$G$59&lt;&gt;"",'Data Import'!$G$59,"")</f>
        <v/>
      </c>
      <c r="M16" s="178" t="str">
        <f>IF('Data Import'!$G$60="Нет","+","")</f>
        <v/>
      </c>
      <c r="N16" s="178" t="str">
        <f>IF('Data Import'!$G$60="Да","+","")</f>
        <v/>
      </c>
    </row>
    <row r="17" spans="1:14" ht="15.75" customHeight="1" x14ac:dyDescent="0.25">
      <c r="A17" s="23">
        <v>5</v>
      </c>
      <c r="B17" s="177" t="s">
        <v>15</v>
      </c>
      <c r="C17" s="178" t="str">
        <f>IF('Data Import'!$H$49="Нет","+","")</f>
        <v>+</v>
      </c>
      <c r="D17" s="178" t="str">
        <f>IF('Data Import'!$H$50="Нет","+","")</f>
        <v/>
      </c>
      <c r="E17" s="179" t="str">
        <f>IF('Data Import'!$H$51&lt;&gt;"",'Data Import'!$H$51,"")</f>
        <v/>
      </c>
      <c r="F17" s="178" t="str">
        <f>IF('Data Import'!$H$52&lt;&gt;"",'Data Import'!$H$52,"")</f>
        <v/>
      </c>
      <c r="G17" s="181" t="str">
        <f>IF('Data Import'!$H$53&lt;&gt;"",'Data Import'!$H$53,"")</f>
        <v/>
      </c>
      <c r="H17" s="181" t="str">
        <f>IF('Data Import'!$H$54&lt;&gt;"",'Data Import'!$H$54,"")</f>
        <v/>
      </c>
      <c r="I17" s="178" t="str">
        <f>IF('Data Import'!$H$55="Нет","+","")</f>
        <v>+</v>
      </c>
      <c r="J17" s="179" t="str">
        <f>IF('Data Import'!$H$57&lt;&gt;"",'Data Import'!$H$57,"")</f>
        <v/>
      </c>
      <c r="K17" s="181" t="str">
        <f>IF('Data Import'!$H$58&lt;&gt;"",'Data Import'!$H$58,"")</f>
        <v/>
      </c>
      <c r="L17" s="181" t="str">
        <f>IF('Data Import'!$H$59&lt;&gt;"",'Data Import'!$H$59,"")</f>
        <v/>
      </c>
      <c r="M17" s="178" t="str">
        <f>IF('Data Import'!$H$60="Нет","+","")</f>
        <v/>
      </c>
      <c r="N17" s="178" t="str">
        <f>IF('Data Import'!$H$60="Да","+","")</f>
        <v/>
      </c>
    </row>
    <row r="18" spans="1:14" ht="15.75" customHeight="1" x14ac:dyDescent="0.25">
      <c r="A18" s="23">
        <v>6</v>
      </c>
      <c r="B18" s="177" t="s">
        <v>16</v>
      </c>
      <c r="C18" s="178" t="str">
        <f>IF('Data Import'!$I$49="Нет","+","")</f>
        <v/>
      </c>
      <c r="D18" s="178" t="str">
        <f>IF('Data Import'!$I$50="Нет","+","")</f>
        <v/>
      </c>
      <c r="E18" s="179" t="str">
        <f>IF('Data Import'!$I$51&lt;&gt;"",'Data Import'!$I$51,"")</f>
        <v/>
      </c>
      <c r="F18" s="178" t="str">
        <f>IF('Data Import'!$I$52&lt;&gt;"",'Data Import'!$I$52,"")</f>
        <v/>
      </c>
      <c r="G18" s="181" t="str">
        <f>IF('Data Import'!$I$53&lt;&gt;"",'Data Import'!$I$53,"")</f>
        <v/>
      </c>
      <c r="H18" s="181" t="str">
        <f>IF('Data Import'!$I$54&lt;&gt;"",'Data Import'!$I$54,"")</f>
        <v/>
      </c>
      <c r="I18" s="178" t="str">
        <f>IF('Data Import'!$I$55="Нет","+","")</f>
        <v/>
      </c>
      <c r="J18" s="179" t="str">
        <f>IF('Data Import'!$I$57&lt;&gt;"",'Data Import'!$I$57,"")</f>
        <v/>
      </c>
      <c r="K18" s="181" t="str">
        <f>IF('Data Import'!$I$58&lt;&gt;"",'Data Import'!$I$58,"")</f>
        <v/>
      </c>
      <c r="L18" s="181" t="str">
        <f>IF('Data Import'!$I$59&lt;&gt;"",'Data Import'!$I$59,"")</f>
        <v/>
      </c>
      <c r="M18" s="178" t="str">
        <f>IF('Data Import'!$I$60="Нет","+","")</f>
        <v/>
      </c>
      <c r="N18" s="178" t="str">
        <f>IF('Data Import'!$I$60="Да","+","")</f>
        <v/>
      </c>
    </row>
    <row r="19" spans="1:14" ht="48" customHeight="1" x14ac:dyDescent="0.25">
      <c r="A19" s="23">
        <v>7</v>
      </c>
      <c r="B19" s="177" t="s">
        <v>17</v>
      </c>
      <c r="C19" s="178" t="str">
        <f>IF('Data Import'!$J$49="Нет","+","")</f>
        <v/>
      </c>
      <c r="D19" s="178" t="str">
        <f>IF('Data Import'!$J$50="Нет","+","")</f>
        <v/>
      </c>
      <c r="E19" s="179" t="str">
        <f>IF('Data Import'!$J$51&lt;&gt;"",'Data Import'!$J$51,"")</f>
        <v>Ввод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v>
      </c>
      <c r="F19" s="178" t="str">
        <f>IF('Data Import'!$J$52&lt;&gt;"",'Data Import'!$J$52,"")</f>
        <v>%</v>
      </c>
      <c r="G19" s="181">
        <f>IF('Data Import'!$J$53&lt;&gt;"",'Data Import'!$J$53,"")</f>
        <v>90</v>
      </c>
      <c r="H19" s="181">
        <f>IF('Data Import'!$J$54&lt;&gt;"",'Data Import'!$J$54,"")</f>
        <v>100</v>
      </c>
      <c r="I19" s="178" t="str">
        <f>IF('Data Import'!$J$55="Нет","+","")</f>
        <v>+</v>
      </c>
      <c r="J19" s="179" t="str">
        <f>IF('Data Import'!$J$57&lt;&gt;"",'Data Import'!$J$57,"")</f>
        <v/>
      </c>
      <c r="K19" s="181" t="str">
        <f>IF('Data Import'!$J$58&lt;&gt;"",'Data Import'!$J$58,"")</f>
        <v/>
      </c>
      <c r="L19" s="181" t="str">
        <f>IF('Data Import'!$J$59&lt;&gt;"",'Data Import'!$J$59,"")</f>
        <v/>
      </c>
      <c r="M19" s="178" t="str">
        <f>IF('Data Import'!$J$60="Нет","+","")</f>
        <v/>
      </c>
      <c r="N19" s="178" t="str">
        <f>IF('Data Import'!$J$60="Да","+","")</f>
        <v/>
      </c>
    </row>
    <row r="20" spans="1:14" ht="15.75" customHeight="1" x14ac:dyDescent="0.25">
      <c r="A20" s="23">
        <v>8</v>
      </c>
      <c r="B20" s="177" t="s">
        <v>18</v>
      </c>
      <c r="C20" s="178" t="str">
        <f>IF('Data Import'!$K$49="Нет","+","")</f>
        <v>+</v>
      </c>
      <c r="D20" s="178" t="str">
        <f>IF('Data Import'!$K$50="Нет","+","")</f>
        <v/>
      </c>
      <c r="E20" s="179" t="str">
        <f>IF('Data Import'!$K$51&lt;&gt;"",'Data Import'!$K$51,"")</f>
        <v/>
      </c>
      <c r="F20" s="178" t="str">
        <f>IF('Data Import'!$K$52&lt;&gt;"",'Data Import'!$K$52,"")</f>
        <v/>
      </c>
      <c r="G20" s="181" t="str">
        <f>IF('Data Import'!$K$53&lt;&gt;"",'Data Import'!$K$53,"")</f>
        <v/>
      </c>
      <c r="H20" s="181" t="str">
        <f>IF('Data Import'!$K$54&lt;&gt;"",'Data Import'!$K$54,"")</f>
        <v/>
      </c>
      <c r="I20" s="178" t="str">
        <f>IF('Data Import'!$K$55="Нет","+","")</f>
        <v/>
      </c>
      <c r="J20" s="179" t="str">
        <f>IF('Data Import'!$K$57&lt;&gt;"",'Data Import'!$K$57,"")</f>
        <v/>
      </c>
      <c r="K20" s="181" t="str">
        <f>IF('Data Import'!$K$58&lt;&gt;"",'Data Import'!$K$58,"")</f>
        <v/>
      </c>
      <c r="L20" s="181" t="str">
        <f>IF('Data Import'!$K$59&lt;&gt;"",'Data Import'!$K$59,"")</f>
        <v/>
      </c>
      <c r="M20" s="178" t="str">
        <f>IF('Data Import'!$K$60="Нет","+","")</f>
        <v/>
      </c>
      <c r="N20" s="178" t="str">
        <f>IF('Data Import'!$K$60="Да","+","")</f>
        <v/>
      </c>
    </row>
    <row r="21" spans="1:14" ht="36.75" customHeight="1" x14ac:dyDescent="0.25">
      <c r="A21" s="23">
        <v>9</v>
      </c>
      <c r="B21" s="177" t="s">
        <v>19</v>
      </c>
      <c r="C21" s="178" t="str">
        <f>IF('Data Import'!$L$49="Нет","+","")</f>
        <v/>
      </c>
      <c r="D21" s="178" t="str">
        <f>IF('Data Import'!$L$50="Нет","+","")</f>
        <v/>
      </c>
      <c r="E21" s="179" t="str">
        <f>IF('Data Import'!$L$51&lt;&gt;"",'Data Import'!$L$51,"")</f>
        <v>Регулярность движения общественного транспорта до медицинских организаци</v>
      </c>
      <c r="F21" s="178" t="str">
        <f>IF('Data Import'!$L$52&lt;&gt;"",'Data Import'!$L$52,"")</f>
        <v>%</v>
      </c>
      <c r="G21" s="181">
        <f>IF('Data Import'!$L$53&lt;&gt;"",'Data Import'!$L$53,"")</f>
        <v>0</v>
      </c>
      <c r="H21" s="181">
        <f>IF('Data Import'!$L$54&lt;&gt;"",'Data Import'!$L$54,"")</f>
        <v>0</v>
      </c>
      <c r="I21" s="178" t="str">
        <f>IF('Data Import'!$L$55="Нет","+","")</f>
        <v>+</v>
      </c>
      <c r="J21" s="179" t="str">
        <f>IF('Data Import'!$L$57&lt;&gt;"",'Data Import'!$L$57,"")</f>
        <v/>
      </c>
      <c r="K21" s="181" t="str">
        <f>IF('Data Import'!$L$58&lt;&gt;"",'Data Import'!$L$58,"")</f>
        <v/>
      </c>
      <c r="L21" s="181" t="str">
        <f>IF('Data Import'!$L$59&lt;&gt;"",'Data Import'!$L$59,"")</f>
        <v/>
      </c>
      <c r="M21" s="178" t="str">
        <f>IF('Data Import'!$L$60="Нет","+","")</f>
        <v/>
      </c>
      <c r="N21" s="178" t="str">
        <f>IF('Data Import'!$L$60="Да","+","")</f>
        <v/>
      </c>
    </row>
    <row r="22" spans="1:14" ht="15.75" customHeight="1" x14ac:dyDescent="0.25">
      <c r="A22" s="23">
        <v>10</v>
      </c>
      <c r="B22" s="177" t="s">
        <v>20</v>
      </c>
      <c r="C22" s="178" t="str">
        <f>IF('Data Import'!$M$49="Нет","+","")</f>
        <v>+</v>
      </c>
      <c r="D22" s="178" t="str">
        <f>IF('Data Import'!$M$50="Нет","+","")</f>
        <v/>
      </c>
      <c r="E22" s="179" t="str">
        <f>IF('Data Import'!$M$51&lt;&gt;"",'Data Import'!$M$51,"")</f>
        <v/>
      </c>
      <c r="F22" s="178" t="str">
        <f>IF('Data Import'!$M$52&lt;&gt;"",'Data Import'!$M$52,"")</f>
        <v/>
      </c>
      <c r="G22" s="181" t="str">
        <f>IF('Data Import'!$M$53&lt;&gt;"",'Data Import'!$M$53,"")</f>
        <v/>
      </c>
      <c r="H22" s="181" t="str">
        <f>IF('Data Import'!$M$54&lt;&gt;"",'Data Import'!$M$54,"")</f>
        <v/>
      </c>
      <c r="I22" s="178" t="str">
        <f>IF('Data Import'!$M$55="Нет","+","")</f>
        <v>+</v>
      </c>
      <c r="J22" s="179" t="str">
        <f>IF('Data Import'!$M$57&lt;&gt;"",'Data Import'!$M$57,"")</f>
        <v/>
      </c>
      <c r="K22" s="181" t="str">
        <f>IF('Data Import'!$M$58&lt;&gt;"",'Data Import'!$M$58,"")</f>
        <v/>
      </c>
      <c r="L22" s="181" t="str">
        <f>IF('Data Import'!$M$59&lt;&gt;"",'Data Import'!$M$59,"")</f>
        <v/>
      </c>
      <c r="M22" s="178" t="str">
        <f>IF('Data Import'!$M$60="Нет","+","")</f>
        <v/>
      </c>
      <c r="N22" s="178" t="str">
        <f>IF('Data Import'!$M$60="Да","+","")</f>
        <v/>
      </c>
    </row>
    <row r="23" spans="1:14" ht="15.75" customHeight="1" x14ac:dyDescent="0.25">
      <c r="A23" s="23">
        <v>11</v>
      </c>
      <c r="B23" s="177" t="s">
        <v>21</v>
      </c>
      <c r="C23" s="178" t="str">
        <f>IF('Data Import'!$N$49="Нет","+","")</f>
        <v>+</v>
      </c>
      <c r="D23" s="178" t="str">
        <f>IF('Data Import'!$N$50="Нет","+","")</f>
        <v/>
      </c>
      <c r="E23" s="179" t="str">
        <f>IF('Data Import'!$N$51&lt;&gt;"",'Data Import'!$N$51,"")</f>
        <v/>
      </c>
      <c r="F23" s="178" t="str">
        <f>IF('Data Import'!$N$52&lt;&gt;"",'Data Import'!$N$52,"")</f>
        <v/>
      </c>
      <c r="G23" s="181" t="str">
        <f>IF('Data Import'!$N$53&lt;&gt;"",'Data Import'!$N$53,"")</f>
        <v/>
      </c>
      <c r="H23" s="181" t="str">
        <f>IF('Data Import'!$N$54&lt;&gt;"",'Data Import'!$N$54,"")</f>
        <v/>
      </c>
      <c r="I23" s="178" t="str">
        <f>IF('Data Import'!$N$55="Нет","+","")</f>
        <v>+</v>
      </c>
      <c r="J23" s="179" t="str">
        <f>IF('Data Import'!$N$57&lt;&gt;"",'Data Import'!$N$57,"")</f>
        <v/>
      </c>
      <c r="K23" s="181" t="str">
        <f>IF('Data Import'!$N$58&lt;&gt;"",'Data Import'!$N$58,"")</f>
        <v/>
      </c>
      <c r="L23" s="181" t="str">
        <f>IF('Data Import'!$N$59&lt;&gt;"",'Data Import'!$N$59,"")</f>
        <v/>
      </c>
      <c r="M23" s="178" t="str">
        <f>IF('Data Import'!$N$60="Нет","+","")</f>
        <v/>
      </c>
      <c r="N23" s="178" t="str">
        <f>IF('Data Import'!$N$60="Да","+","")</f>
        <v/>
      </c>
    </row>
    <row r="24" spans="1:14" ht="15.75" customHeight="1" x14ac:dyDescent="0.25">
      <c r="A24" s="23">
        <v>12</v>
      </c>
      <c r="B24" s="177" t="s">
        <v>22</v>
      </c>
      <c r="C24" s="178" t="str">
        <f>IF('Data Import'!$O$49="Нет","+","")</f>
        <v>+</v>
      </c>
      <c r="D24" s="178" t="str">
        <f>IF('Data Import'!$O$50="Нет","+","")</f>
        <v>+</v>
      </c>
      <c r="E24" s="179" t="str">
        <f>IF('Data Import'!$O$51&lt;&gt;"",'Data Import'!$O$51,"")</f>
        <v/>
      </c>
      <c r="F24" s="178" t="str">
        <f>IF('Data Import'!$O$52&lt;&gt;"",'Data Import'!$O$52,"")</f>
        <v/>
      </c>
      <c r="G24" s="181" t="str">
        <f>IF('Data Import'!$O$53&lt;&gt;"",'Data Import'!$O$53,"")</f>
        <v/>
      </c>
      <c r="H24" s="181" t="str">
        <f>IF('Data Import'!$O$54&lt;&gt;"",'Data Import'!$O$54,"")</f>
        <v/>
      </c>
      <c r="I24" s="178" t="str">
        <f>IF('Data Import'!$O$55="Нет","+","")</f>
        <v>+</v>
      </c>
      <c r="J24" s="179" t="str">
        <f>IF('Data Import'!$O$57&lt;&gt;"",'Data Import'!$O$57,"")</f>
        <v/>
      </c>
      <c r="K24" s="181">
        <f>IF('Data Import'!$O$58&lt;&gt;"",'Data Import'!$O$58,"")</f>
        <v>13</v>
      </c>
      <c r="L24" s="181">
        <f>IF('Data Import'!$O$59&lt;&gt;"",'Data Import'!$O$59,"")</f>
        <v>13</v>
      </c>
      <c r="M24" s="178" t="str">
        <f>IF('Data Import'!$O$60="Нет","+","")</f>
        <v/>
      </c>
      <c r="N24" s="178" t="str">
        <f>IF('Data Import'!$O$60="Да","+","")</f>
        <v/>
      </c>
    </row>
    <row r="25" spans="1:14" ht="15.75" customHeight="1" x14ac:dyDescent="0.25">
      <c r="A25" s="23">
        <v>13</v>
      </c>
      <c r="B25" s="177" t="s">
        <v>23</v>
      </c>
      <c r="C25" s="178" t="str">
        <f>IF('Data Import'!$P$49="Нет","+","")</f>
        <v>+</v>
      </c>
      <c r="D25" s="178" t="str">
        <f>IF('Data Import'!$P$50="Нет","+","")</f>
        <v/>
      </c>
      <c r="E25" s="179" t="str">
        <f>IF('Data Import'!$P$51&lt;&gt;"",'Data Import'!$P$51,"")</f>
        <v/>
      </c>
      <c r="F25" s="178" t="str">
        <f>IF('Data Import'!$P$52&lt;&gt;"",'Data Import'!$P$52,"")</f>
        <v/>
      </c>
      <c r="G25" s="181" t="str">
        <f>IF('Data Import'!$P$53&lt;&gt;"",'Data Import'!$P$53,"")</f>
        <v/>
      </c>
      <c r="H25" s="181" t="str">
        <f>IF('Data Import'!$P$54&lt;&gt;"",'Data Import'!$P$54,"")</f>
        <v/>
      </c>
      <c r="I25" s="178" t="str">
        <f>IF('Data Import'!$P$55="Нет","+","")</f>
        <v>+</v>
      </c>
      <c r="J25" s="179" t="str">
        <f>IF('Data Import'!$P$57&lt;&gt;"",'Data Import'!$P$57,"")</f>
        <v/>
      </c>
      <c r="K25" s="181" t="str">
        <f>IF('Data Import'!$P$58&lt;&gt;"",'Data Import'!$P$58,"")</f>
        <v/>
      </c>
      <c r="L25" s="181" t="str">
        <f>IF('Data Import'!$P$59&lt;&gt;"",'Data Import'!$P$59,"")</f>
        <v/>
      </c>
      <c r="M25" s="178" t="str">
        <f>IF('Data Import'!$P$60="Нет","+","")</f>
        <v/>
      </c>
      <c r="N25" s="178" t="str">
        <f>IF('Data Import'!$P$60="Да","+","")</f>
        <v/>
      </c>
    </row>
    <row r="26" spans="1:14" ht="15.75" customHeight="1" x14ac:dyDescent="0.25">
      <c r="A26" s="23">
        <v>14</v>
      </c>
      <c r="B26" s="177" t="s">
        <v>24</v>
      </c>
      <c r="C26" s="178" t="str">
        <f>IF('Data Import'!$Q$49="Нет","+","")</f>
        <v>+</v>
      </c>
      <c r="D26" s="178" t="str">
        <f>IF('Data Import'!$Q$50="Нет","+","")</f>
        <v/>
      </c>
      <c r="E26" s="179" t="str">
        <f>IF('Data Import'!$Q$51&lt;&gt;"",'Data Import'!$Q$51,"")</f>
        <v/>
      </c>
      <c r="F26" s="178" t="str">
        <f>IF('Data Import'!$Q$52&lt;&gt;"",'Data Import'!$Q$52,"")</f>
        <v/>
      </c>
      <c r="G26" s="181" t="str">
        <f>IF('Data Import'!$Q$53&lt;&gt;"",'Data Import'!$Q$53,"")</f>
        <v/>
      </c>
      <c r="H26" s="181" t="str">
        <f>IF('Data Import'!$Q$54&lt;&gt;"",'Data Import'!$Q$54,"")</f>
        <v/>
      </c>
      <c r="I26" s="178" t="str">
        <f>IF('Data Import'!$Q$55="Нет","+","")</f>
        <v>+</v>
      </c>
      <c r="J26" s="179" t="str">
        <f>IF('Data Import'!$Q$57&lt;&gt;"",'Data Import'!$Q$57,"")</f>
        <v/>
      </c>
      <c r="K26" s="181" t="str">
        <f>IF('Data Import'!$Q$58&lt;&gt;"",'Data Import'!$Q$58,"")</f>
        <v/>
      </c>
      <c r="L26" s="181" t="str">
        <f>IF('Data Import'!$Q$59&lt;&gt;"",'Data Import'!$Q$59,"")</f>
        <v/>
      </c>
      <c r="M26" s="178" t="str">
        <f>IF('Data Import'!$Q$60="Нет","+","")</f>
        <v/>
      </c>
      <c r="N26" s="178" t="str">
        <f>IF('Data Import'!$Q$60="Да","+","")</f>
        <v/>
      </c>
    </row>
    <row r="27" spans="1:14" ht="15.75" customHeight="1" x14ac:dyDescent="0.25">
      <c r="A27" s="23">
        <v>15</v>
      </c>
      <c r="B27" s="177" t="s">
        <v>25</v>
      </c>
      <c r="C27" s="178" t="str">
        <f>IF('Data Import'!$R$49="Нет","+","")</f>
        <v>+</v>
      </c>
      <c r="D27" s="178" t="str">
        <f>IF('Data Import'!$R$50="Нет","+","")</f>
        <v/>
      </c>
      <c r="E27" s="179" t="str">
        <f>IF('Data Import'!$R$51&lt;&gt;"",'Data Import'!$R$51,"")</f>
        <v/>
      </c>
      <c r="F27" s="178" t="str">
        <f>IF('Data Import'!$R$52&lt;&gt;"",'Data Import'!$R$52,"")</f>
        <v/>
      </c>
      <c r="G27" s="181" t="str">
        <f>IF('Data Import'!$R$53&lt;&gt;"",'Data Import'!$R$53,"")</f>
        <v/>
      </c>
      <c r="H27" s="181" t="str">
        <f>IF('Data Import'!$R$54&lt;&gt;"",'Data Import'!$R$54,"")</f>
        <v/>
      </c>
      <c r="I27" s="178" t="str">
        <f>IF('Data Import'!$R$55="Нет","+","")</f>
        <v>+</v>
      </c>
      <c r="J27" s="179" t="str">
        <f>IF('Data Import'!$R$57&lt;&gt;"",'Data Import'!$R$57,"")</f>
        <v/>
      </c>
      <c r="K27" s="181" t="str">
        <f>IF('Data Import'!$R$58&lt;&gt;"",'Data Import'!$R$58,"")</f>
        <v/>
      </c>
      <c r="L27" s="181" t="str">
        <f>IF('Data Import'!$R$59&lt;&gt;"",'Data Import'!$R$59,"")</f>
        <v/>
      </c>
      <c r="M27" s="178" t="str">
        <f>IF('Data Import'!$R$60="Нет","+","")</f>
        <v/>
      </c>
      <c r="N27" s="178" t="str">
        <f>IF('Data Import'!$R$60="Да","+","")</f>
        <v/>
      </c>
    </row>
    <row r="28" spans="1:14" ht="15.75" customHeight="1" x14ac:dyDescent="0.25">
      <c r="A28" s="23">
        <v>16</v>
      </c>
      <c r="B28" s="177" t="s">
        <v>26</v>
      </c>
      <c r="C28" s="178" t="str">
        <f>IF('Data Import'!$S$49="Нет","+","")</f>
        <v/>
      </c>
      <c r="D28" s="178" t="str">
        <f>IF('Data Import'!$S$50="Нет","+","")</f>
        <v>+</v>
      </c>
      <c r="E28" s="179" t="str">
        <f>IF('Data Import'!$S$51&lt;&gt;"",'Data Import'!$S$51,"")</f>
        <v/>
      </c>
      <c r="F28" s="178" t="str">
        <f>IF('Data Import'!$S$52&lt;&gt;"",'Data Import'!$S$52,"")</f>
        <v/>
      </c>
      <c r="G28" s="181" t="str">
        <f>IF('Data Import'!$S$53&lt;&gt;"",'Data Import'!$S$53,"")</f>
        <v/>
      </c>
      <c r="H28" s="181" t="str">
        <f>IF('Data Import'!$S$54&lt;&gt;"",'Data Import'!$S$54,"")</f>
        <v/>
      </c>
      <c r="I28" s="178" t="str">
        <f>IF('Data Import'!$S$55="Нет","+","")</f>
        <v/>
      </c>
      <c r="J28" s="179" t="str">
        <f>IF('Data Import'!$S$57&lt;&gt;"",'Data Import'!$S$57,"")</f>
        <v/>
      </c>
      <c r="K28" s="181">
        <f>IF('Data Import'!$S$58&lt;&gt;"",'Data Import'!$S$58,"")</f>
        <v>9</v>
      </c>
      <c r="L28" s="181">
        <f>IF('Data Import'!$S$59&lt;&gt;"",'Data Import'!$S$59,"")</f>
        <v>9</v>
      </c>
      <c r="M28" s="178" t="str">
        <f>IF('Data Import'!$S$60="Нет","+","")</f>
        <v>+</v>
      </c>
      <c r="N28" s="178" t="str">
        <f>IF('Data Import'!$S$60="Да","+","")</f>
        <v/>
      </c>
    </row>
    <row r="29" spans="1:14" ht="15.75" customHeight="1" x14ac:dyDescent="0.25">
      <c r="A29" s="23">
        <v>17</v>
      </c>
      <c r="B29" s="177" t="s">
        <v>27</v>
      </c>
      <c r="C29" s="178" t="str">
        <f>IF('Data Import'!$T$49="Нет","+","")</f>
        <v/>
      </c>
      <c r="D29" s="178" t="str">
        <f>IF('Data Import'!$T$50="Нет","+","")</f>
        <v/>
      </c>
      <c r="E29" s="179" t="str">
        <f>IF('Data Import'!$T$51&lt;&gt;"",'Data Import'!$T$51,"")</f>
        <v/>
      </c>
      <c r="F29" s="178" t="str">
        <f>IF('Data Import'!$T$52&lt;&gt;"",'Data Import'!$T$52,"")</f>
        <v/>
      </c>
      <c r="G29" s="181" t="str">
        <f>IF('Data Import'!$T$53&lt;&gt;"",'Data Import'!$T$53,"")</f>
        <v/>
      </c>
      <c r="H29" s="181" t="str">
        <f>IF('Data Import'!$T$54&lt;&gt;"",'Data Import'!$T$54,"")</f>
        <v/>
      </c>
      <c r="I29" s="178" t="str">
        <f>IF('Data Import'!$T$55="Нет","+","")</f>
        <v/>
      </c>
      <c r="J29" s="179" t="str">
        <f>IF('Data Import'!$T$57&lt;&gt;"",'Data Import'!$T$57,"")</f>
        <v/>
      </c>
      <c r="K29" s="181" t="str">
        <f>IF('Data Import'!$T$58&lt;&gt;"",'Data Import'!$T$58,"")</f>
        <v/>
      </c>
      <c r="L29" s="181" t="str">
        <f>IF('Data Import'!$T$59&lt;&gt;"",'Data Import'!$T$59,"")</f>
        <v/>
      </c>
      <c r="M29" s="178" t="str">
        <f>IF('Data Import'!$T$60="Нет","+","")</f>
        <v/>
      </c>
      <c r="N29" s="178" t="str">
        <f>IF('Data Import'!$T$60="Да","+","")</f>
        <v/>
      </c>
    </row>
    <row r="30" spans="1:14" ht="15.75" customHeight="1" x14ac:dyDescent="0.25">
      <c r="A30" s="23">
        <v>18</v>
      </c>
      <c r="B30" s="177" t="s">
        <v>28</v>
      </c>
      <c r="C30" s="178" t="str">
        <f>IF('Data Import'!$U$49="Нет","+","")</f>
        <v/>
      </c>
      <c r="D30" s="178" t="str">
        <f>IF('Data Import'!$U$50="Нет","+","")</f>
        <v/>
      </c>
      <c r="E30" s="179" t="str">
        <f>IF('Data Import'!$U$51&lt;&gt;"",'Data Import'!$U$51,"")</f>
        <v/>
      </c>
      <c r="F30" s="178" t="str">
        <f>IF('Data Import'!$U$52&lt;&gt;"",'Data Import'!$U$52,"")</f>
        <v/>
      </c>
      <c r="G30" s="181" t="str">
        <f>IF('Data Import'!$U$53&lt;&gt;"",'Data Import'!$U$53,"")</f>
        <v/>
      </c>
      <c r="H30" s="181" t="str">
        <f>IF('Data Import'!$U$54&lt;&gt;"",'Data Import'!$U$54,"")</f>
        <v/>
      </c>
      <c r="I30" s="178" t="str">
        <f>IF('Data Import'!$U$55="Нет","+","")</f>
        <v/>
      </c>
      <c r="J30" s="179" t="str">
        <f>IF('Data Import'!$U$57&lt;&gt;"",'Data Import'!$U$57,"")</f>
        <v/>
      </c>
      <c r="K30" s="181" t="str">
        <f>IF('Data Import'!$U$58&lt;&gt;"",'Data Import'!$U$58,"")</f>
        <v/>
      </c>
      <c r="L30" s="181" t="str">
        <f>IF('Data Import'!$U$59&lt;&gt;"",'Data Import'!$U$59,"")</f>
        <v/>
      </c>
      <c r="M30" s="178" t="str">
        <f>IF('Data Import'!$U$60="Нет","+","")</f>
        <v/>
      </c>
      <c r="N30" s="178" t="str">
        <f>IF('Data Import'!$U$60="Да","+","")</f>
        <v/>
      </c>
    </row>
    <row r="31" spans="1:14" ht="15.75" customHeight="1" x14ac:dyDescent="0.25">
      <c r="A31" s="23">
        <v>19</v>
      </c>
      <c r="B31" s="177" t="s">
        <v>29</v>
      </c>
      <c r="C31" s="178" t="str">
        <f>IF('Data Import'!$V$49="Нет","+","")</f>
        <v/>
      </c>
      <c r="D31" s="178" t="str">
        <f>IF('Data Import'!$V$50="Нет","+","")</f>
        <v/>
      </c>
      <c r="E31" s="179" t="str">
        <f>IF('Data Import'!$V$51&lt;&gt;"",'Data Import'!$V$51,"")</f>
        <v/>
      </c>
      <c r="F31" s="178" t="str">
        <f>IF('Data Import'!$V$52&lt;&gt;"",'Data Import'!$V$52,"")</f>
        <v/>
      </c>
      <c r="G31" s="181" t="str">
        <f>IF('Data Import'!$V$53&lt;&gt;"",'Data Import'!$V$53,"")</f>
        <v/>
      </c>
      <c r="H31" s="181" t="str">
        <f>IF('Data Import'!$V$54&lt;&gt;"",'Data Import'!$V$54,"")</f>
        <v/>
      </c>
      <c r="I31" s="178" t="str">
        <f>IF('Data Import'!$V$55="Нет","+","")</f>
        <v/>
      </c>
      <c r="J31" s="179" t="str">
        <f>IF('Data Import'!$V$57&lt;&gt;"",'Data Import'!$V$57,"")</f>
        <v/>
      </c>
      <c r="K31" s="181" t="str">
        <f>IF('Data Import'!$V$58&lt;&gt;"",'Data Import'!$V$58,"")</f>
        <v/>
      </c>
      <c r="L31" s="181" t="str">
        <f>IF('Data Import'!$V$59&lt;&gt;"",'Data Import'!$V$59,"")</f>
        <v/>
      </c>
      <c r="M31" s="178" t="str">
        <f>IF('Data Import'!$V$60="Нет","+","")</f>
        <v/>
      </c>
      <c r="N31" s="178" t="str">
        <f>IF('Data Import'!$V$60="Да","+","")</f>
        <v/>
      </c>
    </row>
    <row r="32" spans="1:14" ht="15.75" customHeight="1" x14ac:dyDescent="0.25">
      <c r="A32" s="23">
        <v>20</v>
      </c>
      <c r="B32" s="177" t="s">
        <v>30</v>
      </c>
      <c r="C32" s="178" t="str">
        <f>IF('Data Import'!$W$49="Нет","+","")</f>
        <v>+</v>
      </c>
      <c r="D32" s="178" t="str">
        <f>IF('Data Import'!$W$50="Нет","+","")</f>
        <v/>
      </c>
      <c r="E32" s="179" t="str">
        <f>IF('Data Import'!$W$51&lt;&gt;"",'Data Import'!$W$51,"")</f>
        <v/>
      </c>
      <c r="F32" s="178" t="str">
        <f>IF('Data Import'!$W$52&lt;&gt;"",'Data Import'!$W$52,"")</f>
        <v/>
      </c>
      <c r="G32" s="181" t="str">
        <f>IF('Data Import'!$W$53&lt;&gt;"",'Data Import'!$W$53,"")</f>
        <v/>
      </c>
      <c r="H32" s="181" t="str">
        <f>IF('Data Import'!$W$54&lt;&gt;"",'Data Import'!$W$54,"")</f>
        <v/>
      </c>
      <c r="I32" s="178" t="str">
        <f>IF('Data Import'!$W$55="Нет","+","")</f>
        <v>+</v>
      </c>
      <c r="J32" s="179" t="str">
        <f>IF('Data Import'!$W$57&lt;&gt;"",'Data Import'!$W$57,"")</f>
        <v/>
      </c>
      <c r="K32" s="181" t="str">
        <f>IF('Data Import'!$W$58&lt;&gt;"",'Data Import'!$W$58,"")</f>
        <v/>
      </c>
      <c r="L32" s="181" t="str">
        <f>IF('Data Import'!$W$59&lt;&gt;"",'Data Import'!$W$59,"")</f>
        <v/>
      </c>
      <c r="M32" s="178" t="str">
        <f>IF('Data Import'!$W$60="Нет","+","")</f>
        <v/>
      </c>
      <c r="N32" s="178" t="str">
        <f>IF('Data Import'!$W$60="Да","+","")</f>
        <v/>
      </c>
    </row>
    <row r="33" spans="1:14" ht="15.75" customHeight="1" x14ac:dyDescent="0.25">
      <c r="A33" s="23">
        <v>21</v>
      </c>
      <c r="B33" s="177" t="s">
        <v>31</v>
      </c>
      <c r="C33" s="178" t="str">
        <f>IF('Data Import'!$X$49="Нет","+","")</f>
        <v>+</v>
      </c>
      <c r="D33" s="178" t="str">
        <f>IF('Data Import'!$X$50="Нет","+","")</f>
        <v/>
      </c>
      <c r="E33" s="179" t="str">
        <f>IF('Data Import'!$X$51&lt;&gt;"",'Data Import'!$X$51,"")</f>
        <v/>
      </c>
      <c r="F33" s="178" t="str">
        <f>IF('Data Import'!$X$52&lt;&gt;"",'Data Import'!$X$52,"")</f>
        <v/>
      </c>
      <c r="G33" s="181" t="str">
        <f>IF('Data Import'!$X$53&lt;&gt;"",'Data Import'!$X$53,"")</f>
        <v/>
      </c>
      <c r="H33" s="181" t="str">
        <f>IF('Data Import'!$X$54&lt;&gt;"",'Data Import'!$X$54,"")</f>
        <v/>
      </c>
      <c r="I33" s="178" t="str">
        <f>IF('Data Import'!$X$55="Нет","+","")</f>
        <v>+</v>
      </c>
      <c r="J33" s="179" t="str">
        <f>IF('Data Import'!$X$57&lt;&gt;"",'Data Import'!$X$57,"")</f>
        <v/>
      </c>
      <c r="K33" s="181">
        <f>IF('Data Import'!$X$58&lt;&gt;"",'Data Import'!$X$58,"")</f>
        <v>1</v>
      </c>
      <c r="L33" s="181">
        <f>IF('Data Import'!$X$59&lt;&gt;"",'Data Import'!$X$59,"")</f>
        <v>1</v>
      </c>
      <c r="M33" s="178" t="str">
        <f>IF('Data Import'!$X$60="Нет","+","")</f>
        <v/>
      </c>
      <c r="N33" s="178" t="str">
        <f>IF('Data Import'!$X$60="Да","+","")</f>
        <v/>
      </c>
    </row>
    <row r="34" spans="1:14" ht="63.75" customHeight="1" x14ac:dyDescent="0.25">
      <c r="A34" s="23">
        <v>22</v>
      </c>
      <c r="B34" s="177" t="s">
        <v>32</v>
      </c>
      <c r="C34" s="178" t="str">
        <f>IF('Data Import'!$Y$49="Нет","+","")</f>
        <v/>
      </c>
      <c r="D34" s="178" t="str">
        <f>IF('Data Import'!$Y$50="Нет","+","")</f>
        <v>+</v>
      </c>
      <c r="E34" s="179" t="str">
        <f>IF('Data Import'!$Y$51&lt;&gt;"",'Data Import'!$Y$51,"")</f>
        <v/>
      </c>
      <c r="F34" s="178" t="str">
        <f>IF('Data Import'!$Y$52&lt;&gt;"",'Data Import'!$Y$52,"")</f>
        <v/>
      </c>
      <c r="G34" s="181" t="str">
        <f>IF('Data Import'!$Y$53&lt;&gt;"",'Data Import'!$Y$53,"")</f>
        <v/>
      </c>
      <c r="H34" s="181" t="str">
        <f>IF('Data Import'!$Y$54&lt;&gt;"",'Data Import'!$Y$54,"")</f>
        <v/>
      </c>
      <c r="I34" s="178" t="str">
        <f>IF('Data Import'!$Y$55="Нет","+","")</f>
        <v/>
      </c>
      <c r="J34" s="179" t="str">
        <f>IF('Data Import'!$Y$57&lt;&gt;"",'Data Import'!$Y$57,"")</f>
        <v xml:space="preserve">Существующая маршрутная сеть на территории области (428 муниципальных и межмуниципальных маршрутов регулярных перевозок) обеспечивает доступность для жителей социально-значимых объектов (больниц, школ, МФЦ и др.).
</v>
      </c>
      <c r="K34" s="181" t="str">
        <f>IF('Data Import'!$Y$58&lt;&gt;"",'Data Import'!$Y$58,"")</f>
        <v/>
      </c>
      <c r="L34" s="181" t="str">
        <f>IF('Data Import'!$Y$59&lt;&gt;"",'Data Import'!$Y$59,"")</f>
        <v/>
      </c>
      <c r="M34" s="178" t="str">
        <f>IF('Data Import'!$Y$60="Нет","+","")</f>
        <v>+</v>
      </c>
      <c r="N34" s="178" t="str">
        <f>IF('Data Import'!$Y$60="Да","+","")</f>
        <v/>
      </c>
    </row>
    <row r="35" spans="1:14" ht="15.75" customHeight="1" x14ac:dyDescent="0.25">
      <c r="A35" s="23">
        <v>23</v>
      </c>
      <c r="B35" s="177" t="s">
        <v>33</v>
      </c>
      <c r="C35" s="178" t="str">
        <f>IF('Data Import'!$Z$49="Нет","+","")</f>
        <v/>
      </c>
      <c r="D35" s="178" t="str">
        <f>IF('Data Import'!$Z$50="Нет","+","")</f>
        <v/>
      </c>
      <c r="E35" s="179" t="str">
        <f>IF('Data Import'!$Z$51&lt;&gt;"",'Data Import'!$Z$51,"")</f>
        <v/>
      </c>
      <c r="F35" s="178" t="str">
        <f>IF('Data Import'!$Z$52&lt;&gt;"",'Data Import'!$Z$52,"")</f>
        <v/>
      </c>
      <c r="G35" s="181" t="str">
        <f>IF('Data Import'!$Z$53&lt;&gt;"",'Data Import'!$Z$53,"")</f>
        <v/>
      </c>
      <c r="H35" s="181" t="str">
        <f>IF('Data Import'!$Z$54&lt;&gt;"",'Data Import'!$Z$54,"")</f>
        <v/>
      </c>
      <c r="I35" s="178" t="str">
        <f>IF('Data Import'!$Z$55="Нет","+","")</f>
        <v/>
      </c>
      <c r="J35" s="179" t="str">
        <f>IF('Data Import'!$Z$57&lt;&gt;"",'Data Import'!$Z$57,"")</f>
        <v/>
      </c>
      <c r="K35" s="181" t="str">
        <f>IF('Data Import'!$Z$58&lt;&gt;"",'Data Import'!$Z$58,"")</f>
        <v/>
      </c>
      <c r="L35" s="181" t="str">
        <f>IF('Data Import'!$Z$59&lt;&gt;"",'Data Import'!$Z$59,"")</f>
        <v/>
      </c>
      <c r="M35" s="178" t="str">
        <f>IF('Data Import'!$Z$60="Нет","+","")</f>
        <v/>
      </c>
      <c r="N35" s="178" t="str">
        <f>IF('Data Import'!$Z$60="Да","+","")</f>
        <v/>
      </c>
    </row>
    <row r="36" spans="1:14" ht="15.75" customHeight="1" x14ac:dyDescent="0.25">
      <c r="A36" s="23">
        <v>24</v>
      </c>
      <c r="B36" s="177" t="s">
        <v>34</v>
      </c>
      <c r="C36" s="178" t="str">
        <f>IF('Data Import'!$AA$49="Нет","+","")</f>
        <v/>
      </c>
      <c r="D36" s="178" t="str">
        <f>IF('Data Import'!$AA$50="Нет","+","")</f>
        <v/>
      </c>
      <c r="E36" s="179" t="str">
        <f>IF('Data Import'!$AA$51&lt;&gt;"",'Data Import'!$AA$51,"")</f>
        <v/>
      </c>
      <c r="F36" s="178" t="str">
        <f>IF('Data Import'!$AA$52&lt;&gt;"",'Data Import'!$AA$52,"")</f>
        <v/>
      </c>
      <c r="G36" s="181" t="str">
        <f>IF('Data Import'!$AA$53&lt;&gt;"",'Data Import'!$AA$53,"")</f>
        <v/>
      </c>
      <c r="H36" s="181" t="str">
        <f>IF('Data Import'!$AA$54&lt;&gt;"",'Data Import'!$AA$54,"")</f>
        <v/>
      </c>
      <c r="I36" s="178" t="str">
        <f>IF('Data Import'!$AA$55="Нет","+","")</f>
        <v>+</v>
      </c>
      <c r="J36" s="179" t="str">
        <f>IF('Data Import'!$AA$57&lt;&gt;"",'Data Import'!$AA$57,"")</f>
        <v/>
      </c>
      <c r="K36" s="181" t="str">
        <f>IF('Data Import'!$AA$58&lt;&gt;"",'Data Import'!$AA$58,"")</f>
        <v/>
      </c>
      <c r="L36" s="181" t="str">
        <f>IF('Data Import'!$AA$59&lt;&gt;"",'Data Import'!$AA$59,"")</f>
        <v/>
      </c>
      <c r="M36" s="178" t="str">
        <f>IF('Data Import'!$AA$60="Нет","+","")</f>
        <v/>
      </c>
      <c r="N36" s="178" t="str">
        <f>IF('Data Import'!$AA$60="Да","+","")</f>
        <v/>
      </c>
    </row>
    <row r="37" spans="1:14" ht="15.75" customHeight="1" x14ac:dyDescent="0.25">
      <c r="A37" s="23">
        <v>25</v>
      </c>
      <c r="B37" s="177" t="s">
        <v>35</v>
      </c>
      <c r="C37" s="178" t="str">
        <f>IF('Data Import'!$AB$49="Нет","+","")</f>
        <v>+</v>
      </c>
      <c r="D37" s="178" t="str">
        <f>IF('Data Import'!$AB$50="Нет","+","")</f>
        <v/>
      </c>
      <c r="E37" s="179" t="str">
        <f>IF('Data Import'!$AB$51&lt;&gt;"",'Data Import'!$AB$51,"")</f>
        <v/>
      </c>
      <c r="F37" s="178" t="str">
        <f>IF('Data Import'!$AB$52&lt;&gt;"",'Data Import'!$AB$52,"")</f>
        <v/>
      </c>
      <c r="G37" s="181" t="str">
        <f>IF('Data Import'!$AB$53&lt;&gt;"",'Data Import'!$AB$53,"")</f>
        <v/>
      </c>
      <c r="H37" s="181" t="str">
        <f>IF('Data Import'!$AB$54&lt;&gt;"",'Data Import'!$AB$54,"")</f>
        <v/>
      </c>
      <c r="I37" s="178" t="str">
        <f>IF('Data Import'!$AB$55="Нет","+","")</f>
        <v>+</v>
      </c>
      <c r="J37" s="179" t="str">
        <f>IF('Data Import'!$AB$57&lt;&gt;"",'Data Import'!$AB$57,"")</f>
        <v/>
      </c>
      <c r="K37" s="181" t="str">
        <f>IF('Data Import'!$AB$58&lt;&gt;"",'Data Import'!$AB$58,"")</f>
        <v/>
      </c>
      <c r="L37" s="181" t="str">
        <f>IF('Data Import'!$AB$59&lt;&gt;"",'Data Import'!$AB$59,"")</f>
        <v/>
      </c>
      <c r="M37" s="178" t="str">
        <f>IF('Data Import'!$AB$60="Нет","+","")</f>
        <v/>
      </c>
      <c r="N37" s="178" t="str">
        <f>IF('Data Import'!$AB$60="Да","+","")</f>
        <v/>
      </c>
    </row>
    <row r="38" spans="1:14" ht="96.75" customHeight="1" x14ac:dyDescent="0.25">
      <c r="A38" s="23">
        <v>26</v>
      </c>
      <c r="B38" s="177" t="s">
        <v>36</v>
      </c>
      <c r="C38" s="178" t="str">
        <f>IF('Data Import'!$AC$49="Нет","+","")</f>
        <v/>
      </c>
      <c r="D38" s="178" t="str">
        <f>IF('Data Import'!$AC$50="Нет","+","")</f>
        <v/>
      </c>
      <c r="E38" s="179" t="str">
        <f>IF('Data Import'!$AC$51&lt;&gt;"",'Data Import'!$AC$51,"")</f>
        <v>Нормативное расстояние пешеходной доступности остановочных пунктов от поликлиник и больниц региональной и федеральной системы здравоохранения, учреждений (отделений) социального обслуживания граждан (п. 1.1.3 Регионального стандарта транспортного обслуживания населения (Постановление Губернатора Санкт-Петербурга № 968 от 01.11.2024))</v>
      </c>
      <c r="F38" s="178" t="str">
        <f>IF('Data Import'!$AC$52&lt;&gt;"",'Data Import'!$AC$52,"")</f>
        <v>ед.</v>
      </c>
      <c r="G38" s="181">
        <f>IF('Data Import'!$AC$53&lt;&gt;"",'Data Import'!$AC$53,"")</f>
        <v>4</v>
      </c>
      <c r="H38" s="181">
        <f>IF('Data Import'!$AC$54&lt;&gt;"",'Data Import'!$AC$54,"")</f>
        <v>4</v>
      </c>
      <c r="I38" s="178" t="str">
        <f>IF('Data Import'!$AC$55="Нет","+","")</f>
        <v/>
      </c>
      <c r="J38" s="179" t="str">
        <f>IF('Data Import'!$AC$57&lt;&gt;"",'Data Import'!$AC$57,"")</f>
        <v/>
      </c>
      <c r="K38" s="181">
        <f>IF('Data Import'!$AC$58&lt;&gt;"",'Data Import'!$AC$58,"")</f>
        <v>4</v>
      </c>
      <c r="L38" s="181">
        <f>IF('Data Import'!$AC$59&lt;&gt;"",'Data Import'!$AC$59,"")</f>
        <v>4</v>
      </c>
      <c r="M38" s="178" t="str">
        <f>IF('Data Import'!$AC$60="Нет","+","")</f>
        <v>+</v>
      </c>
      <c r="N38" s="178" t="str">
        <f>IF('Data Import'!$AC$60="Да","+","")</f>
        <v/>
      </c>
    </row>
    <row r="39" spans="1:14" ht="15.75" customHeight="1" x14ac:dyDescent="0.25">
      <c r="A39" s="23">
        <v>27</v>
      </c>
      <c r="B39" s="177" t="s">
        <v>37</v>
      </c>
      <c r="C39" s="178" t="str">
        <f>IF('Data Import'!$AD$49="Нет","+","")</f>
        <v>+</v>
      </c>
      <c r="D39" s="178" t="str">
        <f>IF('Data Import'!$AD$50="Нет","+","")</f>
        <v/>
      </c>
      <c r="E39" s="179" t="str">
        <f>IF('Data Import'!$AD$51&lt;&gt;"",'Data Import'!$AD$51,"")</f>
        <v/>
      </c>
      <c r="F39" s="178" t="str">
        <f>IF('Data Import'!$AD$52&lt;&gt;"",'Data Import'!$AD$52,"")</f>
        <v/>
      </c>
      <c r="G39" s="181" t="str">
        <f>IF('Data Import'!$AD$53&lt;&gt;"",'Data Import'!$AD$53,"")</f>
        <v/>
      </c>
      <c r="H39" s="181" t="str">
        <f>IF('Data Import'!$AD$54&lt;&gt;"",'Data Import'!$AD$54,"")</f>
        <v/>
      </c>
      <c r="I39" s="178" t="str">
        <f>IF('Data Import'!$AD$55="Нет","+","")</f>
        <v>+</v>
      </c>
      <c r="J39" s="179" t="str">
        <f>IF('Data Import'!$AD$57&lt;&gt;"",'Data Import'!$AD$57,"")</f>
        <v/>
      </c>
      <c r="K39" s="181" t="str">
        <f>IF('Data Import'!$AD$58&lt;&gt;"",'Data Import'!$AD$58,"")</f>
        <v/>
      </c>
      <c r="L39" s="181" t="str">
        <f>IF('Data Import'!$AD$59&lt;&gt;"",'Data Import'!$AD$59,"")</f>
        <v/>
      </c>
      <c r="M39" s="178" t="str">
        <f>IF('Data Import'!$AD$60="Нет","+","")</f>
        <v/>
      </c>
      <c r="N39" s="178" t="str">
        <f>IF('Data Import'!$AD$60="Да","+","")</f>
        <v/>
      </c>
    </row>
    <row r="40" spans="1:14" ht="15.75" customHeight="1" x14ac:dyDescent="0.25">
      <c r="A40" s="23">
        <v>28</v>
      </c>
      <c r="B40" s="177" t="s">
        <v>38</v>
      </c>
      <c r="C40" s="178" t="str">
        <f>IF('Data Import'!$AE$49="Нет","+","")</f>
        <v>+</v>
      </c>
      <c r="D40" s="178" t="str">
        <f>IF('Data Import'!$AE$50="Нет","+","")</f>
        <v>+</v>
      </c>
      <c r="E40" s="179" t="str">
        <f>IF('Data Import'!$AE$51&lt;&gt;"",'Data Import'!$AE$51,"")</f>
        <v/>
      </c>
      <c r="F40" s="178" t="str">
        <f>IF('Data Import'!$AE$52&lt;&gt;"",'Data Import'!$AE$52,"")</f>
        <v/>
      </c>
      <c r="G40" s="181" t="str">
        <f>IF('Data Import'!$AE$53&lt;&gt;"",'Data Import'!$AE$53,"")</f>
        <v/>
      </c>
      <c r="H40" s="181" t="str">
        <f>IF('Data Import'!$AE$54&lt;&gt;"",'Data Import'!$AE$54,"")</f>
        <v/>
      </c>
      <c r="I40" s="178" t="str">
        <f>IF('Data Import'!$AE$55="Нет","+","")</f>
        <v>+</v>
      </c>
      <c r="J40" s="179" t="str">
        <f>IF('Data Import'!$AE$57&lt;&gt;"",'Data Import'!$AE$57,"")</f>
        <v/>
      </c>
      <c r="K40" s="181" t="str">
        <f>IF('Data Import'!$AE$58&lt;&gt;"",'Data Import'!$AE$58,"")</f>
        <v/>
      </c>
      <c r="L40" s="181" t="str">
        <f>IF('Data Import'!$AE$59&lt;&gt;"",'Data Import'!$AE$59,"")</f>
        <v/>
      </c>
      <c r="M40" s="178" t="str">
        <f>IF('Data Import'!$AE$60="Нет","+","")</f>
        <v/>
      </c>
      <c r="N40" s="178" t="str">
        <f>IF('Data Import'!$AE$60="Да","+","")</f>
        <v/>
      </c>
    </row>
    <row r="41" spans="1:14" ht="60.75" customHeight="1" x14ac:dyDescent="0.25">
      <c r="A41" s="23">
        <v>29</v>
      </c>
      <c r="B41" s="177" t="s">
        <v>39</v>
      </c>
      <c r="C41" s="178" t="str">
        <f>IF('Data Import'!$AF$49="Нет","+","")</f>
        <v/>
      </c>
      <c r="D41" s="178" t="str">
        <f>IF('Data Import'!$AF$50="Нет","+","")</f>
        <v/>
      </c>
      <c r="E41" s="179" t="str">
        <f>IF('Data Import'!$AF$51&lt;&gt;"",'Data Import'!$AF$51,"")</f>
        <v xml:space="preserve">Развитие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
</v>
      </c>
      <c r="F41" s="178" t="str">
        <f>IF('Data Import'!$AF$52&lt;&gt;"",'Data Import'!$AF$52,"")</f>
        <v>%</v>
      </c>
      <c r="G41" s="181">
        <f>IF('Data Import'!$AF$53&lt;&gt;"",'Data Import'!$AF$53,"")</f>
        <v>10</v>
      </c>
      <c r="H41" s="181">
        <f>IF('Data Import'!$AF$54&lt;&gt;"",'Data Import'!$AF$54,"")</f>
        <v>100</v>
      </c>
      <c r="I41" s="178" t="str">
        <f>IF('Data Import'!$AF$55="Нет","+","")</f>
        <v>+</v>
      </c>
      <c r="J41" s="179" t="str">
        <f>IF('Data Import'!$AF$57&lt;&gt;"",'Data Import'!$AF$57,"")</f>
        <v/>
      </c>
      <c r="K41" s="181" t="str">
        <f>IF('Data Import'!$AF$58&lt;&gt;"",'Data Import'!$AF$58,"")</f>
        <v/>
      </c>
      <c r="L41" s="181" t="str">
        <f>IF('Data Import'!$AF$59&lt;&gt;"",'Data Import'!$AF$59,"")</f>
        <v/>
      </c>
      <c r="M41" s="178" t="str">
        <f>IF('Data Import'!$AF$60="Нет","+","")</f>
        <v/>
      </c>
      <c r="N41" s="178" t="str">
        <f>IF('Data Import'!$AF$60="Да","+","")</f>
        <v/>
      </c>
    </row>
    <row r="42" spans="1:14" ht="15.75" customHeight="1" x14ac:dyDescent="0.25">
      <c r="A42" s="23">
        <v>30</v>
      </c>
      <c r="B42" s="177" t="s">
        <v>40</v>
      </c>
      <c r="C42" s="178" t="str">
        <f>IF('Data Import'!$AG$49="Нет","+","")</f>
        <v>+</v>
      </c>
      <c r="D42" s="178" t="str">
        <f>IF('Data Import'!$AG$50="Нет","+","")</f>
        <v/>
      </c>
      <c r="E42" s="179" t="str">
        <f>IF('Data Import'!$AG$51&lt;&gt;"",'Data Import'!$AG$51,"")</f>
        <v/>
      </c>
      <c r="F42" s="178" t="str">
        <f>IF('Data Import'!$AG$52&lt;&gt;"",'Data Import'!$AG$52,"")</f>
        <v/>
      </c>
      <c r="G42" s="181" t="str">
        <f>IF('Data Import'!$AG$53&lt;&gt;"",'Data Import'!$AG$53,"")</f>
        <v/>
      </c>
      <c r="H42" s="181" t="str">
        <f>IF('Data Import'!$AG$54&lt;&gt;"",'Data Import'!$AG$54,"")</f>
        <v/>
      </c>
      <c r="I42" s="178" t="str">
        <f>IF('Data Import'!$AG$55="Нет","+","")</f>
        <v>+</v>
      </c>
      <c r="J42" s="179" t="str">
        <f>IF('Data Import'!$AG$57&lt;&gt;"",'Data Import'!$AG$57,"")</f>
        <v/>
      </c>
      <c r="K42" s="181" t="str">
        <f>IF('Data Import'!$AG$58&lt;&gt;"",'Data Import'!$AG$58,"")</f>
        <v/>
      </c>
      <c r="L42" s="181" t="str">
        <f>IF('Data Import'!$AG$59&lt;&gt;"",'Data Import'!$AG$59,"")</f>
        <v/>
      </c>
      <c r="M42" s="178" t="str">
        <f>IF('Data Import'!$AG$60="Нет","+","")</f>
        <v/>
      </c>
      <c r="N42" s="178" t="str">
        <f>IF('Data Import'!$AG$60="Да","+","")</f>
        <v/>
      </c>
    </row>
    <row r="43" spans="1:14" ht="15.75" customHeight="1" x14ac:dyDescent="0.25">
      <c r="A43" s="23">
        <v>31</v>
      </c>
      <c r="B43" s="177" t="s">
        <v>41</v>
      </c>
      <c r="C43" s="178" t="str">
        <f>IF('Data Import'!$AH$49="Нет","+","")</f>
        <v>+</v>
      </c>
      <c r="D43" s="178" t="str">
        <f>IF('Data Import'!$AH$50="Нет","+","")</f>
        <v>+</v>
      </c>
      <c r="E43" s="179" t="str">
        <f>IF('Data Import'!$AH$51&lt;&gt;"",'Data Import'!$AH$51,"")</f>
        <v/>
      </c>
      <c r="F43" s="178" t="str">
        <f>IF('Data Import'!$AH$52&lt;&gt;"",'Data Import'!$AH$52,"")</f>
        <v/>
      </c>
      <c r="G43" s="181" t="str">
        <f>IF('Data Import'!$AH$53&lt;&gt;"",'Data Import'!$AH$53,"")</f>
        <v/>
      </c>
      <c r="H43" s="181" t="str">
        <f>IF('Data Import'!$AH$54&lt;&gt;"",'Data Import'!$AH$54,"")</f>
        <v/>
      </c>
      <c r="I43" s="178" t="str">
        <f>IF('Data Import'!$AH$55="Нет","+","")</f>
        <v>+</v>
      </c>
      <c r="J43" s="179" t="str">
        <f>IF('Data Import'!$AH$57&lt;&gt;"",'Data Import'!$AH$57,"")</f>
        <v/>
      </c>
      <c r="K43" s="181" t="str">
        <f>IF('Data Import'!$AH$58&lt;&gt;"",'Data Import'!$AH$58,"")</f>
        <v/>
      </c>
      <c r="L43" s="181" t="str">
        <f>IF('Data Import'!$AH$59&lt;&gt;"",'Data Import'!$AH$59,"")</f>
        <v/>
      </c>
      <c r="M43" s="178" t="str">
        <f>IF('Data Import'!$AH$60="Нет","+","")</f>
        <v/>
      </c>
      <c r="N43" s="178" t="str">
        <f>IF('Data Import'!$AH$60="Да","+","")</f>
        <v/>
      </c>
    </row>
    <row r="44" spans="1:14" ht="15.75" customHeight="1" x14ac:dyDescent="0.25">
      <c r="A44" s="23">
        <v>32</v>
      </c>
      <c r="B44" s="177" t="s">
        <v>42</v>
      </c>
      <c r="C44" s="178" t="str">
        <f>IF('Data Import'!$AI$49="Нет","+","")</f>
        <v/>
      </c>
      <c r="D44" s="178" t="str">
        <f>IF('Data Import'!$AI$50="Нет","+","")</f>
        <v/>
      </c>
      <c r="E44" s="179" t="str">
        <f>IF('Data Import'!$AI$51&lt;&gt;"",'Data Import'!$AI$51,"")</f>
        <v/>
      </c>
      <c r="F44" s="178" t="str">
        <f>IF('Data Import'!$AI$52&lt;&gt;"",'Data Import'!$AI$52,"")</f>
        <v/>
      </c>
      <c r="G44" s="181" t="str">
        <f>IF('Data Import'!$AI$53&lt;&gt;"",'Data Import'!$AI$53,"")</f>
        <v/>
      </c>
      <c r="H44" s="181" t="str">
        <f>IF('Data Import'!$AI$54&lt;&gt;"",'Data Import'!$AI$54,"")</f>
        <v/>
      </c>
      <c r="I44" s="178" t="str">
        <f>IF('Data Import'!$AI$55="Нет","+","")</f>
        <v>+</v>
      </c>
      <c r="J44" s="179" t="str">
        <f>IF('Data Import'!$AI$57&lt;&gt;"",'Data Import'!$AI$57,"")</f>
        <v/>
      </c>
      <c r="K44" s="181" t="str">
        <f>IF('Data Import'!$AI$58&lt;&gt;"",'Data Import'!$AI$58,"")</f>
        <v/>
      </c>
      <c r="L44" s="181" t="str">
        <f>IF('Data Import'!$AI$59&lt;&gt;"",'Data Import'!$AI$59,"")</f>
        <v/>
      </c>
      <c r="M44" s="178" t="str">
        <f>IF('Data Import'!$AI$60="Нет","+","")</f>
        <v/>
      </c>
      <c r="N44" s="178" t="str">
        <f>IF('Data Import'!$AI$60="Да","+","")</f>
        <v/>
      </c>
    </row>
    <row r="45" spans="1:14" ht="15.75" customHeight="1" x14ac:dyDescent="0.25">
      <c r="A45" s="23">
        <v>33</v>
      </c>
      <c r="B45" s="177" t="s">
        <v>43</v>
      </c>
      <c r="C45" s="178" t="str">
        <f>IF('Data Import'!$AJ$49="Нет","+","")</f>
        <v>+</v>
      </c>
      <c r="D45" s="178" t="str">
        <f>IF('Data Import'!$AJ$50="Нет","+","")</f>
        <v/>
      </c>
      <c r="E45" s="179" t="str">
        <f>IF('Data Import'!$AJ$51&lt;&gt;"",'Data Import'!$AJ$51,"")</f>
        <v/>
      </c>
      <c r="F45" s="178" t="str">
        <f>IF('Data Import'!$AJ$52&lt;&gt;"",'Data Import'!$AJ$52,"")</f>
        <v/>
      </c>
      <c r="G45" s="181" t="str">
        <f>IF('Data Import'!$AJ$53&lt;&gt;"",'Data Import'!$AJ$53,"")</f>
        <v/>
      </c>
      <c r="H45" s="181" t="str">
        <f>IF('Data Import'!$AJ$54&lt;&gt;"",'Data Import'!$AJ$54,"")</f>
        <v/>
      </c>
      <c r="I45" s="178" t="str">
        <f>IF('Data Import'!$AJ$55="Нет","+","")</f>
        <v/>
      </c>
      <c r="J45" s="179" t="str">
        <f>IF('Data Import'!$AJ$57&lt;&gt;"",'Data Import'!$AJ$57,"")</f>
        <v/>
      </c>
      <c r="K45" s="181">
        <f>IF('Data Import'!$AJ$58&lt;&gt;"",'Data Import'!$AJ$58,"")</f>
        <v>2</v>
      </c>
      <c r="L45" s="181">
        <f>IF('Data Import'!$AJ$59&lt;&gt;"",'Data Import'!$AJ$59,"")</f>
        <v>0</v>
      </c>
      <c r="M45" s="178" t="str">
        <f>IF('Data Import'!$AJ$60="Нет","+","")</f>
        <v>+</v>
      </c>
      <c r="N45" s="178" t="str">
        <f>IF('Data Import'!$AJ$60="Да","+","")</f>
        <v/>
      </c>
    </row>
    <row r="46" spans="1:14" ht="15.75" customHeight="1" x14ac:dyDescent="0.25">
      <c r="A46" s="23">
        <v>34</v>
      </c>
      <c r="B46" s="177" t="s">
        <v>44</v>
      </c>
      <c r="C46" s="178" t="str">
        <f>IF('Data Import'!$AK$49="Нет","+","")</f>
        <v>+</v>
      </c>
      <c r="D46" s="178" t="str">
        <f>IF('Data Import'!$AK$50="Нет","+","")</f>
        <v/>
      </c>
      <c r="E46" s="179" t="str">
        <f>IF('Data Import'!$AK$51&lt;&gt;"",'Data Import'!$AK$51,"")</f>
        <v/>
      </c>
      <c r="F46" s="178" t="str">
        <f>IF('Data Import'!$AK$52&lt;&gt;"",'Data Import'!$AK$52,"")</f>
        <v/>
      </c>
      <c r="G46" s="181" t="str">
        <f>IF('Data Import'!$AK$53&lt;&gt;"",'Data Import'!$AK$53,"")</f>
        <v/>
      </c>
      <c r="H46" s="181" t="str">
        <f>IF('Data Import'!$AK$54&lt;&gt;"",'Data Import'!$AK$54,"")</f>
        <v/>
      </c>
      <c r="I46" s="178" t="str">
        <f>IF('Data Import'!$AK$55="Нет","+","")</f>
        <v/>
      </c>
      <c r="J46" s="179" t="str">
        <f>IF('Data Import'!$AK$57&lt;&gt;"",'Data Import'!$AK$57,"")</f>
        <v/>
      </c>
      <c r="K46" s="181">
        <f>IF('Data Import'!$AK$58&lt;&gt;"",'Data Import'!$AK$58,"")</f>
        <v>1</v>
      </c>
      <c r="L46" s="181">
        <f>IF('Data Import'!$AK$59&lt;&gt;"",'Data Import'!$AK$59,"")</f>
        <v>1</v>
      </c>
      <c r="M46" s="178" t="str">
        <f>IF('Data Import'!$AK$60="Нет","+","")</f>
        <v/>
      </c>
      <c r="N46" s="178" t="str">
        <f>IF('Data Import'!$AK$60="Да","+","")</f>
        <v>+</v>
      </c>
    </row>
    <row r="47" spans="1:14" ht="15.75" customHeight="1" x14ac:dyDescent="0.25">
      <c r="A47" s="23">
        <v>35</v>
      </c>
      <c r="B47" s="177" t="s">
        <v>45</v>
      </c>
      <c r="C47" s="178" t="str">
        <f>IF('Data Import'!$AL$49="Нет","+","")</f>
        <v/>
      </c>
      <c r="D47" s="178" t="str">
        <f>IF('Data Import'!$AL$50="Нет","+","")</f>
        <v/>
      </c>
      <c r="E47" s="179" t="str">
        <f>IF('Data Import'!$AL$51&lt;&gt;"",'Data Import'!$AL$51,"")</f>
        <v/>
      </c>
      <c r="F47" s="178" t="str">
        <f>IF('Data Import'!$AL$52&lt;&gt;"",'Data Import'!$AL$52,"")</f>
        <v/>
      </c>
      <c r="G47" s="181" t="str">
        <f>IF('Data Import'!$AL$53&lt;&gt;"",'Data Import'!$AL$53,"")</f>
        <v/>
      </c>
      <c r="H47" s="181" t="str">
        <f>IF('Data Import'!$AL$54&lt;&gt;"",'Data Import'!$AL$54,"")</f>
        <v/>
      </c>
      <c r="I47" s="178" t="str">
        <f>IF('Data Import'!$AL$55="Нет","+","")</f>
        <v/>
      </c>
      <c r="J47" s="179" t="str">
        <f>IF('Data Import'!$AL$57&lt;&gt;"",'Data Import'!$AL$57,"")</f>
        <v/>
      </c>
      <c r="K47" s="181" t="str">
        <f>IF('Data Import'!$AL$58&lt;&gt;"",'Data Import'!$AL$58,"")</f>
        <v/>
      </c>
      <c r="L47" s="181" t="str">
        <f>IF('Data Import'!$AL$59&lt;&gt;"",'Data Import'!$AL$59,"")</f>
        <v/>
      </c>
      <c r="M47" s="178" t="str">
        <f>IF('Data Import'!$AL$60="Нет","+","")</f>
        <v/>
      </c>
      <c r="N47" s="178" t="str">
        <f>IF('Data Import'!$AL$60="Да","+","")</f>
        <v/>
      </c>
    </row>
    <row r="48" spans="1:14" ht="15.75" customHeight="1" x14ac:dyDescent="0.25">
      <c r="A48" s="23">
        <v>36</v>
      </c>
      <c r="B48" s="177" t="s">
        <v>46</v>
      </c>
      <c r="C48" s="178" t="str">
        <f>IF('Data Import'!$AM$49="Нет","+","")</f>
        <v/>
      </c>
      <c r="D48" s="178" t="str">
        <f>IF('Data Import'!$AM$50="Нет","+","")</f>
        <v/>
      </c>
      <c r="E48" s="179" t="str">
        <f>IF('Data Import'!$AM$51&lt;&gt;"",'Data Import'!$AM$51,"")</f>
        <v/>
      </c>
      <c r="F48" s="178" t="str">
        <f>IF('Data Import'!$AM$52&lt;&gt;"",'Data Import'!$AM$52,"")</f>
        <v/>
      </c>
      <c r="G48" s="181" t="str">
        <f>IF('Data Import'!$AM$53&lt;&gt;"",'Data Import'!$AM$53,"")</f>
        <v/>
      </c>
      <c r="H48" s="181" t="str">
        <f>IF('Data Import'!$AM$54&lt;&gt;"",'Data Import'!$AM$54,"")</f>
        <v/>
      </c>
      <c r="I48" s="178" t="str">
        <f>IF('Data Import'!$AM$55="Нет","+","")</f>
        <v/>
      </c>
      <c r="J48" s="179" t="str">
        <f>IF('Data Import'!$AM$57&lt;&gt;"",'Data Import'!$AM$57,"")</f>
        <v/>
      </c>
      <c r="K48" s="181" t="str">
        <f>IF('Data Import'!$AM$58&lt;&gt;"",'Data Import'!$AM$58,"")</f>
        <v/>
      </c>
      <c r="L48" s="181" t="str">
        <f>IF('Data Import'!$AM$59&lt;&gt;"",'Data Import'!$AM$59,"")</f>
        <v/>
      </c>
      <c r="M48" s="178" t="str">
        <f>IF('Data Import'!$AM$60="Нет","+","")</f>
        <v/>
      </c>
      <c r="N48" s="178" t="str">
        <f>IF('Data Import'!$AM$60="Да","+","")</f>
        <v/>
      </c>
    </row>
    <row r="49" spans="1:14" ht="15.75" customHeight="1" x14ac:dyDescent="0.25">
      <c r="A49" s="23">
        <v>37</v>
      </c>
      <c r="B49" s="177" t="s">
        <v>47</v>
      </c>
      <c r="C49" s="178" t="str">
        <f>IF('Data Import'!$AN$49="Нет","+","")</f>
        <v/>
      </c>
      <c r="D49" s="178" t="str">
        <f>IF('Data Import'!$AN$50="Нет","+","")</f>
        <v>+</v>
      </c>
      <c r="E49" s="179" t="str">
        <f>IF('Data Import'!$AN$51&lt;&gt;"",'Data Import'!$AN$51,"")</f>
        <v/>
      </c>
      <c r="F49" s="178" t="str">
        <f>IF('Data Import'!$AN$52&lt;&gt;"",'Data Import'!$AN$52,"")</f>
        <v/>
      </c>
      <c r="G49" s="181" t="str">
        <f>IF('Data Import'!$AN$53&lt;&gt;"",'Data Import'!$AN$53,"")</f>
        <v/>
      </c>
      <c r="H49" s="181" t="str">
        <f>IF('Data Import'!$AN$54&lt;&gt;"",'Data Import'!$AN$54,"")</f>
        <v/>
      </c>
      <c r="I49" s="178" t="str">
        <f>IF('Data Import'!$AN$55="Нет","+","")</f>
        <v/>
      </c>
      <c r="J49" s="179" t="str">
        <f>IF('Data Import'!$AN$57&lt;&gt;"",'Data Import'!$AN$57,"")</f>
        <v/>
      </c>
      <c r="K49" s="181">
        <f>IF('Data Import'!$AN$58&lt;&gt;"",'Data Import'!$AN$58,"")</f>
        <v>9</v>
      </c>
      <c r="L49" s="181">
        <f>IF('Data Import'!$AN$59&lt;&gt;"",'Data Import'!$AN$59,"")</f>
        <v>9</v>
      </c>
      <c r="M49" s="178" t="str">
        <f>IF('Data Import'!$AN$60="Нет","+","")</f>
        <v/>
      </c>
      <c r="N49" s="178" t="str">
        <f>IF('Data Import'!$AN$60="Да","+","")</f>
        <v>+</v>
      </c>
    </row>
    <row r="50" spans="1:14" ht="15.75" customHeight="1" x14ac:dyDescent="0.25">
      <c r="A50" s="23">
        <v>38</v>
      </c>
      <c r="B50" s="177" t="s">
        <v>48</v>
      </c>
      <c r="C50" s="178" t="str">
        <f>IF('Data Import'!$AO$49="Нет","+","")</f>
        <v>+</v>
      </c>
      <c r="D50" s="178" t="str">
        <f>IF('Data Import'!$AO$50="Нет","+","")</f>
        <v>+</v>
      </c>
      <c r="E50" s="179" t="str">
        <f>IF('Data Import'!$AO$51&lt;&gt;"",'Data Import'!$AO$51,"")</f>
        <v/>
      </c>
      <c r="F50" s="178" t="str">
        <f>IF('Data Import'!$AO$52&lt;&gt;"",'Data Import'!$AO$52,"")</f>
        <v/>
      </c>
      <c r="G50" s="181" t="str">
        <f>IF('Data Import'!$AO$53&lt;&gt;"",'Data Import'!$AO$53,"")</f>
        <v/>
      </c>
      <c r="H50" s="181" t="str">
        <f>IF('Data Import'!$AO$54&lt;&gt;"",'Data Import'!$AO$54,"")</f>
        <v/>
      </c>
      <c r="I50" s="178" t="str">
        <f>IF('Data Import'!$AO$55="Нет","+","")</f>
        <v>+</v>
      </c>
      <c r="J50" s="179" t="str">
        <f>IF('Data Import'!$AO$57&lt;&gt;"",'Data Import'!$AO$57,"")</f>
        <v/>
      </c>
      <c r="K50" s="181" t="str">
        <f>IF('Data Import'!$AO$58&lt;&gt;"",'Data Import'!$AO$58,"")</f>
        <v/>
      </c>
      <c r="L50" s="181" t="str">
        <f>IF('Data Import'!$AO$59&lt;&gt;"",'Data Import'!$AO$59,"")</f>
        <v/>
      </c>
      <c r="M50" s="178" t="str">
        <f>IF('Data Import'!$AO$60="Нет","+","")</f>
        <v/>
      </c>
      <c r="N50" s="178" t="str">
        <f>IF('Data Import'!$AO$60="Да","+","")</f>
        <v/>
      </c>
    </row>
    <row r="51" spans="1:14" ht="15.75" customHeight="1" x14ac:dyDescent="0.25">
      <c r="A51" s="23">
        <v>39</v>
      </c>
      <c r="B51" s="177" t="s">
        <v>49</v>
      </c>
      <c r="C51" s="178" t="str">
        <f>IF('Data Import'!$AP$49="Нет","+","")</f>
        <v>+</v>
      </c>
      <c r="D51" s="178" t="str">
        <f>IF('Data Import'!$AP$50="Нет","+","")</f>
        <v/>
      </c>
      <c r="E51" s="179" t="str">
        <f>IF('Data Import'!$AP$51&lt;&gt;"",'Data Import'!$AP$51,"")</f>
        <v/>
      </c>
      <c r="F51" s="178" t="str">
        <f>IF('Data Import'!$AP$52&lt;&gt;"",'Data Import'!$AP$52,"")</f>
        <v/>
      </c>
      <c r="G51" s="181" t="str">
        <f>IF('Data Import'!$AP$53&lt;&gt;"",'Data Import'!$AP$53,"")</f>
        <v/>
      </c>
      <c r="H51" s="181" t="str">
        <f>IF('Data Import'!$AP$54&lt;&gt;"",'Data Import'!$AP$54,"")</f>
        <v/>
      </c>
      <c r="I51" s="178" t="str">
        <f>IF('Data Import'!$AP$55="Нет","+","")</f>
        <v>+</v>
      </c>
      <c r="J51" s="179" t="str">
        <f>IF('Data Import'!$AP$57&lt;&gt;"",'Data Import'!$AP$57,"")</f>
        <v/>
      </c>
      <c r="K51" s="181" t="str">
        <f>IF('Data Import'!$AP$58&lt;&gt;"",'Data Import'!$AP$58,"")</f>
        <v/>
      </c>
      <c r="L51" s="181" t="str">
        <f>IF('Data Import'!$AP$59&lt;&gt;"",'Data Import'!$AP$59,"")</f>
        <v/>
      </c>
      <c r="M51" s="178" t="str">
        <f>IF('Data Import'!$AP$60="Нет","+","")</f>
        <v/>
      </c>
      <c r="N51" s="178" t="str">
        <f>IF('Data Import'!$AP$60="Да","+","")</f>
        <v/>
      </c>
    </row>
    <row r="52" spans="1:14" ht="15.75" customHeight="1" x14ac:dyDescent="0.25">
      <c r="A52" s="23">
        <v>40</v>
      </c>
      <c r="B52" s="177" t="s">
        <v>50</v>
      </c>
      <c r="C52" s="178" t="str">
        <f>IF('Data Import'!$AQ$49="Нет","+","")</f>
        <v>+</v>
      </c>
      <c r="D52" s="178" t="str">
        <f>IF('Data Import'!$AQ$50="Нет","+","")</f>
        <v/>
      </c>
      <c r="E52" s="179" t="str">
        <f>IF('Data Import'!$AQ$51&lt;&gt;"",'Data Import'!$AQ$51,"")</f>
        <v/>
      </c>
      <c r="F52" s="178" t="str">
        <f>IF('Data Import'!$AQ$52&lt;&gt;"",'Data Import'!$AQ$52,"")</f>
        <v/>
      </c>
      <c r="G52" s="181" t="str">
        <f>IF('Data Import'!$AQ$53&lt;&gt;"",'Data Import'!$AQ$53,"")</f>
        <v/>
      </c>
      <c r="H52" s="181" t="str">
        <f>IF('Data Import'!$AQ$54&lt;&gt;"",'Data Import'!$AQ$54,"")</f>
        <v/>
      </c>
      <c r="I52" s="178" t="str">
        <f>IF('Data Import'!$AQ$55="Нет","+","")</f>
        <v>+</v>
      </c>
      <c r="J52" s="179" t="str">
        <f>IF('Data Import'!$AQ$57&lt;&gt;"",'Data Import'!$AQ$57,"")</f>
        <v/>
      </c>
      <c r="K52" s="181">
        <f>IF('Data Import'!$AQ$58&lt;&gt;"",'Data Import'!$AQ$58,"")</f>
        <v>13</v>
      </c>
      <c r="L52" s="181">
        <f>IF('Data Import'!$AQ$59&lt;&gt;"",'Data Import'!$AQ$59,"")</f>
        <v>13</v>
      </c>
      <c r="M52" s="178" t="str">
        <f>IF('Data Import'!$AQ$60="Нет","+","")</f>
        <v/>
      </c>
      <c r="N52" s="178" t="str">
        <f>IF('Data Import'!$AQ$60="Да","+","")</f>
        <v/>
      </c>
    </row>
    <row r="53" spans="1:14" ht="15.75" customHeight="1" x14ac:dyDescent="0.25">
      <c r="A53" s="23">
        <v>41</v>
      </c>
      <c r="B53" s="177" t="s">
        <v>51</v>
      </c>
      <c r="C53" s="178" t="str">
        <f>IF('Data Import'!$AR$49="Нет","+","")</f>
        <v/>
      </c>
      <c r="D53" s="178" t="str">
        <f>IF('Data Import'!$AR$50="Нет","+","")</f>
        <v>+</v>
      </c>
      <c r="E53" s="179" t="str">
        <f>IF('Data Import'!$AR$51&lt;&gt;"",'Data Import'!$AR$51,"")</f>
        <v/>
      </c>
      <c r="F53" s="178" t="str">
        <f>IF('Data Import'!$AR$52&lt;&gt;"",'Data Import'!$AR$52,"")</f>
        <v/>
      </c>
      <c r="G53" s="181" t="str">
        <f>IF('Data Import'!$AR$53&lt;&gt;"",'Data Import'!$AR$53,"")</f>
        <v/>
      </c>
      <c r="H53" s="181" t="str">
        <f>IF('Data Import'!$AR$54&lt;&gt;"",'Data Import'!$AR$54,"")</f>
        <v/>
      </c>
      <c r="I53" s="178" t="str">
        <f>IF('Data Import'!$AR$55="Нет","+","")</f>
        <v>+</v>
      </c>
      <c r="J53" s="179" t="str">
        <f>IF('Data Import'!$AR$57&lt;&gt;"",'Data Import'!$AR$57,"")</f>
        <v/>
      </c>
      <c r="K53" s="181" t="str">
        <f>IF('Data Import'!$AR$58&lt;&gt;"",'Data Import'!$AR$58,"")</f>
        <v/>
      </c>
      <c r="L53" s="181" t="str">
        <f>IF('Data Import'!$AR$59&lt;&gt;"",'Data Import'!$AR$59,"")</f>
        <v/>
      </c>
      <c r="M53" s="178" t="str">
        <f>IF('Data Import'!$AR$60="Нет","+","")</f>
        <v/>
      </c>
      <c r="N53" s="178" t="str">
        <f>IF('Data Import'!$AR$60="Да","+","")</f>
        <v/>
      </c>
    </row>
    <row r="54" spans="1:14" ht="15.75" customHeight="1" x14ac:dyDescent="0.25">
      <c r="A54" s="23">
        <v>42</v>
      </c>
      <c r="B54" s="177" t="s">
        <v>52</v>
      </c>
      <c r="C54" s="178" t="str">
        <f>IF('Data Import'!$AS$49="Нет","+","")</f>
        <v>+</v>
      </c>
      <c r="D54" s="178" t="str">
        <f>IF('Data Import'!$AS$50="Нет","+","")</f>
        <v/>
      </c>
      <c r="E54" s="179" t="str">
        <f>IF('Data Import'!$AS$51&lt;&gt;"",'Data Import'!$AS$51,"")</f>
        <v/>
      </c>
      <c r="F54" s="178" t="str">
        <f>IF('Data Import'!$AS$52&lt;&gt;"",'Data Import'!$AS$52,"")</f>
        <v/>
      </c>
      <c r="G54" s="181" t="str">
        <f>IF('Data Import'!$AS$53&lt;&gt;"",'Data Import'!$AS$53,"")</f>
        <v/>
      </c>
      <c r="H54" s="181" t="str">
        <f>IF('Data Import'!$AS$54&lt;&gt;"",'Data Import'!$AS$54,"")</f>
        <v/>
      </c>
      <c r="I54" s="178" t="str">
        <f>IF('Data Import'!$AS$55="Нет","+","")</f>
        <v/>
      </c>
      <c r="J54" s="179" t="str">
        <f>IF('Data Import'!$AS$57&lt;&gt;"",'Data Import'!$AS$57,"")</f>
        <v/>
      </c>
      <c r="K54" s="181" t="str">
        <f>IF('Data Import'!$AS$58&lt;&gt;"",'Data Import'!$AS$58,"")</f>
        <v/>
      </c>
      <c r="L54" s="181" t="str">
        <f>IF('Data Import'!$AS$59&lt;&gt;"",'Data Import'!$AS$59,"")</f>
        <v/>
      </c>
      <c r="M54" s="178" t="str">
        <f>IF('Data Import'!$AS$60="Нет","+","")</f>
        <v>+</v>
      </c>
      <c r="N54" s="178" t="str">
        <f>IF('Data Import'!$AS$60="Да","+","")</f>
        <v/>
      </c>
    </row>
    <row r="55" spans="1:14" ht="15.75" customHeight="1" x14ac:dyDescent="0.25">
      <c r="A55" s="23">
        <v>43</v>
      </c>
      <c r="B55" s="177" t="s">
        <v>53</v>
      </c>
      <c r="C55" s="178" t="str">
        <f>IF('Data Import'!$AT$49="Нет","+","")</f>
        <v/>
      </c>
      <c r="D55" s="178" t="str">
        <f>IF('Data Import'!$AT$50="Нет","+","")</f>
        <v/>
      </c>
      <c r="E55" s="179" t="str">
        <f>IF('Data Import'!$AT$51&lt;&gt;"",'Data Import'!$AT$51,"")</f>
        <v/>
      </c>
      <c r="F55" s="178" t="str">
        <f>IF('Data Import'!$AT$52&lt;&gt;"",'Data Import'!$AT$52,"")</f>
        <v/>
      </c>
      <c r="G55" s="181" t="str">
        <f>IF('Data Import'!$AT$53&lt;&gt;"",'Data Import'!$AT$53,"")</f>
        <v/>
      </c>
      <c r="H55" s="181" t="str">
        <f>IF('Data Import'!$AT$54&lt;&gt;"",'Data Import'!$AT$54,"")</f>
        <v/>
      </c>
      <c r="I55" s="178" t="str">
        <f>IF('Data Import'!$AT$55="Нет","+","")</f>
        <v/>
      </c>
      <c r="J55" s="179" t="str">
        <f>IF('Data Import'!$AT$57&lt;&gt;"",'Data Import'!$AT$57,"")</f>
        <v/>
      </c>
      <c r="K55" s="181" t="str">
        <f>IF('Data Import'!$AT$58&lt;&gt;"",'Data Import'!$AT$58,"")</f>
        <v/>
      </c>
      <c r="L55" s="181" t="str">
        <f>IF('Data Import'!$AT$59&lt;&gt;"",'Data Import'!$AT$59,"")</f>
        <v/>
      </c>
      <c r="M55" s="178" t="str">
        <f>IF('Data Import'!$AT$60="Нет","+","")</f>
        <v/>
      </c>
      <c r="N55" s="178" t="str">
        <f>IF('Data Import'!$AT$60="Да","+","")</f>
        <v/>
      </c>
    </row>
    <row r="56" spans="1:14" ht="15.75" customHeight="1" x14ac:dyDescent="0.25">
      <c r="A56" s="23">
        <v>44</v>
      </c>
      <c r="B56" s="177" t="s">
        <v>54</v>
      </c>
      <c r="C56" s="178" t="str">
        <f>IF('Data Import'!$AU$49="Нет","+","")</f>
        <v/>
      </c>
      <c r="D56" s="178" t="str">
        <f>IF('Data Import'!$AU$50="Нет","+","")</f>
        <v>+</v>
      </c>
      <c r="E56" s="179" t="str">
        <f>IF('Data Import'!$AU$51&lt;&gt;"",'Data Import'!$AU$51,"")</f>
        <v/>
      </c>
      <c r="F56" s="178" t="str">
        <f>IF('Data Import'!$AU$52&lt;&gt;"",'Data Import'!$AU$52,"")</f>
        <v/>
      </c>
      <c r="G56" s="181" t="str">
        <f>IF('Data Import'!$AU$53&lt;&gt;"",'Data Import'!$AU$53,"")</f>
        <v/>
      </c>
      <c r="H56" s="181" t="str">
        <f>IF('Data Import'!$AU$54&lt;&gt;"",'Data Import'!$AU$54,"")</f>
        <v/>
      </c>
      <c r="I56" s="178" t="str">
        <f>IF('Data Import'!$AU$55="Нет","+","")</f>
        <v>+</v>
      </c>
      <c r="J56" s="179" t="str">
        <f>IF('Data Import'!$AU$57&lt;&gt;"",'Data Import'!$AU$57,"")</f>
        <v/>
      </c>
      <c r="K56" s="181" t="str">
        <f>IF('Data Import'!$AU$58&lt;&gt;"",'Data Import'!$AU$58,"")</f>
        <v/>
      </c>
      <c r="L56" s="181" t="str">
        <f>IF('Data Import'!$AU$59&lt;&gt;"",'Data Import'!$AU$59,"")</f>
        <v/>
      </c>
      <c r="M56" s="178" t="str">
        <f>IF('Data Import'!$AU$60="Нет","+","")</f>
        <v/>
      </c>
      <c r="N56" s="178" t="str">
        <f>IF('Data Import'!$AU$60="Да","+","")</f>
        <v/>
      </c>
    </row>
    <row r="57" spans="1:14" ht="15.75" customHeight="1" x14ac:dyDescent="0.25">
      <c r="A57" s="23">
        <v>45</v>
      </c>
      <c r="B57" s="177" t="s">
        <v>55</v>
      </c>
      <c r="C57" s="178" t="str">
        <f>IF('Data Import'!$AV$49="Нет","+","")</f>
        <v>+</v>
      </c>
      <c r="D57" s="178" t="str">
        <f>IF('Data Import'!$AV$50="Нет","+","")</f>
        <v/>
      </c>
      <c r="E57" s="179" t="str">
        <f>IF('Data Import'!$AV$51&lt;&gt;"",'Data Import'!$AV$51,"")</f>
        <v/>
      </c>
      <c r="F57" s="178" t="str">
        <f>IF('Data Import'!$AV$52&lt;&gt;"",'Data Import'!$AV$52,"")</f>
        <v/>
      </c>
      <c r="G57" s="181" t="str">
        <f>IF('Data Import'!$AV$53&lt;&gt;"",'Data Import'!$AV$53,"")</f>
        <v/>
      </c>
      <c r="H57" s="181" t="str">
        <f>IF('Data Import'!$AV$54&lt;&gt;"",'Data Import'!$AV$54,"")</f>
        <v/>
      </c>
      <c r="I57" s="178" t="str">
        <f>IF('Data Import'!$AV$55="Нет","+","")</f>
        <v>+</v>
      </c>
      <c r="J57" s="179" t="str">
        <f>IF('Data Import'!$AV$57&lt;&gt;"",'Data Import'!$AV$57,"")</f>
        <v/>
      </c>
      <c r="K57" s="181" t="str">
        <f>IF('Data Import'!$AV$58&lt;&gt;"",'Data Import'!$AV$58,"")</f>
        <v/>
      </c>
      <c r="L57" s="181" t="str">
        <f>IF('Data Import'!$AV$59&lt;&gt;"",'Data Import'!$AV$59,"")</f>
        <v/>
      </c>
      <c r="M57" s="178" t="str">
        <f>IF('Data Import'!$AV$60="Нет","+","")</f>
        <v/>
      </c>
      <c r="N57" s="178" t="str">
        <f>IF('Data Import'!$AV$60="Да","+","")</f>
        <v/>
      </c>
    </row>
    <row r="58" spans="1:14" ht="15.75" customHeight="1" x14ac:dyDescent="0.25">
      <c r="A58" s="23">
        <v>46</v>
      </c>
      <c r="B58" s="177" t="s">
        <v>56</v>
      </c>
      <c r="C58" s="178" t="str">
        <f>IF('Data Import'!$AW$49="Нет","+","")</f>
        <v>+</v>
      </c>
      <c r="D58" s="178" t="str">
        <f>IF('Data Import'!$AW$50="Нет","+","")</f>
        <v/>
      </c>
      <c r="E58" s="179" t="str">
        <f>IF('Data Import'!$AW$51&lt;&gt;"",'Data Import'!$AW$51,"")</f>
        <v/>
      </c>
      <c r="F58" s="178" t="str">
        <f>IF('Data Import'!$AW$52&lt;&gt;"",'Data Import'!$AW$52,"")</f>
        <v/>
      </c>
      <c r="G58" s="181" t="str">
        <f>IF('Data Import'!$AW$53&lt;&gt;"",'Data Import'!$AW$53,"")</f>
        <v/>
      </c>
      <c r="H58" s="181" t="str">
        <f>IF('Data Import'!$AW$54&lt;&gt;"",'Data Import'!$AW$54,"")</f>
        <v/>
      </c>
      <c r="I58" s="178" t="str">
        <f>IF('Data Import'!$AW$55="Нет","+","")</f>
        <v>+</v>
      </c>
      <c r="J58" s="179" t="str">
        <f>IF('Data Import'!$AW$57&lt;&gt;"",'Data Import'!$AW$57,"")</f>
        <v/>
      </c>
      <c r="K58" s="181" t="str">
        <f>IF('Data Import'!$AW$58&lt;&gt;"",'Data Import'!$AW$58,"")</f>
        <v/>
      </c>
      <c r="L58" s="181" t="str">
        <f>IF('Data Import'!$AW$59&lt;&gt;"",'Data Import'!$AW$59,"")</f>
        <v/>
      </c>
      <c r="M58" s="178" t="str">
        <f>IF('Data Import'!$AW$60="Нет","+","")</f>
        <v/>
      </c>
      <c r="N58" s="178" t="str">
        <f>IF('Data Import'!$AW$60="Да","+","")</f>
        <v/>
      </c>
    </row>
    <row r="59" spans="1:14" ht="34.5" customHeight="1" x14ac:dyDescent="0.25">
      <c r="A59" s="23">
        <v>47</v>
      </c>
      <c r="B59" s="177" t="s">
        <v>57</v>
      </c>
      <c r="C59" s="178" t="str">
        <f>IF('Data Import'!$AX$49="Нет","+","")</f>
        <v/>
      </c>
      <c r="D59" s="178" t="str">
        <f>IF('Data Import'!$AX$50="Нет","+","")</f>
        <v/>
      </c>
      <c r="E59" s="179" t="str">
        <f>IF('Data Import'!$AX$51&lt;&gt;"",'Data Import'!$AX$51,"")</f>
        <v>Развитие транспортных маршрутов, обеспечивающих доступность социально-значимых объектов.</v>
      </c>
      <c r="F59" s="178" t="str">
        <f>IF('Data Import'!$AX$52&lt;&gt;"",'Data Import'!$AX$52,"")</f>
        <v>ед.</v>
      </c>
      <c r="G59" s="181">
        <f>IF('Data Import'!$AX$53&lt;&gt;"",'Data Import'!$AX$53,"")</f>
        <v>0</v>
      </c>
      <c r="H59" s="181">
        <f>IF('Data Import'!$AX$54&lt;&gt;"",'Data Import'!$AX$54,"")</f>
        <v>2</v>
      </c>
      <c r="I59" s="178" t="str">
        <f>IF('Data Import'!$AX$55="Нет","+","")</f>
        <v/>
      </c>
      <c r="J59" s="179" t="str">
        <f>IF('Data Import'!$AX$57&lt;&gt;"",'Data Import'!$AX$57,"")</f>
        <v/>
      </c>
      <c r="K59" s="181" t="str">
        <f>IF('Data Import'!$AX$58&lt;&gt;"",'Data Import'!$AX$58,"")</f>
        <v/>
      </c>
      <c r="L59" s="181" t="str">
        <f>IF('Data Import'!$AX$59&lt;&gt;"",'Data Import'!$AX$59,"")</f>
        <v/>
      </c>
      <c r="M59" s="178" t="str">
        <f>IF('Data Import'!$AX$60="Нет","+","")</f>
        <v/>
      </c>
      <c r="N59" s="178" t="str">
        <f>IF('Data Import'!$AX$60="Да","+","")</f>
        <v>+</v>
      </c>
    </row>
    <row r="60" spans="1:14" ht="30.75" customHeight="1" x14ac:dyDescent="0.25">
      <c r="A60" s="23">
        <v>48</v>
      </c>
      <c r="B60" s="177" t="s">
        <v>58</v>
      </c>
      <c r="C60" s="178" t="str">
        <f>IF('Data Import'!$AY$49="Нет","+","")</f>
        <v>+</v>
      </c>
      <c r="D60" s="178" t="str">
        <f>IF('Data Import'!$AY$50="Нет","+","")</f>
        <v/>
      </c>
      <c r="E60" s="179" t="str">
        <f>IF('Data Import'!$AY$51&lt;&gt;"",'Data Import'!$AY$51,"")</f>
        <v/>
      </c>
      <c r="F60" s="178" t="str">
        <f>IF('Data Import'!$AY$52&lt;&gt;"",'Data Import'!$AY$52,"")</f>
        <v/>
      </c>
      <c r="G60" s="181" t="str">
        <f>IF('Data Import'!$AY$53&lt;&gt;"",'Data Import'!$AY$53,"")</f>
        <v/>
      </c>
      <c r="H60" s="181" t="str">
        <f>IF('Data Import'!$AY$54&lt;&gt;"",'Data Import'!$AY$54,"")</f>
        <v/>
      </c>
      <c r="I60" s="178" t="str">
        <f>IF('Data Import'!$AY$55="Нет","+","")</f>
        <v/>
      </c>
      <c r="J60" s="179" t="str">
        <f>IF('Data Import'!$AY$57&lt;&gt;"",'Data Import'!$AY$57,"")</f>
        <v>Маршрутная сеть Омской области охватывает все социально-значимые объекты</v>
      </c>
      <c r="K60" s="181" t="str">
        <f>IF('Data Import'!$AY$58&lt;&gt;"",'Data Import'!$AY$58,"")</f>
        <v/>
      </c>
      <c r="L60" s="181" t="str">
        <f>IF('Data Import'!$AY$59&lt;&gt;"",'Data Import'!$AY$59,"")</f>
        <v/>
      </c>
      <c r="M60" s="178" t="str">
        <f>IF('Data Import'!$AY$60="Нет","+","")</f>
        <v>+</v>
      </c>
      <c r="N60" s="178" t="str">
        <f>IF('Data Import'!$AY$60="Да","+","")</f>
        <v/>
      </c>
    </row>
    <row r="61" spans="1:14" ht="15.75" customHeight="1" x14ac:dyDescent="0.25">
      <c r="A61" s="23">
        <v>49</v>
      </c>
      <c r="B61" s="177" t="s">
        <v>59</v>
      </c>
      <c r="C61" s="178" t="str">
        <f>IF('Data Import'!$AZ$49="Нет","+","")</f>
        <v/>
      </c>
      <c r="D61" s="178" t="str">
        <f>IF('Data Import'!$AZ$50="Нет","+","")</f>
        <v/>
      </c>
      <c r="E61" s="179" t="str">
        <f>IF('Data Import'!$AZ$51&lt;&gt;"",'Data Import'!$AZ$51,"")</f>
        <v/>
      </c>
      <c r="F61" s="178" t="str">
        <f>IF('Data Import'!$AZ$52&lt;&gt;"",'Data Import'!$AZ$52,"")</f>
        <v/>
      </c>
      <c r="G61" s="181" t="str">
        <f>IF('Data Import'!$AZ$53&lt;&gt;"",'Data Import'!$AZ$53,"")</f>
        <v/>
      </c>
      <c r="H61" s="181" t="str">
        <f>IF('Data Import'!$AZ$54&lt;&gt;"",'Data Import'!$AZ$54,"")</f>
        <v/>
      </c>
      <c r="I61" s="178" t="str">
        <f>IF('Data Import'!$AZ$55="Нет","+","")</f>
        <v/>
      </c>
      <c r="J61" s="179" t="str">
        <f>IF('Data Import'!$AZ$57&lt;&gt;"",'Data Import'!$AZ$57,"")</f>
        <v/>
      </c>
      <c r="K61" s="181" t="str">
        <f>IF('Data Import'!$AZ$58&lt;&gt;"",'Data Import'!$AZ$58,"")</f>
        <v/>
      </c>
      <c r="L61" s="181" t="str">
        <f>IF('Data Import'!$AZ$59&lt;&gt;"",'Data Import'!$AZ$59,"")</f>
        <v/>
      </c>
      <c r="M61" s="178" t="str">
        <f>IF('Data Import'!$AZ$60="Нет","+","")</f>
        <v/>
      </c>
      <c r="N61" s="178" t="str">
        <f>IF('Data Import'!$AZ$60="Да","+","")</f>
        <v/>
      </c>
    </row>
    <row r="62" spans="1:14" ht="15.75" customHeight="1" x14ac:dyDescent="0.25">
      <c r="A62" s="23">
        <v>50</v>
      </c>
      <c r="B62" s="177" t="s">
        <v>60</v>
      </c>
      <c r="C62" s="178" t="str">
        <f>IF('Data Import'!$BA$49="Нет","+","")</f>
        <v/>
      </c>
      <c r="D62" s="178" t="str">
        <f>IF('Data Import'!$BA$50="Нет","+","")</f>
        <v/>
      </c>
      <c r="E62" s="179" t="str">
        <f>IF('Data Import'!$BA$51&lt;&gt;"",'Data Import'!$BA$51,"")</f>
        <v/>
      </c>
      <c r="F62" s="178" t="str">
        <f>IF('Data Import'!$BA$52&lt;&gt;"",'Data Import'!$BA$52,"")</f>
        <v/>
      </c>
      <c r="G62" s="181" t="str">
        <f>IF('Data Import'!$BA$53&lt;&gt;"",'Data Import'!$BA$53,"")</f>
        <v/>
      </c>
      <c r="H62" s="181" t="str">
        <f>IF('Data Import'!$BA$54&lt;&gt;"",'Data Import'!$BA$54,"")</f>
        <v/>
      </c>
      <c r="I62" s="178" t="str">
        <f>IF('Data Import'!$BA$55="Нет","+","")</f>
        <v/>
      </c>
      <c r="J62" s="179" t="str">
        <f>IF('Data Import'!$BA$57&lt;&gt;"",'Data Import'!$BA$57,"")</f>
        <v/>
      </c>
      <c r="K62" s="181" t="str">
        <f>IF('Data Import'!$BA$58&lt;&gt;"",'Data Import'!$BA$58,"")</f>
        <v/>
      </c>
      <c r="L62" s="181" t="str">
        <f>IF('Data Import'!$BA$59&lt;&gt;"",'Data Import'!$BA$59,"")</f>
        <v/>
      </c>
      <c r="M62" s="178" t="str">
        <f>IF('Data Import'!$BA$60="Нет","+","")</f>
        <v/>
      </c>
      <c r="N62" s="178" t="str">
        <f>IF('Data Import'!$BA$60="Да","+","")</f>
        <v/>
      </c>
    </row>
    <row r="63" spans="1:14" ht="15.75" customHeight="1" x14ac:dyDescent="0.25">
      <c r="A63" s="23">
        <v>51</v>
      </c>
      <c r="B63" s="177" t="s">
        <v>61</v>
      </c>
      <c r="C63" s="178" t="str">
        <f>IF('Data Import'!$BB$49="Нет","+","")</f>
        <v/>
      </c>
      <c r="D63" s="178" t="str">
        <f>IF('Data Import'!$BB$50="Нет","+","")</f>
        <v/>
      </c>
      <c r="E63" s="179" t="str">
        <f>IF('Data Import'!$BB$51&lt;&gt;"",'Data Import'!$BB$51,"")</f>
        <v/>
      </c>
      <c r="F63" s="178" t="str">
        <f>IF('Data Import'!$BB$52&lt;&gt;"",'Data Import'!$BB$52,"")</f>
        <v/>
      </c>
      <c r="G63" s="181" t="str">
        <f>IF('Data Import'!$BB$53&lt;&gt;"",'Data Import'!$BB$53,"")</f>
        <v/>
      </c>
      <c r="H63" s="181" t="str">
        <f>IF('Data Import'!$BB$54&lt;&gt;"",'Data Import'!$BB$54,"")</f>
        <v/>
      </c>
      <c r="I63" s="178" t="str">
        <f>IF('Data Import'!$BB$55="Нет","+","")</f>
        <v/>
      </c>
      <c r="J63" s="179" t="str">
        <f>IF('Data Import'!$BB$57&lt;&gt;"",'Data Import'!$BB$57,"")</f>
        <v/>
      </c>
      <c r="K63" s="181" t="str">
        <f>IF('Data Import'!$BB$58&lt;&gt;"",'Data Import'!$BB$58,"")</f>
        <v/>
      </c>
      <c r="L63" s="181" t="str">
        <f>IF('Data Import'!$BB$59&lt;&gt;"",'Data Import'!$BB$59,"")</f>
        <v/>
      </c>
      <c r="M63" s="178" t="str">
        <f>IF('Data Import'!$BB$60="Нет","+","")</f>
        <v/>
      </c>
      <c r="N63" s="178" t="str">
        <f>IF('Data Import'!$BB$60="Да","+","")</f>
        <v/>
      </c>
    </row>
    <row r="64" spans="1:14" ht="34.5" customHeight="1" x14ac:dyDescent="0.25">
      <c r="A64" s="23">
        <v>52</v>
      </c>
      <c r="B64" s="177" t="s">
        <v>62</v>
      </c>
      <c r="C64" s="178" t="str">
        <f>IF('Data Import'!$BC$49="Нет","+","")</f>
        <v/>
      </c>
      <c r="D64" s="178" t="str">
        <f>IF('Data Import'!$BC$50="Нет","+","")</f>
        <v/>
      </c>
      <c r="E64" s="179" t="str">
        <f>IF('Data Import'!$BC$51&lt;&gt;"",'Data Import'!$BC$51,"")</f>
        <v>Расширение имеющейся троллейбусной контактной проводной сети/троллейбусы с автономным ходом</v>
      </c>
      <c r="F64" s="178" t="str">
        <f>IF('Data Import'!$BC$52&lt;&gt;"",'Data Import'!$BC$52,"")</f>
        <v>ед.</v>
      </c>
      <c r="G64" s="181">
        <f>IF('Data Import'!$BC$53&lt;&gt;"",'Data Import'!$BC$53,"")</f>
        <v>0</v>
      </c>
      <c r="H64" s="181">
        <f>IF('Data Import'!$BC$54&lt;&gt;"",'Data Import'!$BC$54,"")</f>
        <v>13</v>
      </c>
      <c r="I64" s="178" t="str">
        <f>IF('Data Import'!$BC$55="Нет","+","")</f>
        <v/>
      </c>
      <c r="J64" s="179" t="str">
        <f>IF('Data Import'!$BC$57&lt;&gt;"",'Data Import'!$BC$57,"")</f>
        <v/>
      </c>
      <c r="K64" s="181">
        <f>IF('Data Import'!$BC$58&lt;&gt;"",'Data Import'!$BC$58,"")</f>
        <v>2</v>
      </c>
      <c r="L64" s="181">
        <f>IF('Data Import'!$BC$59&lt;&gt;"",'Data Import'!$BC$59,"")</f>
        <v>2</v>
      </c>
      <c r="M64" s="178" t="str">
        <f>IF('Data Import'!$BC$60="Нет","+","")</f>
        <v>+</v>
      </c>
      <c r="N64" s="178" t="str">
        <f>IF('Data Import'!$BC$60="Да","+","")</f>
        <v/>
      </c>
    </row>
    <row r="65" spans="1:14" ht="34.5" customHeight="1" x14ac:dyDescent="0.25">
      <c r="A65" s="23">
        <v>53</v>
      </c>
      <c r="B65" s="177" t="s">
        <v>63</v>
      </c>
      <c r="C65" s="178" t="str">
        <f>IF('Data Import'!$BD$49="Нет","+","")</f>
        <v/>
      </c>
      <c r="D65" s="178" t="str">
        <f>IF('Data Import'!$BD$50="Нет","+","")</f>
        <v>+</v>
      </c>
      <c r="E65" s="179" t="str">
        <f>IF('Data Import'!$BD$51&lt;&gt;"",'Data Import'!$BD$51,"")</f>
        <v/>
      </c>
      <c r="F65" s="178" t="str">
        <f>IF('Data Import'!$BD$52&lt;&gt;"",'Data Import'!$BD$52,"")</f>
        <v/>
      </c>
      <c r="G65" s="181" t="str">
        <f>IF('Data Import'!$BD$53&lt;&gt;"",'Data Import'!$BD$53,"")</f>
        <v/>
      </c>
      <c r="H65" s="181" t="str">
        <f>IF('Data Import'!$BD$54&lt;&gt;"",'Data Import'!$BD$54,"")</f>
        <v/>
      </c>
      <c r="I65" s="178" t="str">
        <f>IF('Data Import'!$BD$55="Нет","+","")</f>
        <v/>
      </c>
      <c r="J65" s="179" t="str">
        <f>IF('Data Import'!$BD$57&lt;&gt;"",'Data Import'!$BD$57,"")</f>
        <v>Действующие транспортные маршруты обеспечивают доступность социально-значимых объектов (поликлиники, больницы, школы, МФЦ и т.д.)</v>
      </c>
      <c r="K65" s="181" t="str">
        <f>IF('Data Import'!$BD$58&lt;&gt;"",'Data Import'!$BD$58,"")</f>
        <v/>
      </c>
      <c r="L65" s="181" t="str">
        <f>IF('Data Import'!$BD$59&lt;&gt;"",'Data Import'!$BD$59,"")</f>
        <v/>
      </c>
      <c r="M65" s="178" t="str">
        <f>IF('Data Import'!$BD$60="Нет","+","")</f>
        <v>+</v>
      </c>
      <c r="N65" s="178" t="str">
        <f>IF('Data Import'!$BD$60="Да","+","")</f>
        <v/>
      </c>
    </row>
    <row r="66" spans="1:14" ht="15.75" customHeight="1" x14ac:dyDescent="0.25">
      <c r="A66" s="23">
        <v>54</v>
      </c>
      <c r="B66" s="177" t="s">
        <v>64</v>
      </c>
      <c r="C66" s="178" t="str">
        <f>IF('Data Import'!$BE$49="Нет","+","")</f>
        <v>+</v>
      </c>
      <c r="D66" s="178" t="str">
        <f>IF('Data Import'!$BE$50="Нет","+","")</f>
        <v/>
      </c>
      <c r="E66" s="179" t="str">
        <f>IF('Data Import'!$BE$51&lt;&gt;"",'Data Import'!$BE$51,"")</f>
        <v/>
      </c>
      <c r="F66" s="178" t="str">
        <f>IF('Data Import'!$BE$52&lt;&gt;"",'Data Import'!$BE$52,"")</f>
        <v/>
      </c>
      <c r="G66" s="181" t="str">
        <f>IF('Data Import'!$BE$53&lt;&gt;"",'Data Import'!$BE$53,"")</f>
        <v/>
      </c>
      <c r="H66" s="181" t="str">
        <f>IF('Data Import'!$BE$54&lt;&gt;"",'Data Import'!$BE$54,"")</f>
        <v/>
      </c>
      <c r="I66" s="178" t="str">
        <f>IF('Data Import'!$BE$55="Нет","+","")</f>
        <v>+</v>
      </c>
      <c r="J66" s="179" t="str">
        <f>IF('Data Import'!$BE$57&lt;&gt;"",'Data Import'!$BE$57,"")</f>
        <v/>
      </c>
      <c r="K66" s="181" t="str">
        <f>IF('Data Import'!$BE$58&lt;&gt;"",'Data Import'!$BE$58,"")</f>
        <v/>
      </c>
      <c r="L66" s="181" t="str">
        <f>IF('Data Import'!$BE$59&lt;&gt;"",'Data Import'!$BE$59,"")</f>
        <v/>
      </c>
      <c r="M66" s="178" t="str">
        <f>IF('Data Import'!$BE$60="Нет","+","")</f>
        <v/>
      </c>
      <c r="N66" s="178" t="str">
        <f>IF('Data Import'!$BE$60="Да","+","")</f>
        <v/>
      </c>
    </row>
    <row r="67" spans="1:14" ht="15.75" customHeight="1" x14ac:dyDescent="0.25">
      <c r="A67" s="23">
        <v>55</v>
      </c>
      <c r="B67" s="177" t="s">
        <v>65</v>
      </c>
      <c r="C67" s="178" t="str">
        <f>IF('Data Import'!$BF$49="Нет","+","")</f>
        <v>+</v>
      </c>
      <c r="D67" s="178" t="str">
        <f>IF('Data Import'!$BF$50="Нет","+","")</f>
        <v/>
      </c>
      <c r="E67" s="179" t="str">
        <f>IF('Data Import'!$BF$51&lt;&gt;"",'Data Import'!$BF$51,"")</f>
        <v/>
      </c>
      <c r="F67" s="178" t="str">
        <f>IF('Data Import'!$BF$52&lt;&gt;"",'Data Import'!$BF$52,"")</f>
        <v/>
      </c>
      <c r="G67" s="181" t="str">
        <f>IF('Data Import'!$BF$53&lt;&gt;"",'Data Import'!$BF$53,"")</f>
        <v/>
      </c>
      <c r="H67" s="181" t="str">
        <f>IF('Data Import'!$BF$54&lt;&gt;"",'Data Import'!$BF$54,"")</f>
        <v/>
      </c>
      <c r="I67" s="178" t="str">
        <f>IF('Data Import'!$BF$55="Нет","+","")</f>
        <v>+</v>
      </c>
      <c r="J67" s="179" t="str">
        <f>IF('Data Import'!$BF$57&lt;&gt;"",'Data Import'!$BF$57,"")</f>
        <v/>
      </c>
      <c r="K67" s="181" t="str">
        <f>IF('Data Import'!$BF$58&lt;&gt;"",'Data Import'!$BF$58,"")</f>
        <v/>
      </c>
      <c r="L67" s="181" t="str">
        <f>IF('Data Import'!$BF$59&lt;&gt;"",'Data Import'!$BF$59,"")</f>
        <v/>
      </c>
      <c r="M67" s="178" t="str">
        <f>IF('Data Import'!$BF$60="Нет","+","")</f>
        <v/>
      </c>
      <c r="N67" s="178" t="str">
        <f>IF('Data Import'!$BF$60="Да","+","")</f>
        <v/>
      </c>
    </row>
    <row r="68" spans="1:14" ht="15.75" customHeight="1" x14ac:dyDescent="0.25">
      <c r="A68" s="23">
        <v>56</v>
      </c>
      <c r="B68" s="177" t="s">
        <v>66</v>
      </c>
      <c r="C68" s="178" t="str">
        <f>IF('Data Import'!$BG$49="Нет","+","")</f>
        <v/>
      </c>
      <c r="D68" s="178" t="str">
        <f>IF('Data Import'!$BG$50="Нет","+","")</f>
        <v>+</v>
      </c>
      <c r="E68" s="179" t="str">
        <f>IF('Data Import'!$BG$51&lt;&gt;"",'Data Import'!$BG$51,"")</f>
        <v/>
      </c>
      <c r="F68" s="178" t="str">
        <f>IF('Data Import'!$BG$52&lt;&gt;"",'Data Import'!$BG$52,"")</f>
        <v/>
      </c>
      <c r="G68" s="181" t="str">
        <f>IF('Data Import'!$BG$53&lt;&gt;"",'Data Import'!$BG$53,"")</f>
        <v/>
      </c>
      <c r="H68" s="181" t="str">
        <f>IF('Data Import'!$BG$54&lt;&gt;"",'Data Import'!$BG$54,"")</f>
        <v/>
      </c>
      <c r="I68" s="178" t="str">
        <f>IF('Data Import'!$BG$55="Нет","+","")</f>
        <v/>
      </c>
      <c r="J68" s="179" t="str">
        <f>IF('Data Import'!$BG$57&lt;&gt;"",'Data Import'!$BG$57,"")</f>
        <v>Необходимость не выявлена.</v>
      </c>
      <c r="K68" s="181" t="str">
        <f>IF('Data Import'!$BG$58&lt;&gt;"",'Data Import'!$BG$58,"")</f>
        <v/>
      </c>
      <c r="L68" s="181" t="str">
        <f>IF('Data Import'!$BG$59&lt;&gt;"",'Data Import'!$BG$59,"")</f>
        <v/>
      </c>
      <c r="M68" s="178" t="str">
        <f>IF('Data Import'!$BG$60="Нет","+","")</f>
        <v/>
      </c>
      <c r="N68" s="178" t="str">
        <f>IF('Data Import'!$BG$60="Да","+","")</f>
        <v>+</v>
      </c>
    </row>
    <row r="69" spans="1:14" ht="15.75" customHeight="1" x14ac:dyDescent="0.25">
      <c r="A69" s="23">
        <v>57</v>
      </c>
      <c r="B69" s="177" t="s">
        <v>67</v>
      </c>
      <c r="C69" s="178" t="str">
        <f>IF('Data Import'!$BH$49="Нет","+","")</f>
        <v/>
      </c>
      <c r="D69" s="178" t="str">
        <f>IF('Data Import'!$BH$50="Нет","+","")</f>
        <v/>
      </c>
      <c r="E69" s="179" t="str">
        <f>IF('Data Import'!$BH$51&lt;&gt;"",'Data Import'!$BH$51,"")</f>
        <v/>
      </c>
      <c r="F69" s="178" t="str">
        <f>IF('Data Import'!$BH$52&lt;&gt;"",'Data Import'!$BH$52,"")</f>
        <v/>
      </c>
      <c r="G69" s="181" t="str">
        <f>IF('Data Import'!$BH$53&lt;&gt;"",'Data Import'!$BH$53,"")</f>
        <v/>
      </c>
      <c r="H69" s="181" t="str">
        <f>IF('Data Import'!$BH$54&lt;&gt;"",'Data Import'!$BH$54,"")</f>
        <v/>
      </c>
      <c r="I69" s="178" t="str">
        <f>IF('Data Import'!$BH$55="Нет","+","")</f>
        <v/>
      </c>
      <c r="J69" s="179" t="str">
        <f>IF('Data Import'!$BH$57&lt;&gt;"",'Data Import'!$BH$57,"")</f>
        <v/>
      </c>
      <c r="K69" s="181" t="str">
        <f>IF('Data Import'!$BH$58&lt;&gt;"",'Data Import'!$BH$58,"")</f>
        <v/>
      </c>
      <c r="L69" s="181" t="str">
        <f>IF('Data Import'!$BH$59&lt;&gt;"",'Data Import'!$BH$59,"")</f>
        <v/>
      </c>
      <c r="M69" s="178" t="str">
        <f>IF('Data Import'!$BH$60="Нет","+","")</f>
        <v/>
      </c>
      <c r="N69" s="178" t="str">
        <f>IF('Data Import'!$BH$60="Да","+","")</f>
        <v/>
      </c>
    </row>
    <row r="70" spans="1:14" ht="33.75" customHeight="1" x14ac:dyDescent="0.25">
      <c r="A70" s="23">
        <v>58</v>
      </c>
      <c r="B70" s="177" t="s">
        <v>68</v>
      </c>
      <c r="C70" s="178" t="str">
        <f>IF('Data Import'!$BI$49="Нет","+","")</f>
        <v/>
      </c>
      <c r="D70" s="178" t="str">
        <f>IF('Data Import'!$BI$50="Нет","+","")</f>
        <v/>
      </c>
      <c r="E70" s="179" t="str">
        <f>IF('Data Import'!$BI$51&lt;&gt;"",'Data Import'!$BI$51,"")</f>
        <v>Количество модернизированных маршрутов, обеспечивающих доступность социально-значимых объектов</v>
      </c>
      <c r="F70" s="178" t="str">
        <f>IF('Data Import'!$BI$52&lt;&gt;"",'Data Import'!$BI$52,"")</f>
        <v>ед.</v>
      </c>
      <c r="G70" s="181" t="str">
        <f>IF('Data Import'!$BI$53&lt;&gt;"",'Data Import'!$BI$53,"")</f>
        <v/>
      </c>
      <c r="H70" s="181" t="str">
        <f>IF('Data Import'!$BI$54&lt;&gt;"",'Data Import'!$BI$54,"")</f>
        <v/>
      </c>
      <c r="I70" s="178" t="str">
        <f>IF('Data Import'!$BI$55="Нет","+","")</f>
        <v/>
      </c>
      <c r="J70" s="179" t="str">
        <f>IF('Data Import'!$BI$57&lt;&gt;"",'Data Import'!$BI$57,"")</f>
        <v/>
      </c>
      <c r="K70" s="181">
        <f>IF('Data Import'!$BI$58&lt;&gt;"",'Data Import'!$BI$58,"")</f>
        <v>83</v>
      </c>
      <c r="L70" s="181">
        <f>IF('Data Import'!$BI$59&lt;&gt;"",'Data Import'!$BI$59,"")</f>
        <v>83</v>
      </c>
      <c r="M70" s="178" t="str">
        <f>IF('Data Import'!$BI$60="Нет","+","")</f>
        <v/>
      </c>
      <c r="N70" s="178" t="str">
        <f>IF('Data Import'!$BI$60="Да","+","")</f>
        <v>+</v>
      </c>
    </row>
    <row r="71" spans="1:14" ht="15.75" customHeight="1" x14ac:dyDescent="0.25">
      <c r="A71" s="23">
        <v>59</v>
      </c>
      <c r="B71" s="177" t="s">
        <v>69</v>
      </c>
      <c r="C71" s="178" t="str">
        <f>IF('Data Import'!$BJ$49="Нет","+","")</f>
        <v>+</v>
      </c>
      <c r="D71" s="178" t="str">
        <f>IF('Data Import'!$BJ$50="Нет","+","")</f>
        <v/>
      </c>
      <c r="E71" s="179" t="str">
        <f>IF('Data Import'!$BJ$51&lt;&gt;"",'Data Import'!$BJ$51,"")</f>
        <v/>
      </c>
      <c r="F71" s="178" t="str">
        <f>IF('Data Import'!$BJ$52&lt;&gt;"",'Data Import'!$BJ$52,"")</f>
        <v/>
      </c>
      <c r="G71" s="181" t="str">
        <f>IF('Data Import'!$BJ$53&lt;&gt;"",'Data Import'!$BJ$53,"")</f>
        <v/>
      </c>
      <c r="H71" s="181" t="str">
        <f>IF('Data Import'!$BJ$54&lt;&gt;"",'Data Import'!$BJ$54,"")</f>
        <v/>
      </c>
      <c r="I71" s="178" t="str">
        <f>IF('Data Import'!$BJ$55="Нет","+","")</f>
        <v>+</v>
      </c>
      <c r="J71" s="179" t="str">
        <f>IF('Data Import'!$BJ$57&lt;&gt;"",'Data Import'!$BJ$57,"")</f>
        <v/>
      </c>
      <c r="K71" s="181" t="str">
        <f>IF('Data Import'!$BJ$58&lt;&gt;"",'Data Import'!$BJ$58,"")</f>
        <v/>
      </c>
      <c r="L71" s="181" t="str">
        <f>IF('Data Import'!$BJ$59&lt;&gt;"",'Data Import'!$BJ$59,"")</f>
        <v/>
      </c>
      <c r="M71" s="178" t="str">
        <f>IF('Data Import'!$BJ$60="Нет","+","")</f>
        <v/>
      </c>
      <c r="N71" s="178" t="str">
        <f>IF('Data Import'!$BJ$60="Да","+","")</f>
        <v/>
      </c>
    </row>
    <row r="72" spans="1:14" ht="15.75" customHeight="1" x14ac:dyDescent="0.25">
      <c r="A72" s="23">
        <v>60</v>
      </c>
      <c r="B72" s="177" t="s">
        <v>70</v>
      </c>
      <c r="C72" s="178" t="str">
        <f>IF('Data Import'!$BK$49="Нет","+","")</f>
        <v/>
      </c>
      <c r="D72" s="178" t="str">
        <f>IF('Data Import'!$BK$50="Нет","+","")</f>
        <v>+</v>
      </c>
      <c r="E72" s="179" t="str">
        <f>IF('Data Import'!$BK$51&lt;&gt;"",'Data Import'!$BK$51,"")</f>
        <v/>
      </c>
      <c r="F72" s="178" t="str">
        <f>IF('Data Import'!$BK$52&lt;&gt;"",'Data Import'!$BK$52,"")</f>
        <v/>
      </c>
      <c r="G72" s="181" t="str">
        <f>IF('Data Import'!$BK$53&lt;&gt;"",'Data Import'!$BK$53,"")</f>
        <v/>
      </c>
      <c r="H72" s="181" t="str">
        <f>IF('Data Import'!$BK$54&lt;&gt;"",'Data Import'!$BK$54,"")</f>
        <v/>
      </c>
      <c r="I72" s="178" t="str">
        <f>IF('Data Import'!$BK$55="Нет","+","")</f>
        <v>+</v>
      </c>
      <c r="J72" s="179" t="str">
        <f>IF('Data Import'!$BK$57&lt;&gt;"",'Data Import'!$BK$57,"")</f>
        <v/>
      </c>
      <c r="K72" s="181" t="str">
        <f>IF('Data Import'!$BK$58&lt;&gt;"",'Data Import'!$BK$58,"")</f>
        <v/>
      </c>
      <c r="L72" s="181" t="str">
        <f>IF('Data Import'!$BK$59&lt;&gt;"",'Data Import'!$BK$59,"")</f>
        <v/>
      </c>
      <c r="M72" s="178" t="str">
        <f>IF('Data Import'!$BK$60="Нет","+","")</f>
        <v/>
      </c>
      <c r="N72" s="178" t="str">
        <f>IF('Data Import'!$BK$60="Да","+","")</f>
        <v/>
      </c>
    </row>
    <row r="73" spans="1:14" ht="15.75" customHeight="1" x14ac:dyDescent="0.25">
      <c r="A73" s="23">
        <v>61</v>
      </c>
      <c r="B73" s="177" t="s">
        <v>71</v>
      </c>
      <c r="C73" s="178" t="str">
        <f>IF('Data Import'!$BL$49="Нет","+","")</f>
        <v>+</v>
      </c>
      <c r="D73" s="178" t="str">
        <f>IF('Data Import'!$BL$50="Нет","+","")</f>
        <v/>
      </c>
      <c r="E73" s="179" t="str">
        <f>IF('Data Import'!$BL$51&lt;&gt;"",'Data Import'!$BL$51,"")</f>
        <v/>
      </c>
      <c r="F73" s="178" t="str">
        <f>IF('Data Import'!$BL$52&lt;&gt;"",'Data Import'!$BL$52,"")</f>
        <v/>
      </c>
      <c r="G73" s="181" t="str">
        <f>IF('Data Import'!$BL$53&lt;&gt;"",'Data Import'!$BL$53,"")</f>
        <v/>
      </c>
      <c r="H73" s="181" t="str">
        <f>IF('Data Import'!$BL$54&lt;&gt;"",'Data Import'!$BL$54,"")</f>
        <v/>
      </c>
      <c r="I73" s="178" t="str">
        <f>IF('Data Import'!$BL$55="Нет","+","")</f>
        <v/>
      </c>
      <c r="J73" s="179" t="str">
        <f>IF('Data Import'!$BL$57&lt;&gt;"",'Data Import'!$BL$57,"")</f>
        <v/>
      </c>
      <c r="K73" s="181">
        <f>IF('Data Import'!$BL$58&lt;&gt;"",'Data Import'!$BL$58,"")</f>
        <v>51</v>
      </c>
      <c r="L73" s="181">
        <f>IF('Data Import'!$BL$59&lt;&gt;"",'Data Import'!$BL$59,"")</f>
        <v>51</v>
      </c>
      <c r="M73" s="178" t="str">
        <f>IF('Data Import'!$BL$60="Нет","+","")</f>
        <v>+</v>
      </c>
      <c r="N73" s="178" t="str">
        <f>IF('Data Import'!$BL$60="Да","+","")</f>
        <v/>
      </c>
    </row>
    <row r="74" spans="1:14" ht="15.75" customHeight="1" x14ac:dyDescent="0.25">
      <c r="A74" s="23">
        <v>62</v>
      </c>
      <c r="B74" s="177" t="s">
        <v>72</v>
      </c>
      <c r="C74" s="178" t="str">
        <f>IF('Data Import'!$BM$49="Нет","+","")</f>
        <v/>
      </c>
      <c r="D74" s="178" t="str">
        <f>IF('Data Import'!$BM$50="Нет","+","")</f>
        <v>+</v>
      </c>
      <c r="E74" s="179" t="str">
        <f>IF('Data Import'!$BM$51&lt;&gt;"",'Data Import'!$BM$51,"")</f>
        <v/>
      </c>
      <c r="F74" s="178" t="str">
        <f>IF('Data Import'!$BM$52&lt;&gt;"",'Data Import'!$BM$52,"")</f>
        <v/>
      </c>
      <c r="G74" s="181" t="str">
        <f>IF('Data Import'!$BM$53&lt;&gt;"",'Data Import'!$BM$53,"")</f>
        <v/>
      </c>
      <c r="H74" s="181" t="str">
        <f>IF('Data Import'!$BM$54&lt;&gt;"",'Data Import'!$BM$54,"")</f>
        <v/>
      </c>
      <c r="I74" s="178" t="str">
        <f>IF('Data Import'!$BM$55="Нет","+","")</f>
        <v/>
      </c>
      <c r="J74" s="179" t="str">
        <f>IF('Data Import'!$BM$57&lt;&gt;"",'Data Import'!$BM$57,"")</f>
        <v/>
      </c>
      <c r="K74" s="181">
        <f>IF('Data Import'!$BM$58&lt;&gt;"",'Data Import'!$BM$58,"")</f>
        <v>31</v>
      </c>
      <c r="L74" s="181">
        <f>IF('Data Import'!$BM$59&lt;&gt;"",'Data Import'!$BM$59,"")</f>
        <v>22</v>
      </c>
      <c r="M74" s="178" t="str">
        <f>IF('Data Import'!$BM$60="Нет","+","")</f>
        <v>+</v>
      </c>
      <c r="N74" s="178" t="str">
        <f>IF('Data Import'!$BM$60="Да","+","")</f>
        <v/>
      </c>
    </row>
    <row r="75" spans="1:14" ht="15.75" customHeight="1" x14ac:dyDescent="0.25">
      <c r="A75" s="23">
        <v>63</v>
      </c>
      <c r="B75" s="177" t="s">
        <v>73</v>
      </c>
      <c r="C75" s="178" t="str">
        <f>IF('Data Import'!$BN$49="Нет","+","")</f>
        <v>+</v>
      </c>
      <c r="D75" s="178" t="str">
        <f>IF('Data Import'!$BN$50="Нет","+","")</f>
        <v/>
      </c>
      <c r="E75" s="179" t="str">
        <f>IF('Data Import'!$BN$51&lt;&gt;"",'Data Import'!$BN$51,"")</f>
        <v/>
      </c>
      <c r="F75" s="178" t="str">
        <f>IF('Data Import'!$BN$52&lt;&gt;"",'Data Import'!$BN$52,"")</f>
        <v/>
      </c>
      <c r="G75" s="181" t="str">
        <f>IF('Data Import'!$BN$53&lt;&gt;"",'Data Import'!$BN$53,"")</f>
        <v/>
      </c>
      <c r="H75" s="181" t="str">
        <f>IF('Data Import'!$BN$54&lt;&gt;"",'Data Import'!$BN$54,"")</f>
        <v/>
      </c>
      <c r="I75" s="178" t="str">
        <f>IF('Data Import'!$BN$55="Нет","+","")</f>
        <v>+</v>
      </c>
      <c r="J75" s="179" t="str">
        <f>IF('Data Import'!$BN$57&lt;&gt;"",'Data Import'!$BN$57,"")</f>
        <v/>
      </c>
      <c r="K75" s="181" t="str">
        <f>IF('Data Import'!$BN$58&lt;&gt;"",'Data Import'!$BN$58,"")</f>
        <v/>
      </c>
      <c r="L75" s="181" t="str">
        <f>IF('Data Import'!$BN$59&lt;&gt;"",'Data Import'!$BN$59,"")</f>
        <v/>
      </c>
      <c r="M75" s="178" t="str">
        <f>IF('Data Import'!$BN$60="Нет","+","")</f>
        <v/>
      </c>
      <c r="N75" s="178" t="str">
        <f>IF('Data Import'!$BN$60="Да","+","")</f>
        <v/>
      </c>
    </row>
    <row r="76" spans="1:14" ht="15.75" customHeight="1" x14ac:dyDescent="0.25">
      <c r="A76" s="23">
        <v>64</v>
      </c>
      <c r="B76" s="177" t="s">
        <v>74</v>
      </c>
      <c r="C76" s="178" t="str">
        <f>IF('Data Import'!$BO$49="Нет","+","")</f>
        <v/>
      </c>
      <c r="D76" s="178" t="str">
        <f>IF('Data Import'!$BO$50="Нет","+","")</f>
        <v/>
      </c>
      <c r="E76" s="179" t="str">
        <f>IF('Data Import'!$BO$51&lt;&gt;"",'Data Import'!$BO$51,"")</f>
        <v/>
      </c>
      <c r="F76" s="178" t="str">
        <f>IF('Data Import'!$BO$52&lt;&gt;"",'Data Import'!$BO$52,"")</f>
        <v/>
      </c>
      <c r="G76" s="181" t="str">
        <f>IF('Data Import'!$BO$53&lt;&gt;"",'Data Import'!$BO$53,"")</f>
        <v/>
      </c>
      <c r="H76" s="181" t="str">
        <f>IF('Data Import'!$BO$54&lt;&gt;"",'Data Import'!$BO$54,"")</f>
        <v/>
      </c>
      <c r="I76" s="178" t="str">
        <f>IF('Data Import'!$BO$55="Нет","+","")</f>
        <v>+</v>
      </c>
      <c r="J76" s="179" t="str">
        <f>IF('Data Import'!$BO$57&lt;&gt;"",'Data Import'!$BO$57,"")</f>
        <v/>
      </c>
      <c r="K76" s="181" t="str">
        <f>IF('Data Import'!$BO$58&lt;&gt;"",'Data Import'!$BO$58,"")</f>
        <v/>
      </c>
      <c r="L76" s="181" t="str">
        <f>IF('Data Import'!$BO$59&lt;&gt;"",'Data Import'!$BO$59,"")</f>
        <v/>
      </c>
      <c r="M76" s="178" t="str">
        <f>IF('Data Import'!$BO$60="Нет","+","")</f>
        <v/>
      </c>
      <c r="N76" s="178" t="str">
        <f>IF('Data Import'!$BO$60="Да","+","")</f>
        <v/>
      </c>
    </row>
    <row r="77" spans="1:14" ht="64.5" customHeight="1" x14ac:dyDescent="0.25">
      <c r="A77" s="23">
        <v>65</v>
      </c>
      <c r="B77" s="177" t="s">
        <v>75</v>
      </c>
      <c r="C77" s="178" t="str">
        <f>IF('Data Import'!$BP$49="Нет","+","")</f>
        <v/>
      </c>
      <c r="D77" s="178" t="str">
        <f>IF('Data Import'!$BP$50="Нет","+","")</f>
        <v/>
      </c>
      <c r="E77" s="179" t="str">
        <f>IF('Data Import'!$BP$51&lt;&gt;"",'Data Import'!$BP$51,"")</f>
        <v xml:space="preserve">Доля транспортных маршрутов, обеспечивающих доступность социально значимых объектов (поликлиники, больницы, школы, МФЦ и т.д.), разработанных совместно с общественными организациями инвалидов (%)
</v>
      </c>
      <c r="F77" s="178" t="str">
        <f>IF('Data Import'!$BP$52&lt;&gt;"",'Data Import'!$BP$52,"")</f>
        <v>%</v>
      </c>
      <c r="G77" s="181">
        <f>IF('Data Import'!$BP$53&lt;&gt;"",'Data Import'!$BP$53,"")</f>
        <v>0</v>
      </c>
      <c r="H77" s="181">
        <f>IF('Data Import'!$BP$54&lt;&gt;"",'Data Import'!$BP$54,"")</f>
        <v>0</v>
      </c>
      <c r="I77" s="178" t="str">
        <f>IF('Data Import'!$BP$55="Нет","+","")</f>
        <v>+</v>
      </c>
      <c r="J77" s="179" t="str">
        <f>IF('Data Import'!$BP$57&lt;&gt;"",'Data Import'!$BP$57,"")</f>
        <v/>
      </c>
      <c r="K77" s="181" t="str">
        <f>IF('Data Import'!$BP$58&lt;&gt;"",'Data Import'!$BP$58,"")</f>
        <v/>
      </c>
      <c r="L77" s="181" t="str">
        <f>IF('Data Import'!$BP$59&lt;&gt;"",'Data Import'!$BP$59,"")</f>
        <v/>
      </c>
      <c r="M77" s="178" t="str">
        <f>IF('Data Import'!$BP$60="Нет","+","")</f>
        <v/>
      </c>
      <c r="N77" s="178" t="str">
        <f>IF('Data Import'!$BP$60="Да","+","")</f>
        <v/>
      </c>
    </row>
    <row r="78" spans="1:14" ht="34.5" customHeight="1" x14ac:dyDescent="0.25">
      <c r="A78" s="23">
        <v>66</v>
      </c>
      <c r="B78" s="177" t="s">
        <v>76</v>
      </c>
      <c r="C78" s="178" t="str">
        <f>IF('Data Import'!$BQ$49="Нет","+","")</f>
        <v/>
      </c>
      <c r="D78" s="178" t="str">
        <f>IF('Data Import'!$BQ$50="Нет","+","")</f>
        <v/>
      </c>
      <c r="E78" s="179" t="str">
        <f>IF('Data Import'!$BQ$51&lt;&gt;"",'Data Import'!$BQ$51,"")</f>
        <v xml:space="preserve">Транспортная доступность к социально-значимым объектам к 2030 коду не менее 90% </v>
      </c>
      <c r="F78" s="178" t="str">
        <f>IF('Data Import'!$BQ$52&lt;&gt;"",'Data Import'!$BQ$52,"")</f>
        <v>%</v>
      </c>
      <c r="G78" s="181">
        <f>IF('Data Import'!$BQ$53&lt;&gt;"",'Data Import'!$BQ$53,"")</f>
        <v>90</v>
      </c>
      <c r="H78" s="181">
        <f>IF('Data Import'!$BQ$54&lt;&gt;"",'Data Import'!$BQ$54,"")</f>
        <v>70</v>
      </c>
      <c r="I78" s="178" t="str">
        <f>IF('Data Import'!$BQ$55="Нет","+","")</f>
        <v>+</v>
      </c>
      <c r="J78" s="179" t="str">
        <f>IF('Data Import'!$BQ$57&lt;&gt;"",'Data Import'!$BQ$57,"")</f>
        <v/>
      </c>
      <c r="K78" s="181" t="str">
        <f>IF('Data Import'!$BQ$58&lt;&gt;"",'Data Import'!$BQ$58,"")</f>
        <v/>
      </c>
      <c r="L78" s="181" t="str">
        <f>IF('Data Import'!$BQ$59&lt;&gt;"",'Data Import'!$BQ$59,"")</f>
        <v/>
      </c>
      <c r="M78" s="178" t="str">
        <f>IF('Data Import'!$BQ$60="Нет","+","")</f>
        <v/>
      </c>
      <c r="N78" s="178" t="str">
        <f>IF('Data Import'!$BQ$60="Да","+","")</f>
        <v/>
      </c>
    </row>
    <row r="79" spans="1:14" ht="15.75" customHeight="1" x14ac:dyDescent="0.25">
      <c r="A79" s="23">
        <v>67</v>
      </c>
      <c r="B79" s="177" t="s">
        <v>77</v>
      </c>
      <c r="C79" s="178" t="str">
        <f>IF('Data Import'!$BR$49="Нет","+","")</f>
        <v>+</v>
      </c>
      <c r="D79" s="178" t="str">
        <f>IF('Data Import'!$BR$50="Нет","+","")</f>
        <v/>
      </c>
      <c r="E79" s="179" t="str">
        <f>IF('Data Import'!$BR$51&lt;&gt;"",'Data Import'!$BR$51,"")</f>
        <v/>
      </c>
      <c r="F79" s="178" t="str">
        <f>IF('Data Import'!$BR$52&lt;&gt;"",'Data Import'!$BR$52,"")</f>
        <v/>
      </c>
      <c r="G79" s="181" t="str">
        <f>IF('Data Import'!$BR$53&lt;&gt;"",'Data Import'!$BR$53,"")</f>
        <v/>
      </c>
      <c r="H79" s="181" t="str">
        <f>IF('Data Import'!$BR$54&lt;&gt;"",'Data Import'!$BR$54,"")</f>
        <v/>
      </c>
      <c r="I79" s="178" t="str">
        <f>IF('Data Import'!$BR$55="Нет","+","")</f>
        <v/>
      </c>
      <c r="J79" s="179" t="str">
        <f>IF('Data Import'!$BR$57&lt;&gt;"",'Data Import'!$BR$57,"")</f>
        <v/>
      </c>
      <c r="K79" s="181">
        <f>IF('Data Import'!$BR$58&lt;&gt;"",'Data Import'!$BR$58,"")</f>
        <v>2</v>
      </c>
      <c r="L79" s="181">
        <f>IF('Data Import'!$BR$59&lt;&gt;"",'Data Import'!$BR$59,"")</f>
        <v>2</v>
      </c>
      <c r="M79" s="178" t="str">
        <f>IF('Data Import'!$BR$60="Нет","+","")</f>
        <v>+</v>
      </c>
      <c r="N79" s="178" t="str">
        <f>IF('Data Import'!$BR$60="Да","+","")</f>
        <v/>
      </c>
    </row>
    <row r="80" spans="1:14" ht="15.75" customHeight="1" x14ac:dyDescent="0.25">
      <c r="A80" s="23">
        <v>68</v>
      </c>
      <c r="B80" s="177" t="s">
        <v>78</v>
      </c>
      <c r="C80" s="178" t="str">
        <f>IF('Data Import'!$BS$49="Нет","+","")</f>
        <v/>
      </c>
      <c r="D80" s="178" t="str">
        <f>IF('Data Import'!$BS$50="Нет","+","")</f>
        <v>+</v>
      </c>
      <c r="E80" s="179" t="str">
        <f>IF('Data Import'!$BS$51&lt;&gt;"",'Data Import'!$BS$51,"")</f>
        <v/>
      </c>
      <c r="F80" s="178" t="str">
        <f>IF('Data Import'!$BS$52&lt;&gt;"",'Data Import'!$BS$52,"")</f>
        <v/>
      </c>
      <c r="G80" s="181" t="str">
        <f>IF('Data Import'!$BS$53&lt;&gt;"",'Data Import'!$BS$53,"")</f>
        <v/>
      </c>
      <c r="H80" s="181" t="str">
        <f>IF('Data Import'!$BS$54&lt;&gt;"",'Data Import'!$BS$54,"")</f>
        <v/>
      </c>
      <c r="I80" s="178" t="str">
        <f>IF('Data Import'!$BS$55="Нет","+","")</f>
        <v>+</v>
      </c>
      <c r="J80" s="179" t="str">
        <f>IF('Data Import'!$BS$57&lt;&gt;"",'Data Import'!$BS$57,"")</f>
        <v/>
      </c>
      <c r="K80" s="181" t="str">
        <f>IF('Data Import'!$BS$58&lt;&gt;"",'Data Import'!$BS$58,"")</f>
        <v/>
      </c>
      <c r="L80" s="181" t="str">
        <f>IF('Data Import'!$BS$59&lt;&gt;"",'Data Import'!$BS$59,"")</f>
        <v/>
      </c>
      <c r="M80" s="178" t="str">
        <f>IF('Data Import'!$BS$60="Нет","+","")</f>
        <v/>
      </c>
      <c r="N80" s="178" t="str">
        <f>IF('Data Import'!$BS$60="Да","+","")</f>
        <v/>
      </c>
    </row>
    <row r="81" spans="1:14" ht="15.75" customHeight="1" x14ac:dyDescent="0.25">
      <c r="A81" s="23">
        <v>69</v>
      </c>
      <c r="B81" s="177" t="s">
        <v>79</v>
      </c>
      <c r="C81" s="178" t="str">
        <f>IF('Data Import'!$BT$49="Нет","+","")</f>
        <v>+</v>
      </c>
      <c r="D81" s="178" t="str">
        <f>IF('Data Import'!$BT$50="Нет","+","")</f>
        <v/>
      </c>
      <c r="E81" s="179" t="str">
        <f>IF('Data Import'!$BT$51&lt;&gt;"",'Data Import'!$BT$51,"")</f>
        <v/>
      </c>
      <c r="F81" s="178" t="str">
        <f>IF('Data Import'!$BT$52&lt;&gt;"",'Data Import'!$BT$52,"")</f>
        <v/>
      </c>
      <c r="G81" s="181" t="str">
        <f>IF('Data Import'!$BT$53&lt;&gt;"",'Data Import'!$BT$53,"")</f>
        <v/>
      </c>
      <c r="H81" s="181" t="str">
        <f>IF('Data Import'!$BT$54&lt;&gt;"",'Data Import'!$BT$54,"")</f>
        <v/>
      </c>
      <c r="I81" s="178" t="str">
        <f>IF('Data Import'!$BT$55="Нет","+","")</f>
        <v>+</v>
      </c>
      <c r="J81" s="179" t="str">
        <f>IF('Data Import'!$BT$57&lt;&gt;"",'Data Import'!$BT$57,"")</f>
        <v/>
      </c>
      <c r="K81" s="181" t="str">
        <f>IF('Data Import'!$BT$58&lt;&gt;"",'Data Import'!$BT$58,"")</f>
        <v/>
      </c>
      <c r="L81" s="181" t="str">
        <f>IF('Data Import'!$BT$59&lt;&gt;"",'Data Import'!$BT$59,"")</f>
        <v/>
      </c>
      <c r="M81" s="178" t="str">
        <f>IF('Data Import'!$BT$60="Нет","+","")</f>
        <v/>
      </c>
      <c r="N81" s="178" t="str">
        <f>IF('Data Import'!$BT$60="Да","+","")</f>
        <v/>
      </c>
    </row>
    <row r="82" spans="1:14" ht="15.75" customHeight="1" x14ac:dyDescent="0.25">
      <c r="A82" s="23">
        <v>70</v>
      </c>
      <c r="B82" s="177" t="s">
        <v>80</v>
      </c>
      <c r="C82" s="178" t="str">
        <f>IF('Data Import'!$BU$49="Нет","+","")</f>
        <v>+</v>
      </c>
      <c r="D82" s="178" t="str">
        <f>IF('Data Import'!$BU$50="Нет","+","")</f>
        <v/>
      </c>
      <c r="E82" s="179" t="str">
        <f>IF('Data Import'!$BU$51&lt;&gt;"",'Data Import'!$BU$51,"")</f>
        <v/>
      </c>
      <c r="F82" s="178" t="str">
        <f>IF('Data Import'!$BU$52&lt;&gt;"",'Data Import'!$BU$52,"")</f>
        <v/>
      </c>
      <c r="G82" s="181" t="str">
        <f>IF('Data Import'!$BU$53&lt;&gt;"",'Data Import'!$BU$53,"")</f>
        <v/>
      </c>
      <c r="H82" s="181" t="str">
        <f>IF('Data Import'!$BU$54&lt;&gt;"",'Data Import'!$BU$54,"")</f>
        <v/>
      </c>
      <c r="I82" s="178" t="str">
        <f>IF('Data Import'!$BU$55="Нет","+","")</f>
        <v>+</v>
      </c>
      <c r="J82" s="179" t="str">
        <f>IF('Data Import'!$BU$57&lt;&gt;"",'Data Import'!$BU$57,"")</f>
        <v/>
      </c>
      <c r="K82" s="181">
        <f>IF('Data Import'!$BU$58&lt;&gt;"",'Data Import'!$BU$58,"")</f>
        <v>1</v>
      </c>
      <c r="L82" s="181">
        <f>IF('Data Import'!$BU$59&lt;&gt;"",'Data Import'!$BU$59,"")</f>
        <v>1</v>
      </c>
      <c r="M82" s="178" t="str">
        <f>IF('Data Import'!$BU$60="Нет","+","")</f>
        <v/>
      </c>
      <c r="N82" s="178" t="str">
        <f>IF('Data Import'!$BU$60="Да","+","")</f>
        <v/>
      </c>
    </row>
    <row r="83" spans="1:14" ht="15.75" customHeight="1" x14ac:dyDescent="0.25">
      <c r="A83" s="23">
        <v>71</v>
      </c>
      <c r="B83" s="177" t="s">
        <v>81</v>
      </c>
      <c r="C83" s="178" t="str">
        <f>IF('Data Import'!$BV$49="Нет","+","")</f>
        <v>+</v>
      </c>
      <c r="D83" s="178" t="str">
        <f>IF('Data Import'!$BV$50="Нет","+","")</f>
        <v/>
      </c>
      <c r="E83" s="179" t="str">
        <f>IF('Data Import'!$BV$51&lt;&gt;"",'Data Import'!$BV$51,"")</f>
        <v/>
      </c>
      <c r="F83" s="178" t="str">
        <f>IF('Data Import'!$BV$52&lt;&gt;"",'Data Import'!$BV$52,"")</f>
        <v/>
      </c>
      <c r="G83" s="181" t="str">
        <f>IF('Data Import'!$BV$53&lt;&gt;"",'Data Import'!$BV$53,"")</f>
        <v/>
      </c>
      <c r="H83" s="181" t="str">
        <f>IF('Data Import'!$BV$54&lt;&gt;"",'Data Import'!$BV$54,"")</f>
        <v/>
      </c>
      <c r="I83" s="178" t="str">
        <f>IF('Data Import'!$BV$55="Нет","+","")</f>
        <v>+</v>
      </c>
      <c r="J83" s="179" t="str">
        <f>IF('Data Import'!$BV$57&lt;&gt;"",'Data Import'!$BV$57,"")</f>
        <v/>
      </c>
      <c r="K83" s="181" t="str">
        <f>IF('Data Import'!$BV$58&lt;&gt;"",'Data Import'!$BV$58,"")</f>
        <v/>
      </c>
      <c r="L83" s="181" t="str">
        <f>IF('Data Import'!$BV$59&lt;&gt;"",'Data Import'!$BV$59,"")</f>
        <v/>
      </c>
      <c r="M83" s="178" t="str">
        <f>IF('Data Import'!$BV$60="Нет","+","")</f>
        <v/>
      </c>
      <c r="N83" s="178" t="str">
        <f>IF('Data Import'!$BV$60="Да","+","")</f>
        <v/>
      </c>
    </row>
    <row r="84" spans="1:14" ht="15.75" customHeight="1" x14ac:dyDescent="0.25">
      <c r="A84" s="23">
        <v>72</v>
      </c>
      <c r="B84" s="177" t="s">
        <v>82</v>
      </c>
      <c r="C84" s="178" t="str">
        <f>IF('Data Import'!$BW$49="Нет","+","")</f>
        <v>+</v>
      </c>
      <c r="D84" s="178" t="str">
        <f>IF('Data Import'!$BW$50="Нет","+","")</f>
        <v/>
      </c>
      <c r="E84" s="179" t="str">
        <f>IF('Data Import'!$BW$51&lt;&gt;"",'Data Import'!$BW$51,"")</f>
        <v/>
      </c>
      <c r="F84" s="178" t="str">
        <f>IF('Data Import'!$BW$52&lt;&gt;"",'Data Import'!$BW$52,"")</f>
        <v/>
      </c>
      <c r="G84" s="181" t="str">
        <f>IF('Data Import'!$BW$53&lt;&gt;"",'Data Import'!$BW$53,"")</f>
        <v/>
      </c>
      <c r="H84" s="181" t="str">
        <f>IF('Data Import'!$BW$54&lt;&gt;"",'Data Import'!$BW$54,"")</f>
        <v/>
      </c>
      <c r="I84" s="178" t="str">
        <f>IF('Data Import'!$BW$55="Нет","+","")</f>
        <v>+</v>
      </c>
      <c r="J84" s="179" t="str">
        <f>IF('Data Import'!$BW$57&lt;&gt;"",'Data Import'!$BW$57,"")</f>
        <v/>
      </c>
      <c r="K84" s="181" t="str">
        <f>IF('Data Import'!$BW$58&lt;&gt;"",'Data Import'!$BW$58,"")</f>
        <v/>
      </c>
      <c r="L84" s="181" t="str">
        <f>IF('Data Import'!$BW$59&lt;&gt;"",'Data Import'!$BW$59,"")</f>
        <v/>
      </c>
      <c r="M84" s="178" t="str">
        <f>IF('Data Import'!$BW$60="Нет","+","")</f>
        <v/>
      </c>
      <c r="N84" s="178" t="str">
        <f>IF('Data Import'!$BW$60="Да","+","")</f>
        <v/>
      </c>
    </row>
    <row r="85" spans="1:14" ht="15.75" customHeight="1" x14ac:dyDescent="0.25">
      <c r="A85" s="23">
        <v>73</v>
      </c>
      <c r="B85" s="177" t="s">
        <v>83</v>
      </c>
      <c r="C85" s="178" t="str">
        <f>IF('Data Import'!$BX$49="Нет","+","")</f>
        <v/>
      </c>
      <c r="D85" s="178" t="str">
        <f>IF('Data Import'!$BX$50="Нет","+","")</f>
        <v/>
      </c>
      <c r="E85" s="179" t="str">
        <f>IF('Data Import'!$BX$51&lt;&gt;"",'Data Import'!$BX$51,"")</f>
        <v/>
      </c>
      <c r="F85" s="178" t="str">
        <f>IF('Data Import'!$BX$52&lt;&gt;"",'Data Import'!$BX$52,"")</f>
        <v/>
      </c>
      <c r="G85" s="181" t="str">
        <f>IF('Data Import'!$BX$53&lt;&gt;"",'Data Import'!$BX$53,"")</f>
        <v/>
      </c>
      <c r="H85" s="181" t="str">
        <f>IF('Data Import'!$BX$54&lt;&gt;"",'Data Import'!$BX$54,"")</f>
        <v/>
      </c>
      <c r="I85" s="178" t="str">
        <f>IF('Data Import'!$BX$55="Нет","+","")</f>
        <v/>
      </c>
      <c r="J85" s="179" t="str">
        <f>IF('Data Import'!$BX$57&lt;&gt;"",'Data Import'!$BX$57,"")</f>
        <v/>
      </c>
      <c r="K85" s="181" t="str">
        <f>IF('Data Import'!$BX$58&lt;&gt;"",'Data Import'!$BX$58,"")</f>
        <v/>
      </c>
      <c r="L85" s="181" t="str">
        <f>IF('Data Import'!$BX$59&lt;&gt;"",'Data Import'!$BX$59,"")</f>
        <v/>
      </c>
      <c r="M85" s="178" t="str">
        <f>IF('Data Import'!$BX$60="Нет","+","")</f>
        <v/>
      </c>
      <c r="N85" s="178" t="str">
        <f>IF('Data Import'!$BX$60="Да","+","")</f>
        <v/>
      </c>
    </row>
    <row r="86" spans="1:14" ht="15.75" customHeight="1" x14ac:dyDescent="0.25">
      <c r="A86" s="23">
        <v>74</v>
      </c>
      <c r="B86" s="177" t="s">
        <v>84</v>
      </c>
      <c r="C86" s="178" t="str">
        <f>IF('Data Import'!$BY$49="Нет","+","")</f>
        <v>+</v>
      </c>
      <c r="D86" s="178" t="str">
        <f>IF('Data Import'!$BY$50="Нет","+","")</f>
        <v/>
      </c>
      <c r="E86" s="179" t="str">
        <f>IF('Data Import'!$BY$51&lt;&gt;"",'Data Import'!$BY$51,"")</f>
        <v/>
      </c>
      <c r="F86" s="178" t="str">
        <f>IF('Data Import'!$BY$52&lt;&gt;"",'Data Import'!$BY$52,"")</f>
        <v/>
      </c>
      <c r="G86" s="181" t="str">
        <f>IF('Data Import'!$BY$53&lt;&gt;"",'Data Import'!$BY$53,"")</f>
        <v/>
      </c>
      <c r="H86" s="181" t="str">
        <f>IF('Data Import'!$BY$54&lt;&gt;"",'Data Import'!$BY$54,"")</f>
        <v/>
      </c>
      <c r="I86" s="178" t="str">
        <f>IF('Data Import'!$BY$55="Нет","+","")</f>
        <v>+</v>
      </c>
      <c r="J86" s="179" t="str">
        <f>IF('Data Import'!$BY$57&lt;&gt;"",'Data Import'!$BY$57,"")</f>
        <v/>
      </c>
      <c r="K86" s="181" t="str">
        <f>IF('Data Import'!$BY$58&lt;&gt;"",'Data Import'!$BY$58,"")</f>
        <v/>
      </c>
      <c r="L86" s="181" t="str">
        <f>IF('Data Import'!$BY$59&lt;&gt;"",'Data Import'!$BY$59,"")</f>
        <v/>
      </c>
      <c r="M86" s="178" t="str">
        <f>IF('Data Import'!$BY$60="Нет","+","")</f>
        <v/>
      </c>
      <c r="N86" s="178" t="str">
        <f>IF('Data Import'!$BY$60="Да","+","")</f>
        <v/>
      </c>
    </row>
    <row r="87" spans="1:14" ht="17.25" customHeight="1" x14ac:dyDescent="0.25">
      <c r="A87" s="23">
        <v>75</v>
      </c>
      <c r="B87" s="177" t="s">
        <v>85</v>
      </c>
      <c r="C87" s="178" t="str">
        <f>IF('Data Import'!$BZ$49="Нет","+","")</f>
        <v/>
      </c>
      <c r="D87" s="178" t="str">
        <f>IF('Data Import'!$BZ$50="Нет","+","")</f>
        <v/>
      </c>
      <c r="E87" s="179" t="str">
        <f>IF('Data Import'!$BZ$51&lt;&gt;"",'Data Import'!$BZ$51,"")</f>
        <v/>
      </c>
      <c r="F87" s="178" t="str">
        <f>IF('Data Import'!$BZ$52&lt;&gt;"",'Data Import'!$BZ$52,"")</f>
        <v/>
      </c>
      <c r="G87" s="181" t="str">
        <f>IF('Data Import'!$BZ$53&lt;&gt;"",'Data Import'!$BZ$53,"")</f>
        <v/>
      </c>
      <c r="H87" s="181" t="str">
        <f>IF('Data Import'!$BZ$54&lt;&gt;"",'Data Import'!$BZ$54,"")</f>
        <v/>
      </c>
      <c r="I87" s="178" t="str">
        <f>IF('Data Import'!$BZ$55="Нет","+","")</f>
        <v/>
      </c>
      <c r="J87" s="179" t="str">
        <f>IF('Data Import'!$BZ$57&lt;&gt;"",'Data Import'!$BZ$57,"")</f>
        <v/>
      </c>
      <c r="K87" s="181" t="str">
        <f>IF('Data Import'!$BZ$58&lt;&gt;"",'Data Import'!$BZ$58,"")</f>
        <v/>
      </c>
      <c r="L87" s="181" t="str">
        <f>IF('Data Import'!$BZ$59&lt;&gt;"",'Data Import'!$BZ$59,"")</f>
        <v/>
      </c>
      <c r="M87" s="178" t="str">
        <f>IF('Data Import'!$BZ$60="Нет","+","")</f>
        <v/>
      </c>
      <c r="N87" s="178" t="str">
        <f>IF('Data Import'!$BZ$60="Да","+","")</f>
        <v/>
      </c>
    </row>
    <row r="88" spans="1:14" ht="63" customHeight="1" x14ac:dyDescent="0.25">
      <c r="A88" s="23">
        <v>76</v>
      </c>
      <c r="B88" s="177" t="s">
        <v>86</v>
      </c>
      <c r="C88" s="178" t="str">
        <f>IF('Data Import'!$CA$49="Нет","+","")</f>
        <v>+</v>
      </c>
      <c r="D88" s="178" t="str">
        <f>IF('Data Import'!$CA$50="Нет","+","")</f>
        <v/>
      </c>
      <c r="E88" s="179" t="str">
        <f>IF('Data Import'!$CA$51&lt;&gt;"",'Data Import'!$CA$51,"")</f>
        <v/>
      </c>
      <c r="F88" s="178" t="str">
        <f>IF('Data Import'!$CA$52&lt;&gt;"",'Data Import'!$CA$52,"")</f>
        <v/>
      </c>
      <c r="G88" s="181" t="str">
        <f>IF('Data Import'!$CA$53&lt;&gt;"",'Data Import'!$CA$53,"")</f>
        <v/>
      </c>
      <c r="H88" s="181" t="str">
        <f>IF('Data Import'!$CA$54&lt;&gt;"",'Data Import'!$CA$54,"")</f>
        <v/>
      </c>
      <c r="I88" s="178" t="str">
        <f>IF('Data Import'!$CA$55="Нет","+","")</f>
        <v/>
      </c>
      <c r="J88" s="179" t="str">
        <f>IF('Data Import'!$CA$57&lt;&gt;"",'Data Import'!$CA$57,"")</f>
        <v>Доступность социально - значимых объектов для инвалидов, в т.ч. ФАП обеспечивается в рабочем порядке (прорабатывается вопрос транспортной доступности к вновь построенным ФАП); также действует услуга «социального такси»</v>
      </c>
      <c r="K88" s="181" t="str">
        <f>IF('Data Import'!$CA$58&lt;&gt;"",'Data Import'!$CA$58,"")</f>
        <v/>
      </c>
      <c r="L88" s="181" t="str">
        <f>IF('Data Import'!$CA$59&lt;&gt;"",'Data Import'!$CA$59,"")</f>
        <v/>
      </c>
      <c r="M88" s="178" t="str">
        <f>IF('Data Import'!$CA$60="Нет","+","")</f>
        <v>+</v>
      </c>
      <c r="N88" s="178" t="str">
        <f>IF('Data Import'!$CA$60="Да","+","")</f>
        <v/>
      </c>
    </row>
    <row r="89" spans="1:14" ht="15.75" customHeight="1" x14ac:dyDescent="0.25">
      <c r="A89" s="23">
        <v>77</v>
      </c>
      <c r="B89" s="177" t="s">
        <v>87</v>
      </c>
      <c r="C89" s="178" t="str">
        <f>IF('Data Import'!$CB$49="Нет","+","")</f>
        <v/>
      </c>
      <c r="D89" s="178" t="str">
        <f>IF('Data Import'!$CB$50="Нет","+","")</f>
        <v/>
      </c>
      <c r="E89" s="179" t="str">
        <f>IF('Data Import'!$CB$51&lt;&gt;"",'Data Import'!$CB$51,"")</f>
        <v/>
      </c>
      <c r="F89" s="178" t="str">
        <f>IF('Data Import'!$CB$52&lt;&gt;"",'Data Import'!$CB$52,"")</f>
        <v/>
      </c>
      <c r="G89" s="181" t="str">
        <f>IF('Data Import'!$CB$53&lt;&gt;"",'Data Import'!$CB$53,"")</f>
        <v/>
      </c>
      <c r="H89" s="181" t="str">
        <f>IF('Data Import'!$CB$54&lt;&gt;"",'Data Import'!$CB$54,"")</f>
        <v/>
      </c>
      <c r="I89" s="178" t="str">
        <f>IF('Data Import'!$CB$55="Нет","+","")</f>
        <v/>
      </c>
      <c r="J89" s="179" t="str">
        <f>IF('Data Import'!$CB$57&lt;&gt;"",'Data Import'!$CB$57,"")</f>
        <v/>
      </c>
      <c r="K89" s="181" t="str">
        <f>IF('Data Import'!$CB$58&lt;&gt;"",'Data Import'!$CB$58,"")</f>
        <v/>
      </c>
      <c r="L89" s="181" t="str">
        <f>IF('Data Import'!$CB$59&lt;&gt;"",'Data Import'!$CB$59,"")</f>
        <v/>
      </c>
      <c r="M89" s="178" t="str">
        <f>IF('Data Import'!$CB$60="Нет","+","")</f>
        <v/>
      </c>
      <c r="N89" s="178" t="str">
        <f>IF('Data Import'!$CB$60="Да","+","")</f>
        <v/>
      </c>
    </row>
    <row r="90" spans="1:14" ht="60.75" customHeight="1" x14ac:dyDescent="0.25">
      <c r="A90" s="23">
        <v>78</v>
      </c>
      <c r="B90" s="177" t="s">
        <v>88</v>
      </c>
      <c r="C90" s="178" t="str">
        <f>IF('Data Import'!$CC$49="Нет","+","")</f>
        <v/>
      </c>
      <c r="D90" s="178" t="str">
        <f>IF('Data Import'!$CC$50="Нет","+","")</f>
        <v/>
      </c>
      <c r="E90" s="179" t="str">
        <f>IF('Data Import'!$CC$51&lt;&gt;"",'Data Import'!$CC$51,"")</f>
        <v xml:space="preserve"> Развитие транспортных маршрутов, обеспечивающих доступность социально-значимых объектов (поликлиники, больницы, школы, МФЦ и т.д.), разработанных совместно с общественными организациями инвалидов</v>
      </c>
      <c r="F90" s="178" t="str">
        <f>IF('Data Import'!$CC$52&lt;&gt;"",'Data Import'!$CC$52,"")</f>
        <v>%</v>
      </c>
      <c r="G90" s="181">
        <f>IF('Data Import'!$CC$53&lt;&gt;"",'Data Import'!$CC$53,"")</f>
        <v>50</v>
      </c>
      <c r="H90" s="181">
        <f>IF('Data Import'!$CC$54&lt;&gt;"",'Data Import'!$CC$54,"")</f>
        <v>50</v>
      </c>
      <c r="I90" s="178" t="str">
        <f>IF('Data Import'!$CC$55="Нет","+","")</f>
        <v>+</v>
      </c>
      <c r="J90" s="179" t="str">
        <f>IF('Data Import'!$CC$57&lt;&gt;"",'Data Import'!$CC$57,"")</f>
        <v/>
      </c>
      <c r="K90" s="181" t="str">
        <f>IF('Data Import'!$CC$58&lt;&gt;"",'Data Import'!$CC$58,"")</f>
        <v/>
      </c>
      <c r="L90" s="181" t="str">
        <f>IF('Data Import'!$CC$59&lt;&gt;"",'Data Import'!$CC$59,"")</f>
        <v/>
      </c>
      <c r="M90" s="178" t="str">
        <f>IF('Data Import'!$CC$60="Нет","+","")</f>
        <v/>
      </c>
      <c r="N90" s="178" t="str">
        <f>IF('Data Import'!$CC$60="Да","+","")</f>
        <v/>
      </c>
    </row>
    <row r="91" spans="1:14" ht="15.75" customHeight="1" x14ac:dyDescent="0.25">
      <c r="A91" s="23">
        <v>79</v>
      </c>
      <c r="B91" s="177" t="s">
        <v>89</v>
      </c>
      <c r="C91" s="178" t="str">
        <f>IF('Data Import'!$CD$49="Нет","+","")</f>
        <v>+</v>
      </c>
      <c r="D91" s="178" t="str">
        <f>IF('Data Import'!$CD$50="Нет","+","")</f>
        <v/>
      </c>
      <c r="E91" s="179" t="str">
        <f>IF('Data Import'!$CD$51&lt;&gt;"",'Data Import'!$CD$51,"")</f>
        <v/>
      </c>
      <c r="F91" s="178" t="str">
        <f>IF('Data Import'!$CD$52&lt;&gt;"",'Data Import'!$CD$52,"")</f>
        <v/>
      </c>
      <c r="G91" s="181" t="str">
        <f>IF('Data Import'!$CD$53&lt;&gt;"",'Data Import'!$CD$53,"")</f>
        <v/>
      </c>
      <c r="H91" s="181" t="str">
        <f>IF('Data Import'!$CD$54&lt;&gt;"",'Data Import'!$CD$54,"")</f>
        <v/>
      </c>
      <c r="I91" s="178" t="str">
        <f>IF('Data Import'!$CD$55="Нет","+","")</f>
        <v/>
      </c>
      <c r="J91" s="179" t="str">
        <f>IF('Data Import'!$CD$57&lt;&gt;"",'Data Import'!$CD$57,"")</f>
        <v/>
      </c>
      <c r="K91" s="181">
        <f>IF('Data Import'!$CD$58&lt;&gt;"",'Data Import'!$CD$58,"")</f>
        <v>0</v>
      </c>
      <c r="L91" s="181">
        <f>IF('Data Import'!$CD$59&lt;&gt;"",'Data Import'!$CD$59,"")</f>
        <v>0</v>
      </c>
      <c r="M91" s="178" t="str">
        <f>IF('Data Import'!$CD$60="Нет","+","")</f>
        <v>+</v>
      </c>
      <c r="N91" s="178" t="str">
        <f>IF('Data Import'!$CD$60="Да","+","")</f>
        <v/>
      </c>
    </row>
    <row r="92" spans="1:14" ht="15.75" customHeight="1" x14ac:dyDescent="0.25">
      <c r="A92" s="23">
        <v>80</v>
      </c>
      <c r="B92" s="177" t="s">
        <v>90</v>
      </c>
      <c r="C92" s="178" t="str">
        <f>IF('Data Import'!$CE$49="Нет","+","")</f>
        <v>+</v>
      </c>
      <c r="D92" s="178" t="str">
        <f>IF('Data Import'!$CE$50="Нет","+","")</f>
        <v/>
      </c>
      <c r="E92" s="179" t="str">
        <f>IF('Data Import'!$CE$51&lt;&gt;"",'Data Import'!$CE$51,"")</f>
        <v/>
      </c>
      <c r="F92" s="178" t="str">
        <f>IF('Data Import'!$CE$52&lt;&gt;"",'Data Import'!$CE$52,"")</f>
        <v/>
      </c>
      <c r="G92" s="181" t="str">
        <f>IF('Data Import'!$CE$53&lt;&gt;"",'Data Import'!$CE$53,"")</f>
        <v/>
      </c>
      <c r="H92" s="181" t="str">
        <f>IF('Data Import'!$CE$54&lt;&gt;"",'Data Import'!$CE$54,"")</f>
        <v/>
      </c>
      <c r="I92" s="178" t="str">
        <f>IF('Data Import'!$CE$55="Нет","+","")</f>
        <v>+</v>
      </c>
      <c r="J92" s="179" t="str">
        <f>IF('Data Import'!$CE$57&lt;&gt;"",'Data Import'!$CE$57,"")</f>
        <v/>
      </c>
      <c r="K92" s="181" t="str">
        <f>IF('Data Import'!$CE$58&lt;&gt;"",'Data Import'!$CE$58,"")</f>
        <v/>
      </c>
      <c r="L92" s="181" t="str">
        <f>IF('Data Import'!$CE$59&lt;&gt;"",'Data Import'!$CE$59,"")</f>
        <v/>
      </c>
      <c r="M92" s="178" t="str">
        <f>IF('Data Import'!$CE$60="Нет","+","")</f>
        <v/>
      </c>
      <c r="N92" s="178" t="str">
        <f>IF('Data Import'!$CE$60="Да","+","")</f>
        <v/>
      </c>
    </row>
    <row r="93" spans="1:14" ht="15.75" customHeight="1" x14ac:dyDescent="0.25">
      <c r="A93" s="23">
        <v>81</v>
      </c>
      <c r="B93" s="177" t="s">
        <v>91</v>
      </c>
      <c r="C93" s="178" t="str">
        <f>IF('Data Import'!$CF$49="Нет","+","")</f>
        <v/>
      </c>
      <c r="D93" s="178" t="str">
        <f>IF('Data Import'!$CF$50="Нет","+","")</f>
        <v/>
      </c>
      <c r="E93" s="179" t="str">
        <f>IF('Data Import'!$CF$51&lt;&gt;"",'Data Import'!$CF$51,"")</f>
        <v/>
      </c>
      <c r="F93" s="178" t="str">
        <f>IF('Data Import'!$CF$52&lt;&gt;"",'Data Import'!$CF$52,"")</f>
        <v/>
      </c>
      <c r="G93" s="181" t="str">
        <f>IF('Data Import'!$CF$53&lt;&gt;"",'Data Import'!$CF$53,"")</f>
        <v/>
      </c>
      <c r="H93" s="181" t="str">
        <f>IF('Data Import'!$CF$54&lt;&gt;"",'Data Import'!$CF$54,"")</f>
        <v/>
      </c>
      <c r="I93" s="178" t="str">
        <f>IF('Data Import'!$CF$55="Нет","+","")</f>
        <v/>
      </c>
      <c r="J93" s="179" t="str">
        <f>IF('Data Import'!$CF$57&lt;&gt;"",'Data Import'!$CF$57,"")</f>
        <v/>
      </c>
      <c r="K93" s="181" t="str">
        <f>IF('Data Import'!$CF$58&lt;&gt;"",'Data Import'!$CF$58,"")</f>
        <v/>
      </c>
      <c r="L93" s="181" t="str">
        <f>IF('Data Import'!$CF$59&lt;&gt;"",'Data Import'!$CF$59,"")</f>
        <v/>
      </c>
      <c r="M93" s="178" t="str">
        <f>IF('Data Import'!$CF$60="Нет","+","")</f>
        <v/>
      </c>
      <c r="N93" s="178" t="str">
        <f>IF('Data Import'!$CF$60="Да","+","")</f>
        <v/>
      </c>
    </row>
    <row r="94" spans="1:14" ht="15.75" customHeight="1" x14ac:dyDescent="0.25">
      <c r="A94" s="23">
        <v>82</v>
      </c>
      <c r="B94" s="177" t="s">
        <v>92</v>
      </c>
      <c r="C94" s="178" t="str">
        <f>IF('Data Import'!$CG$49="Нет","+","")</f>
        <v/>
      </c>
      <c r="D94" s="178" t="str">
        <f>IF('Data Import'!$CG$50="Нет","+","")</f>
        <v/>
      </c>
      <c r="E94" s="179" t="str">
        <f>IF('Data Import'!$CG$51&lt;&gt;"",'Data Import'!$CG$51,"")</f>
        <v/>
      </c>
      <c r="F94" s="178" t="str">
        <f>IF('Data Import'!$CG$52&lt;&gt;"",'Data Import'!$CG$52,"")</f>
        <v/>
      </c>
      <c r="G94" s="181" t="str">
        <f>IF('Data Import'!$CG$53&lt;&gt;"",'Data Import'!$CG$53,"")</f>
        <v/>
      </c>
      <c r="H94" s="181" t="str">
        <f>IF('Data Import'!$CG$54&lt;&gt;"",'Data Import'!$CG$54,"")</f>
        <v/>
      </c>
      <c r="I94" s="178" t="str">
        <f>IF('Data Import'!$CG$55="Нет","+","")</f>
        <v/>
      </c>
      <c r="J94" s="179" t="str">
        <f>IF('Data Import'!$CG$57&lt;&gt;"",'Data Import'!$CG$57,"")</f>
        <v/>
      </c>
      <c r="K94" s="181" t="str">
        <f>IF('Data Import'!$CG$58&lt;&gt;"",'Data Import'!$CG$58,"")</f>
        <v/>
      </c>
      <c r="L94" s="181" t="str">
        <f>IF('Data Import'!$CG$59&lt;&gt;"",'Data Import'!$CG$59,"")</f>
        <v/>
      </c>
      <c r="M94" s="178" t="str">
        <f>IF('Data Import'!$CG$60="Нет","+","")</f>
        <v/>
      </c>
      <c r="N94" s="178" t="str">
        <f>IF('Data Import'!$CG$60="Да","+","")</f>
        <v/>
      </c>
    </row>
    <row r="95" spans="1:14" ht="15.75" customHeight="1" x14ac:dyDescent="0.25">
      <c r="A95" s="23">
        <v>83</v>
      </c>
      <c r="B95" s="177" t="s">
        <v>93</v>
      </c>
      <c r="C95" s="178" t="str">
        <f>IF('Data Import'!$CH$49="Нет","+","")</f>
        <v>+</v>
      </c>
      <c r="D95" s="178" t="str">
        <f>IF('Data Import'!$CH$50="Нет","+","")</f>
        <v/>
      </c>
      <c r="E95" s="179" t="str">
        <f>IF('Data Import'!$CH$51&lt;&gt;"",'Data Import'!$CH$51,"")</f>
        <v/>
      </c>
      <c r="F95" s="178" t="str">
        <f>IF('Data Import'!$CH$52&lt;&gt;"",'Data Import'!$CH$52,"")</f>
        <v/>
      </c>
      <c r="G95" s="181" t="str">
        <f>IF('Data Import'!$CH$53&lt;&gt;"",'Data Import'!$CH$53,"")</f>
        <v/>
      </c>
      <c r="H95" s="181" t="str">
        <f>IF('Data Import'!$CH$54&lt;&gt;"",'Data Import'!$CH$54,"")</f>
        <v/>
      </c>
      <c r="I95" s="178" t="str">
        <f>IF('Data Import'!$CH$55="Нет","+","")</f>
        <v>+</v>
      </c>
      <c r="J95" s="179" t="str">
        <f>IF('Data Import'!$CH$57&lt;&gt;"",'Data Import'!$CH$57,"")</f>
        <v/>
      </c>
      <c r="K95" s="181" t="str">
        <f>IF('Data Import'!$CH$58&lt;&gt;"",'Data Import'!$CH$58,"")</f>
        <v/>
      </c>
      <c r="L95" s="181" t="str">
        <f>IF('Data Import'!$CH$59&lt;&gt;"",'Data Import'!$CH$59,"")</f>
        <v/>
      </c>
      <c r="M95" s="178" t="str">
        <f>IF('Data Import'!$CH$60="Нет","+","")</f>
        <v/>
      </c>
      <c r="N95" s="178" t="str">
        <f>IF('Data Import'!$CH$60="Да","+","")</f>
        <v/>
      </c>
    </row>
    <row r="96" spans="1:14" ht="15.75" customHeight="1" x14ac:dyDescent="0.25">
      <c r="A96" s="23">
        <v>84</v>
      </c>
      <c r="B96" s="177" t="s">
        <v>94</v>
      </c>
      <c r="C96" s="178" t="str">
        <f>IF('Data Import'!$CI$49="Нет","+","")</f>
        <v/>
      </c>
      <c r="D96" s="178" t="str">
        <f>IF('Data Import'!$CI$50="Нет","+","")</f>
        <v/>
      </c>
      <c r="E96" s="179" t="str">
        <f>IF('Data Import'!$CI$51&lt;&gt;"",'Data Import'!$CI$51,"")</f>
        <v/>
      </c>
      <c r="F96" s="178" t="str">
        <f>IF('Data Import'!$CI$52&lt;&gt;"",'Data Import'!$CI$52,"")</f>
        <v/>
      </c>
      <c r="G96" s="181" t="str">
        <f>IF('Data Import'!$CI$53&lt;&gt;"",'Data Import'!$CI$53,"")</f>
        <v/>
      </c>
      <c r="H96" s="181" t="str">
        <f>IF('Data Import'!$CI$54&lt;&gt;"",'Data Import'!$CI$54,"")</f>
        <v/>
      </c>
      <c r="I96" s="178" t="str">
        <f>IF('Data Import'!$CI$55="Нет","+","")</f>
        <v/>
      </c>
      <c r="J96" s="179" t="str">
        <f>IF('Data Import'!$CI$57&lt;&gt;"",'Data Import'!$CI$57,"")</f>
        <v/>
      </c>
      <c r="K96" s="181" t="str">
        <f>IF('Data Import'!$CI$58&lt;&gt;"",'Data Import'!$CI$58,"")</f>
        <v/>
      </c>
      <c r="L96" s="181" t="str">
        <f>IF('Data Import'!$CI$59&lt;&gt;"",'Data Import'!$CI$59,"")</f>
        <v/>
      </c>
      <c r="M96" s="178" t="str">
        <f>IF('Data Import'!$CI$60="Нет","+","")</f>
        <v/>
      </c>
      <c r="N96" s="178" t="str">
        <f>IF('Data Import'!$CI$60="Да","+","")</f>
        <v/>
      </c>
    </row>
    <row r="97" spans="1:14" ht="15.75" customHeight="1" x14ac:dyDescent="0.25">
      <c r="A97" s="23">
        <v>85</v>
      </c>
      <c r="B97" s="177" t="s">
        <v>95</v>
      </c>
      <c r="C97" s="178" t="str">
        <f>IF('Data Import'!$CJ$49="Нет","+","")</f>
        <v/>
      </c>
      <c r="D97" s="178" t="str">
        <f>IF('Data Import'!$CJ$50="Нет","+","")</f>
        <v/>
      </c>
      <c r="E97" s="179" t="str">
        <f>IF('Data Import'!$CJ$51&lt;&gt;"",'Data Import'!$CJ$51,"")</f>
        <v/>
      </c>
      <c r="F97" s="178" t="str">
        <f>IF('Data Import'!$CJ$52&lt;&gt;"",'Data Import'!$CJ$52,"")</f>
        <v/>
      </c>
      <c r="G97" s="181" t="str">
        <f>IF('Data Import'!$CJ$53&lt;&gt;"",'Data Import'!$CJ$53,"")</f>
        <v/>
      </c>
      <c r="H97" s="181" t="str">
        <f>IF('Data Import'!$CJ$54&lt;&gt;"",'Data Import'!$CJ$54,"")</f>
        <v/>
      </c>
      <c r="I97" s="178" t="str">
        <f>IF('Data Import'!$CJ$55="Нет","+","")</f>
        <v/>
      </c>
      <c r="J97" s="179" t="str">
        <f>IF('Data Import'!$CJ$57&lt;&gt;"",'Data Import'!$CJ$57,"")</f>
        <v/>
      </c>
      <c r="K97" s="181" t="str">
        <f>IF('Data Import'!$CJ$58&lt;&gt;"",'Data Import'!$CJ$58,"")</f>
        <v/>
      </c>
      <c r="L97" s="181" t="str">
        <f>IF('Data Import'!$CJ$59&lt;&gt;"",'Data Import'!$CJ$59,"")</f>
        <v/>
      </c>
      <c r="M97" s="178" t="str">
        <f>IF('Data Import'!$CJ$60="Нет","+","")</f>
        <v/>
      </c>
      <c r="N97" s="178" t="str">
        <f>IF('Data Import'!$CJ$60="Да","+","")</f>
        <v/>
      </c>
    </row>
    <row r="98" spans="1:14" ht="15.75" customHeight="1" x14ac:dyDescent="0.25">
      <c r="A98" s="23">
        <v>86</v>
      </c>
      <c r="B98" s="177" t="s">
        <v>96</v>
      </c>
      <c r="C98" s="178" t="str">
        <f>IF('Data Import'!$CK$49="Нет","+","")</f>
        <v/>
      </c>
      <c r="D98" s="178" t="str">
        <f>IF('Data Import'!$CK$50="Нет","+","")</f>
        <v/>
      </c>
      <c r="E98" s="179" t="str">
        <f>IF('Data Import'!$CK$51&lt;&gt;"",'Data Import'!$CK$51,"")</f>
        <v/>
      </c>
      <c r="F98" s="178" t="str">
        <f>IF('Data Import'!$CK$52&lt;&gt;"",'Data Import'!$CK$52,"")</f>
        <v/>
      </c>
      <c r="G98" s="181" t="str">
        <f>IF('Data Import'!$CK$53&lt;&gt;"",'Data Import'!$CK$53,"")</f>
        <v/>
      </c>
      <c r="H98" s="181" t="str">
        <f>IF('Data Import'!$CK$54&lt;&gt;"",'Data Import'!$CK$54,"")</f>
        <v/>
      </c>
      <c r="I98" s="178" t="str">
        <f>IF('Data Import'!$CK$55="Нет","+","")</f>
        <v/>
      </c>
      <c r="J98" s="179" t="str">
        <f>IF('Data Import'!$CK$57&lt;&gt;"",'Data Import'!$CK$57,"")</f>
        <v/>
      </c>
      <c r="K98" s="181" t="str">
        <f>IF('Data Import'!$CK$58&lt;&gt;"",'Data Import'!$CK$58,"")</f>
        <v/>
      </c>
      <c r="L98" s="181" t="str">
        <f>IF('Data Import'!$CK$59&lt;&gt;"",'Data Import'!$CK$59,"")</f>
        <v/>
      </c>
      <c r="M98" s="178" t="str">
        <f>IF('Data Import'!$CK$60="Нет","+","")</f>
        <v/>
      </c>
      <c r="N98" s="178" t="str">
        <f>IF('Data Import'!$CK$60="Да","+","")</f>
        <v/>
      </c>
    </row>
    <row r="99" spans="1:14" ht="77.25" customHeight="1" x14ac:dyDescent="0.25">
      <c r="A99" s="23">
        <v>87</v>
      </c>
      <c r="B99" s="177" t="s">
        <v>97</v>
      </c>
      <c r="C99" s="178" t="str">
        <f>IF('Data Import'!$CL$49="Нет","+","")</f>
        <v>+</v>
      </c>
      <c r="D99" s="178" t="str">
        <f>IF('Data Import'!$CL$50="Нет","+","")</f>
        <v/>
      </c>
      <c r="E99" s="179" t="str">
        <f>IF('Data Import'!$CL$51&lt;&gt;"",'Data Import'!$CL$51,"")</f>
        <v/>
      </c>
      <c r="F99" s="178" t="str">
        <f>IF('Data Import'!$CL$52&lt;&gt;"",'Data Import'!$CL$52,"")</f>
        <v/>
      </c>
      <c r="G99" s="181" t="str">
        <f>IF('Data Import'!$CL$53&lt;&gt;"",'Data Import'!$CL$53,"")</f>
        <v/>
      </c>
      <c r="H99" s="181" t="str">
        <f>IF('Data Import'!$CL$54&lt;&gt;"",'Data Import'!$CL$54,"")</f>
        <v/>
      </c>
      <c r="I99" s="178" t="str">
        <f>IF('Data Import'!$CL$55="Нет","+","")</f>
        <v/>
      </c>
      <c r="J99" s="179" t="str">
        <f>IF('Data Import'!$CL$57&lt;&gt;"",'Data Import'!$CL$57,"")</f>
        <v xml:space="preserve">необходимость не выявлена, маршрутная сеть в городах и районах позволяет пассажирам добраться до нужных социально - значимых объетов. Кроме того, в случае необходимости граждане направляют в адрес муниципальных образований республики предложения по внесению изменений в маршрут регулярных перевозок.
</v>
      </c>
      <c r="K99" s="181" t="str">
        <f>IF('Data Import'!$CL$58&lt;&gt;"",'Data Import'!$CL$58,"")</f>
        <v/>
      </c>
      <c r="L99" s="181" t="str">
        <f>IF('Data Import'!$CL$59&lt;&gt;"",'Data Import'!$CL$59,"")</f>
        <v/>
      </c>
      <c r="M99" s="178" t="str">
        <f>IF('Data Import'!$CL$60="Нет","+","")</f>
        <v/>
      </c>
      <c r="N99" s="178" t="str">
        <f>IF('Data Import'!$CL$60="Да","+","")</f>
        <v/>
      </c>
    </row>
    <row r="100" spans="1:14" ht="15.75" customHeight="1" x14ac:dyDescent="0.25">
      <c r="A100" s="23">
        <v>88</v>
      </c>
      <c r="B100" s="177" t="s">
        <v>98</v>
      </c>
      <c r="C100" s="178" t="str">
        <f>IF('Data Import'!$CM$49="Нет","+","")</f>
        <v>+</v>
      </c>
      <c r="D100" s="178" t="str">
        <f>IF('Data Import'!$CM$50="Нет","+","")</f>
        <v/>
      </c>
      <c r="E100" s="179" t="str">
        <f>IF('Data Import'!$CM$51&lt;&gt;"",'Data Import'!$CM$51,"")</f>
        <v/>
      </c>
      <c r="F100" s="178" t="str">
        <f>IF('Data Import'!$CM$52&lt;&gt;"",'Data Import'!$CM$52,"")</f>
        <v/>
      </c>
      <c r="G100" s="181" t="str">
        <f>IF('Data Import'!$CM$53&lt;&gt;"",'Data Import'!$CM$53,"")</f>
        <v/>
      </c>
      <c r="H100" s="181" t="str">
        <f>IF('Data Import'!$CM$54&lt;&gt;"",'Data Import'!$CM$54,"")</f>
        <v/>
      </c>
      <c r="I100" s="178" t="str">
        <f>IF('Data Import'!$CM$55="Нет","+","")</f>
        <v>+</v>
      </c>
      <c r="J100" s="179" t="str">
        <f>IF('Data Import'!$CM$57&lt;&gt;"",'Data Import'!$CM$57,"")</f>
        <v/>
      </c>
      <c r="K100" s="181" t="str">
        <f>IF('Data Import'!$CM$58&lt;&gt;"",'Data Import'!$CM$58,"")</f>
        <v/>
      </c>
      <c r="L100" s="181" t="str">
        <f>IF('Data Import'!$CM$59&lt;&gt;"",'Data Import'!$CM$59,"")</f>
        <v/>
      </c>
      <c r="M100" s="178" t="str">
        <f>IF('Data Import'!$CM$60="Нет","+","")</f>
        <v/>
      </c>
      <c r="N100" s="178" t="str">
        <f>IF('Data Import'!$CM$60="Да","+","")</f>
        <v/>
      </c>
    </row>
    <row r="101" spans="1:14" ht="15.75" customHeight="1" x14ac:dyDescent="0.25">
      <c r="A101" s="23">
        <v>89</v>
      </c>
      <c r="B101" s="177" t="s">
        <v>99</v>
      </c>
      <c r="C101" s="178" t="str">
        <f>IF('Data Import'!$CN$49="Нет","+","")</f>
        <v/>
      </c>
      <c r="D101" s="178" t="str">
        <f>IF('Data Import'!$CN$50="Нет","+","")</f>
        <v/>
      </c>
      <c r="E101" s="179" t="str">
        <f>IF('Data Import'!$CN$51&lt;&gt;"",'Data Import'!$CN$51,"")</f>
        <v/>
      </c>
      <c r="F101" s="178" t="str">
        <f>IF('Data Import'!$CN$52&lt;&gt;"",'Data Import'!$CN$52,"")</f>
        <v/>
      </c>
      <c r="G101" s="181" t="str">
        <f>IF('Data Import'!$CN$53&lt;&gt;"",'Data Import'!$CN$53,"")</f>
        <v/>
      </c>
      <c r="H101" s="181" t="str">
        <f>IF('Data Import'!$CN$54&lt;&gt;"",'Data Import'!$CN$54,"")</f>
        <v/>
      </c>
      <c r="I101" s="178" t="str">
        <f>IF('Data Import'!$CN$55="Нет","+","")</f>
        <v/>
      </c>
      <c r="J101" s="179" t="str">
        <f>IF('Data Import'!$CN$57&lt;&gt;"",'Data Import'!$CN$57,"")</f>
        <v/>
      </c>
      <c r="K101" s="181" t="str">
        <f>IF('Data Import'!$CN$58&lt;&gt;"",'Data Import'!$CN$58,"")</f>
        <v/>
      </c>
      <c r="L101" s="181" t="str">
        <f>IF('Data Import'!$CN$59&lt;&gt;"",'Data Import'!$CN$59,"")</f>
        <v/>
      </c>
      <c r="M101" s="178" t="str">
        <f>IF('Data Import'!$CN$60="Нет","+","")</f>
        <v/>
      </c>
      <c r="N101" s="178" t="str">
        <f>IF('Data Import'!$CN$60="Да","+","")</f>
        <v/>
      </c>
    </row>
    <row r="103" spans="1:14" x14ac:dyDescent="0.25">
      <c r="K103" s="68">
        <f>K24+K28+K33+K38+K45+K46+K49+K52+K64+K70+K73+K74+K79+K82</f>
        <v>222</v>
      </c>
      <c r="L103" s="68">
        <f>L24+L28+L33+L38+L45+L46+L49+L52+L64+L70+L73+L74+L79+L82</f>
        <v>211</v>
      </c>
    </row>
  </sheetData>
  <autoFilter ref="A12:N101"/>
  <mergeCells count="25">
    <mergeCell ref="A1:N1"/>
    <mergeCell ref="A2:A11"/>
    <mergeCell ref="B2:B11"/>
    <mergeCell ref="C2:N2"/>
    <mergeCell ref="C3:N3"/>
    <mergeCell ref="C4:N4"/>
    <mergeCell ref="C5:H5"/>
    <mergeCell ref="I5:N5"/>
    <mergeCell ref="C6:C11"/>
    <mergeCell ref="D6:H6"/>
    <mergeCell ref="I6:I11"/>
    <mergeCell ref="J6:N6"/>
    <mergeCell ref="D7:H7"/>
    <mergeCell ref="J7:L9"/>
    <mergeCell ref="M7:N9"/>
    <mergeCell ref="D8:D11"/>
    <mergeCell ref="J10:J11"/>
    <mergeCell ref="K10:L10"/>
    <mergeCell ref="M10:M11"/>
    <mergeCell ref="N10:N11"/>
    <mergeCell ref="E8:H8"/>
    <mergeCell ref="E9:E11"/>
    <mergeCell ref="F9:F11"/>
    <mergeCell ref="G9:G11"/>
    <mergeCell ref="H9:H11"/>
  </mergeCells>
  <pageMargins left="0.7" right="0.7" top="0.75" bottom="0.75" header="0.3" footer="0.3"/>
  <pageSetup paperSize="9" firstPageNumber="2147483648" orientation="portrait"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2"/>
  <sheetViews>
    <sheetView zoomScale="55" zoomScaleNormal="55" workbookViewId="0">
      <pane xSplit="2" ySplit="11" topLeftCell="C12" activePane="bottomRight" state="frozen"/>
      <selection pane="topRight" activeCell="C1" sqref="C1"/>
      <selection pane="bottomLeft" activeCell="A12" sqref="A12"/>
      <selection pane="bottomRight" activeCell="A24" sqref="A24"/>
    </sheetView>
  </sheetViews>
  <sheetFormatPr defaultRowHeight="15" x14ac:dyDescent="0.25"/>
  <cols>
    <col min="1" max="1" width="5.42578125" style="49" customWidth="1"/>
    <col min="2" max="2" width="44.7109375" style="49" customWidth="1"/>
    <col min="3" max="3" width="4.7109375" style="50" customWidth="1"/>
    <col min="4" max="4" width="4.42578125" style="50" customWidth="1"/>
    <col min="5" max="5" width="62.140625" style="49" customWidth="1"/>
    <col min="6" max="6" width="14.7109375" style="49" customWidth="1"/>
    <col min="7" max="7" width="15.42578125" style="49" customWidth="1"/>
    <col min="8" max="8" width="14.5703125" style="49" customWidth="1"/>
    <col min="9" max="9" width="16" style="49" customWidth="1"/>
    <col min="10" max="10" width="14.42578125" style="49" customWidth="1"/>
    <col min="11" max="11" width="5.28515625" style="50" customWidth="1"/>
    <col min="12" max="12" width="18.7109375" style="50" customWidth="1"/>
    <col min="13" max="13" width="5" style="50" customWidth="1"/>
    <col min="14" max="14" width="12.5703125" style="50" customWidth="1"/>
    <col min="15" max="15" width="11.5703125" style="50" customWidth="1"/>
    <col min="16" max="16" width="12.28515625" style="50" customWidth="1"/>
    <col min="17" max="17" width="11.28515625" style="50" customWidth="1"/>
    <col min="18" max="18" width="12.42578125" style="50" customWidth="1"/>
    <col min="19" max="19" width="13" style="50" customWidth="1"/>
    <col min="20" max="20" width="11.5703125" style="50" customWidth="1"/>
    <col min="21" max="21" width="12" style="50" customWidth="1"/>
    <col min="22" max="22" width="11.28515625" style="50" customWidth="1"/>
    <col min="23" max="23" width="10.28515625" style="50" customWidth="1"/>
    <col min="24" max="24" width="9.5703125" style="50" customWidth="1"/>
    <col min="25" max="25" width="11" style="50" customWidth="1"/>
    <col min="26" max="33" width="10" style="50" customWidth="1"/>
    <col min="34" max="34" width="44.28515625" style="49" customWidth="1"/>
  </cols>
  <sheetData>
    <row r="1" spans="1:33" ht="18.75" customHeight="1" x14ac:dyDescent="0.3">
      <c r="A1" s="11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c r="AG1" s="107"/>
    </row>
    <row r="2" spans="1:33" ht="15.75" customHeight="1" x14ac:dyDescent="0.25">
      <c r="A2" s="92" t="s">
        <v>0</v>
      </c>
      <c r="B2" s="92" t="s">
        <v>1</v>
      </c>
      <c r="C2" s="110" t="s">
        <v>119</v>
      </c>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0"/>
      <c r="AG2" s="91"/>
    </row>
    <row r="3" spans="1:33" x14ac:dyDescent="0.25">
      <c r="A3" s="93"/>
      <c r="B3" s="93"/>
      <c r="C3" s="96" t="s">
        <v>140</v>
      </c>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0"/>
      <c r="AG3" s="91"/>
    </row>
    <row r="4" spans="1:33" ht="17.25" customHeight="1" x14ac:dyDescent="0.25">
      <c r="A4" s="93"/>
      <c r="B4" s="93"/>
      <c r="C4" s="97" t="s">
        <v>141</v>
      </c>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1"/>
    </row>
    <row r="5" spans="1:33" ht="18.75" customHeight="1" x14ac:dyDescent="0.25">
      <c r="A5" s="93"/>
      <c r="B5" s="93"/>
      <c r="C5" s="98" t="s">
        <v>113</v>
      </c>
      <c r="D5" s="90"/>
      <c r="E5" s="90"/>
      <c r="F5" s="90"/>
      <c r="G5" s="90"/>
      <c r="H5" s="90"/>
      <c r="I5" s="90"/>
      <c r="J5" s="91"/>
      <c r="K5" s="98" t="str">
        <f>CONCATENATE("Велась ли в ",'Data Import'!$A$1," работа по данному направлению")</f>
        <v>Велась ли в 2025 г. работа по данному направлению</v>
      </c>
      <c r="L5" s="105"/>
      <c r="M5" s="100"/>
      <c r="N5" s="98" t="s">
        <v>142</v>
      </c>
      <c r="O5" s="105"/>
      <c r="P5" s="105"/>
      <c r="Q5" s="100"/>
      <c r="R5" s="98" t="s">
        <v>143</v>
      </c>
      <c r="S5" s="105"/>
      <c r="T5" s="105"/>
      <c r="U5" s="100"/>
      <c r="V5" s="98" t="s">
        <v>144</v>
      </c>
      <c r="W5" s="105"/>
      <c r="X5" s="105"/>
      <c r="Y5" s="100"/>
      <c r="Z5" s="98" t="s">
        <v>145</v>
      </c>
      <c r="AA5" s="105"/>
      <c r="AB5" s="105"/>
      <c r="AC5" s="100"/>
      <c r="AD5" s="98" t="s">
        <v>146</v>
      </c>
      <c r="AE5" s="105"/>
      <c r="AF5" s="105"/>
      <c r="AG5" s="100"/>
    </row>
    <row r="6" spans="1:33" x14ac:dyDescent="0.25">
      <c r="A6" s="93"/>
      <c r="B6" s="93"/>
      <c r="C6" s="98" t="s">
        <v>6</v>
      </c>
      <c r="D6" s="114" t="s">
        <v>7</v>
      </c>
      <c r="E6" s="90"/>
      <c r="F6" s="90"/>
      <c r="G6" s="90"/>
      <c r="H6" s="90"/>
      <c r="I6" s="90"/>
      <c r="J6" s="91"/>
      <c r="K6" s="101"/>
      <c r="L6" s="108"/>
      <c r="M6" s="102"/>
      <c r="N6" s="101"/>
      <c r="O6" s="108"/>
      <c r="P6" s="108"/>
      <c r="Q6" s="102"/>
      <c r="R6" s="101"/>
      <c r="S6" s="108"/>
      <c r="T6" s="108"/>
      <c r="U6" s="102"/>
      <c r="V6" s="101"/>
      <c r="W6" s="108"/>
      <c r="X6" s="108"/>
      <c r="Y6" s="102"/>
      <c r="Z6" s="101"/>
      <c r="AA6" s="108"/>
      <c r="AB6" s="108"/>
      <c r="AC6" s="102"/>
      <c r="AD6" s="101"/>
      <c r="AE6" s="108"/>
      <c r="AF6" s="108"/>
      <c r="AG6" s="102"/>
    </row>
    <row r="7" spans="1:33" x14ac:dyDescent="0.25">
      <c r="A7" s="93"/>
      <c r="B7" s="93"/>
      <c r="C7" s="93"/>
      <c r="D7" s="98" t="s">
        <v>116</v>
      </c>
      <c r="E7" s="90"/>
      <c r="F7" s="90"/>
      <c r="G7" s="90"/>
      <c r="H7" s="90"/>
      <c r="I7" s="90"/>
      <c r="J7" s="91"/>
      <c r="K7" s="101"/>
      <c r="L7" s="108"/>
      <c r="M7" s="102"/>
      <c r="N7" s="101"/>
      <c r="O7" s="108"/>
      <c r="P7" s="108"/>
      <c r="Q7" s="102"/>
      <c r="R7" s="101"/>
      <c r="S7" s="108"/>
      <c r="T7" s="108"/>
      <c r="U7" s="102"/>
      <c r="V7" s="101"/>
      <c r="W7" s="108"/>
      <c r="X7" s="108"/>
      <c r="Y7" s="102"/>
      <c r="Z7" s="101"/>
      <c r="AA7" s="108"/>
      <c r="AB7" s="108"/>
      <c r="AC7" s="102"/>
      <c r="AD7" s="101"/>
      <c r="AE7" s="108"/>
      <c r="AF7" s="108"/>
      <c r="AG7" s="102"/>
    </row>
    <row r="8" spans="1:33" ht="39.75" customHeight="1" x14ac:dyDescent="0.25">
      <c r="A8" s="93"/>
      <c r="B8" s="93"/>
      <c r="C8" s="93"/>
      <c r="D8" s="98" t="s">
        <v>6</v>
      </c>
      <c r="E8" s="98" t="s">
        <v>7</v>
      </c>
      <c r="F8" s="90"/>
      <c r="G8" s="90"/>
      <c r="H8" s="90"/>
      <c r="I8" s="90"/>
      <c r="J8" s="91"/>
      <c r="K8" s="101"/>
      <c r="L8" s="108"/>
      <c r="M8" s="102"/>
      <c r="N8" s="103"/>
      <c r="O8" s="107"/>
      <c r="P8" s="107"/>
      <c r="Q8" s="104"/>
      <c r="R8" s="103"/>
      <c r="S8" s="107"/>
      <c r="T8" s="107"/>
      <c r="U8" s="104"/>
      <c r="V8" s="103"/>
      <c r="W8" s="107"/>
      <c r="X8" s="107"/>
      <c r="Y8" s="104"/>
      <c r="Z8" s="103"/>
      <c r="AA8" s="107"/>
      <c r="AB8" s="107"/>
      <c r="AC8" s="104"/>
      <c r="AD8" s="103"/>
      <c r="AE8" s="107"/>
      <c r="AF8" s="107"/>
      <c r="AG8" s="104"/>
    </row>
    <row r="9" spans="1:33" ht="57.75" customHeight="1" x14ac:dyDescent="0.25">
      <c r="A9" s="93"/>
      <c r="B9" s="93"/>
      <c r="C9" s="93"/>
      <c r="D9" s="93"/>
      <c r="E9" s="98" t="s">
        <v>117</v>
      </c>
      <c r="F9" s="98" t="s">
        <v>118</v>
      </c>
      <c r="G9" s="98" t="str">
        <f>CONCATENATE("Плановое значение целевого показателя на ",'Data Import'!$A$1," для автомобильных дорог общего пользования")</f>
        <v>Плановое значение целевого показателя на 2025 г. для автомобильных дорог общего пользования</v>
      </c>
      <c r="H9" s="91"/>
      <c r="I9" s="98" t="str">
        <f>CONCATENATE("Фактическое значение целевого показателя в ",'Data Import'!$A$1," для автомобильных дорог общего пользования")</f>
        <v>Фактическое значение целевого показателя в 2025 г. для автомобильных дорог общего пользования</v>
      </c>
      <c r="J9" s="91"/>
      <c r="K9" s="103"/>
      <c r="L9" s="107"/>
      <c r="M9" s="104"/>
      <c r="N9" s="98" t="s">
        <v>131</v>
      </c>
      <c r="O9" s="91"/>
      <c r="P9" s="98" t="s">
        <v>132</v>
      </c>
      <c r="Q9" s="91"/>
      <c r="R9" s="98" t="s">
        <v>131</v>
      </c>
      <c r="S9" s="91"/>
      <c r="T9" s="98" t="s">
        <v>132</v>
      </c>
      <c r="U9" s="91"/>
      <c r="V9" s="98" t="s">
        <v>131</v>
      </c>
      <c r="W9" s="91"/>
      <c r="X9" s="98" t="s">
        <v>132</v>
      </c>
      <c r="Y9" s="91"/>
      <c r="Z9" s="98" t="s">
        <v>131</v>
      </c>
      <c r="AA9" s="91"/>
      <c r="AB9" s="98" t="s">
        <v>132</v>
      </c>
      <c r="AC9" s="91"/>
      <c r="AD9" s="98" t="s">
        <v>131</v>
      </c>
      <c r="AE9" s="91"/>
      <c r="AF9" s="98" t="s">
        <v>132</v>
      </c>
      <c r="AG9" s="91"/>
    </row>
    <row r="10" spans="1:33" ht="47.25" customHeight="1" x14ac:dyDescent="0.25">
      <c r="A10" s="94"/>
      <c r="B10" s="94"/>
      <c r="C10" s="94"/>
      <c r="D10" s="94"/>
      <c r="E10" s="94"/>
      <c r="F10" s="94"/>
      <c r="G10" s="46" t="s">
        <v>131</v>
      </c>
      <c r="H10" s="46" t="s">
        <v>132</v>
      </c>
      <c r="I10" s="46" t="s">
        <v>131</v>
      </c>
      <c r="J10" s="46" t="s">
        <v>132</v>
      </c>
      <c r="K10" s="46" t="s">
        <v>6</v>
      </c>
      <c r="L10" s="46" t="s">
        <v>8</v>
      </c>
      <c r="M10" s="52" t="s">
        <v>7</v>
      </c>
      <c r="N10" s="46" t="str">
        <f>CONCATENATE("в ",LEFT('Data Import'!$A$1,4)-1," году")</f>
        <v>в 2024 году</v>
      </c>
      <c r="O10" s="46" t="str">
        <f>CONCATENATE("в ",LEFT('Data Import'!$A$1,4)," году")</f>
        <v>в 2025 году</v>
      </c>
      <c r="P10" s="46" t="str">
        <f>CONCATENATE("в ",LEFT('Data Import'!$A$1,4)-1," году")</f>
        <v>в 2024 году</v>
      </c>
      <c r="Q10" s="46" t="str">
        <f>CONCATENATE("в ",LEFT('Data Import'!$A$1,4)," году")</f>
        <v>в 2025 году</v>
      </c>
      <c r="R10" s="46" t="str">
        <f>CONCATENATE("в ",LEFT('Data Import'!$A$1,4)-1," году")</f>
        <v>в 2024 году</v>
      </c>
      <c r="S10" s="46" t="str">
        <f>CONCATENATE("в ",LEFT('Data Import'!$A$1,4)," году")</f>
        <v>в 2025 году</v>
      </c>
      <c r="T10" s="46" t="str">
        <f>CONCATENATE("в ",LEFT('Data Import'!$A$1,4)-1," году")</f>
        <v>в 2024 году</v>
      </c>
      <c r="U10" s="46" t="str">
        <f>CONCATENATE("в ",LEFT('Data Import'!$A$1,4)," году")</f>
        <v>в 2025 году</v>
      </c>
      <c r="V10" s="46" t="str">
        <f>CONCATENATE("в ",LEFT('Data Import'!$A$1,4)-1," году")</f>
        <v>в 2024 году</v>
      </c>
      <c r="W10" s="46" t="str">
        <f>CONCATENATE("в ",LEFT('Data Import'!$A$1,4)," году")</f>
        <v>в 2025 году</v>
      </c>
      <c r="X10" s="46" t="str">
        <f>CONCATENATE("в ",LEFT('Data Import'!$A$1,4)-1," году")</f>
        <v>в 2024 году</v>
      </c>
      <c r="Y10" s="46" t="str">
        <f>CONCATENATE("в ",LEFT('Data Import'!$A$1,4)," году")</f>
        <v>в 2025 году</v>
      </c>
      <c r="Z10" s="46" t="str">
        <f>CONCATENATE("в ",LEFT('Data Import'!$A$1,4)-1," году")</f>
        <v>в 2024 году</v>
      </c>
      <c r="AA10" s="46" t="str">
        <f>CONCATENATE("в ",LEFT('Data Import'!$A$1,4)," году")</f>
        <v>в 2025 году</v>
      </c>
      <c r="AB10" s="46" t="str">
        <f>CONCATENATE("в ",LEFT('Data Import'!$A$1,4)-1," году")</f>
        <v>в 2024 году</v>
      </c>
      <c r="AC10" s="46" t="str">
        <f>CONCATENATE("в ",LEFT('Data Import'!$A$1,4)," году")</f>
        <v>в 2025 году</v>
      </c>
      <c r="AD10" s="46" t="str">
        <f>CONCATENATE("в ",LEFT('Data Import'!$A$1,4)-1," году")</f>
        <v>в 2024 году</v>
      </c>
      <c r="AE10" s="46" t="str">
        <f>CONCATENATE("в ",LEFT('Data Import'!$A$1,4)," году")</f>
        <v>в 2025 году</v>
      </c>
      <c r="AF10" s="46" t="str">
        <f>CONCATENATE("в ",LEFT('Data Import'!$A$1,4)-1," году")</f>
        <v>в 2024 году</v>
      </c>
      <c r="AG10" s="46" t="str">
        <f>CONCATENATE("в ",LEFT('Data Import'!$A$1,4)," году")</f>
        <v>в 2025 году</v>
      </c>
    </row>
    <row r="11" spans="1:33" ht="15.75" customHeight="1" x14ac:dyDescent="0.25">
      <c r="A11" s="33">
        <v>1</v>
      </c>
      <c r="B11" s="33">
        <v>2</v>
      </c>
      <c r="C11" s="33">
        <v>3</v>
      </c>
      <c r="D11" s="33">
        <v>4</v>
      </c>
      <c r="E11" s="33">
        <v>5</v>
      </c>
      <c r="F11" s="33">
        <v>6</v>
      </c>
      <c r="G11" s="33">
        <v>7</v>
      </c>
      <c r="H11" s="33">
        <v>8</v>
      </c>
      <c r="I11" s="33">
        <v>9</v>
      </c>
      <c r="J11" s="33">
        <v>10</v>
      </c>
      <c r="K11" s="33">
        <v>11</v>
      </c>
      <c r="L11" s="33">
        <v>12</v>
      </c>
      <c r="M11" s="23">
        <v>13</v>
      </c>
      <c r="N11" s="33">
        <v>14</v>
      </c>
      <c r="O11" s="33">
        <v>15</v>
      </c>
      <c r="P11" s="33">
        <v>16</v>
      </c>
      <c r="Q11" s="33">
        <v>17</v>
      </c>
      <c r="R11" s="33">
        <v>18</v>
      </c>
      <c r="S11" s="33">
        <v>19</v>
      </c>
      <c r="T11" s="33">
        <v>20</v>
      </c>
      <c r="U11" s="33">
        <v>21</v>
      </c>
      <c r="V11" s="33">
        <v>22</v>
      </c>
      <c r="W11" s="33">
        <v>23</v>
      </c>
      <c r="X11" s="33">
        <v>34</v>
      </c>
      <c r="Y11" s="33">
        <v>25</v>
      </c>
      <c r="Z11" s="22">
        <v>26</v>
      </c>
      <c r="AA11" s="22">
        <v>27</v>
      </c>
      <c r="AB11" s="22">
        <v>28</v>
      </c>
      <c r="AC11" s="22">
        <v>29</v>
      </c>
      <c r="AD11" s="22">
        <v>30</v>
      </c>
      <c r="AE11" s="22">
        <v>31</v>
      </c>
      <c r="AF11" s="22">
        <v>32</v>
      </c>
      <c r="AG11" s="22">
        <v>33</v>
      </c>
    </row>
    <row r="12" spans="1:33" s="202" customFormat="1" ht="15.75" customHeight="1" x14ac:dyDescent="0.25">
      <c r="A12" s="33">
        <v>1</v>
      </c>
      <c r="B12" s="177" t="s">
        <v>11</v>
      </c>
      <c r="C12" s="199" t="str">
        <f>IF('Data Import'!$D$61="Нет","+","")</f>
        <v/>
      </c>
      <c r="D12" s="199" t="str">
        <f>IF('Data Import'!$D$62="Нет","+","")</f>
        <v/>
      </c>
      <c r="E12" s="179" t="str">
        <f>IF('Data Import'!$D$63&lt;&gt;"",'Data Import'!$D$63,"")</f>
        <v/>
      </c>
      <c r="F12" s="199" t="str">
        <f>IF('Data Import'!$D$64&lt;&gt;"",'Data Import'!$D$64,"")</f>
        <v/>
      </c>
      <c r="G12" s="200" t="str">
        <f>IF('Data Import'!$D$65&lt;&gt;"",'Data Import'!$D$65,"")</f>
        <v/>
      </c>
      <c r="H12" s="200" t="str">
        <f>IF('Data Import'!$D$66&lt;&gt;"",'Data Import'!$D$66,"")</f>
        <v/>
      </c>
      <c r="I12" s="201" t="str">
        <f>IF('Data Import'!$D$67&lt;&gt;"",'Data Import'!$D$67,"")</f>
        <v/>
      </c>
      <c r="J12" s="201" t="str">
        <f>IF('Data Import'!$D$68&lt;&gt;"",'Data Import'!$D$68,"")</f>
        <v/>
      </c>
      <c r="K12" s="199" t="str">
        <f>IF('Data Import'!$D$69="Нет","+","")</f>
        <v/>
      </c>
      <c r="L12" s="179" t="str">
        <f>IF('Data Import'!$D$70&lt;&gt;"",'Data Import'!$D$70,"")</f>
        <v/>
      </c>
      <c r="M12" s="199" t="str">
        <f>IF('Data Import'!$D$69="Да","+","")</f>
        <v/>
      </c>
      <c r="N12" s="200" t="str">
        <f>IF('Data Import'!$D$71&lt;&gt;"",'Data Import'!$D$71,"")</f>
        <v/>
      </c>
      <c r="O12" s="200" t="str">
        <f>IF('Data Import'!$D$72&lt;&gt;"",'Data Import'!$D$72,"")</f>
        <v/>
      </c>
      <c r="P12" s="200" t="str">
        <f>IF('Data Import'!$D$73&lt;&gt;"",'Data Import'!$D$73,"")</f>
        <v/>
      </c>
      <c r="Q12" s="200" t="str">
        <f>IF('Data Import'!$D$74&lt;&gt;"",'Data Import'!$D$74,"")</f>
        <v/>
      </c>
      <c r="R12" s="200" t="str">
        <f>IF('Data Import'!$D$75&lt;&gt;"",'Data Import'!$D$75,"")</f>
        <v/>
      </c>
      <c r="S12" s="200" t="str">
        <f>IF('Data Import'!$D$76&lt;&gt;"",'Data Import'!$D$76,"")</f>
        <v/>
      </c>
      <c r="T12" s="200" t="str">
        <f>IF('Data Import'!$D$77&lt;&gt;"",'Data Import'!$D$77,"")</f>
        <v/>
      </c>
      <c r="U12" s="200" t="str">
        <f>IF('Data Import'!$D$78&lt;&gt;"",'Data Import'!$D$78,"")</f>
        <v/>
      </c>
      <c r="V12" s="200" t="str">
        <f>IF('Data Import'!$D$79&lt;&gt;"",'Data Import'!$D$79,"")</f>
        <v/>
      </c>
      <c r="W12" s="200" t="str">
        <f>IF('Data Import'!$D$80&lt;&gt;"",'Data Import'!$D$80,"")</f>
        <v/>
      </c>
      <c r="X12" s="200" t="str">
        <f>IF('Data Import'!$D$81&lt;&gt;"",'Data Import'!$D$81,"")</f>
        <v/>
      </c>
      <c r="Y12" s="200" t="str">
        <f>IF('Data Import'!$D$82&lt;&gt;"",'Data Import'!$D$82,"")</f>
        <v/>
      </c>
      <c r="Z12" s="201" t="str">
        <f>IF('Data Import'!$D$83&lt;&gt;"",'Data Import'!$D$83,"")</f>
        <v/>
      </c>
      <c r="AA12" s="201" t="str">
        <f>IF('Data Import'!$D$84&lt;&gt;"",'Data Import'!$D$84,"")</f>
        <v/>
      </c>
      <c r="AB12" s="201" t="str">
        <f>IF('Data Import'!$D$85&lt;&gt;"",'Data Import'!$D$85,"")</f>
        <v/>
      </c>
      <c r="AC12" s="201" t="str">
        <f>IF('Data Import'!$D$86&lt;&gt;"",'Data Import'!$D$86,"")</f>
        <v/>
      </c>
      <c r="AD12" s="201" t="str">
        <f>IF('Data Import'!$D$87&lt;&gt;"",'Data Import'!$D$87,"")</f>
        <v/>
      </c>
      <c r="AE12" s="201" t="str">
        <f>IF('Data Import'!$D$88&lt;&gt;"",'Data Import'!$D$88,"")</f>
        <v/>
      </c>
      <c r="AF12" s="201" t="str">
        <f>IF('Data Import'!$D$89&lt;&gt;"",'Data Import'!$D$89,"")</f>
        <v/>
      </c>
      <c r="AG12" s="201" t="str">
        <f>IF('Data Import'!$D$90&lt;&gt;"",'Data Import'!$D$90,"")</f>
        <v/>
      </c>
    </row>
    <row r="13" spans="1:33" s="202" customFormat="1" ht="15.75" customHeight="1" x14ac:dyDescent="0.25">
      <c r="A13" s="33">
        <v>2</v>
      </c>
      <c r="B13" s="177" t="s">
        <v>12</v>
      </c>
      <c r="C13" s="199" t="str">
        <f>IF('Data Import'!$E$61="Нет","+","")</f>
        <v/>
      </c>
      <c r="D13" s="199" t="str">
        <f>IF('Data Import'!$E$62="Нет","+","")</f>
        <v/>
      </c>
      <c r="E13" s="179" t="str">
        <f>IF('Data Import'!$E$63&lt;&gt;"",'Data Import'!$E$63,"")</f>
        <v/>
      </c>
      <c r="F13" s="199" t="str">
        <f>IF('Data Import'!$E$64&lt;&gt;"",'Data Import'!$E$64,"")</f>
        <v/>
      </c>
      <c r="G13" s="200" t="str">
        <f>IF('Data Import'!$E$65&lt;&gt;"",'Data Import'!$E$65,"")</f>
        <v/>
      </c>
      <c r="H13" s="200" t="str">
        <f>IF('Data Import'!$E$66&lt;&gt;"",'Data Import'!$E$66,"")</f>
        <v/>
      </c>
      <c r="I13" s="201" t="str">
        <f>IF('Data Import'!$E$67&lt;&gt;"",'Data Import'!$E$67,"")</f>
        <v/>
      </c>
      <c r="J13" s="201" t="str">
        <f>IF('Data Import'!$E$68&lt;&gt;"",'Data Import'!$E$68,"")</f>
        <v/>
      </c>
      <c r="K13" s="199" t="str">
        <f>IF('Data Import'!$E$69="Нет","+","")</f>
        <v/>
      </c>
      <c r="L13" s="179" t="str">
        <f>IF('Data Import'!$E$70&lt;&gt;"",'Data Import'!$E$70,"")</f>
        <v/>
      </c>
      <c r="M13" s="199" t="str">
        <f>IF('Data Import'!$E$69="Да","+","")</f>
        <v/>
      </c>
      <c r="N13" s="200" t="str">
        <f>IF('Data Import'!$E$71&lt;&gt;"",'Data Import'!$E$71,"")</f>
        <v/>
      </c>
      <c r="O13" s="200" t="str">
        <f>IF('Data Import'!$E$72&lt;&gt;"",'Data Import'!$E$72,"")</f>
        <v/>
      </c>
      <c r="P13" s="200" t="str">
        <f>IF('Data Import'!$E$73&lt;&gt;"",'Data Import'!$E$73,"")</f>
        <v/>
      </c>
      <c r="Q13" s="200" t="str">
        <f>IF('Data Import'!$E$74&lt;&gt;"",'Data Import'!$E$74,"")</f>
        <v/>
      </c>
      <c r="R13" s="200" t="str">
        <f>IF('Data Import'!$E$75&lt;&gt;"",'Data Import'!$E$75,"")</f>
        <v/>
      </c>
      <c r="S13" s="200" t="str">
        <f>IF('Data Import'!$E$76&lt;&gt;"",'Data Import'!$E$76,"")</f>
        <v/>
      </c>
      <c r="T13" s="200" t="str">
        <f>IF('Data Import'!$E$77&lt;&gt;"",'Data Import'!$E$77,"")</f>
        <v/>
      </c>
      <c r="U13" s="200" t="str">
        <f>IF('Data Import'!$E$78&lt;&gt;"",'Data Import'!$E$78,"")</f>
        <v/>
      </c>
      <c r="V13" s="200" t="str">
        <f>IF('Data Import'!$E$79&lt;&gt;"",'Data Import'!$E$79,"")</f>
        <v/>
      </c>
      <c r="W13" s="200" t="str">
        <f>IF('Data Import'!$E$80&lt;&gt;"",'Data Import'!$E$80,"")</f>
        <v/>
      </c>
      <c r="X13" s="200" t="str">
        <f>IF('Data Import'!$E$81&lt;&gt;"",'Data Import'!$E$81,"")</f>
        <v/>
      </c>
      <c r="Y13" s="200" t="str">
        <f>IF('Data Import'!$E$82&lt;&gt;"",'Data Import'!$E$82,"")</f>
        <v/>
      </c>
      <c r="Z13" s="201" t="str">
        <f>IF('Data Import'!$E$83&lt;&gt;"",'Data Import'!$E$83,"")</f>
        <v/>
      </c>
      <c r="AA13" s="201" t="str">
        <f>IF('Data Import'!$E$84&lt;&gt;"",'Data Import'!$E$84,"")</f>
        <v/>
      </c>
      <c r="AB13" s="201" t="str">
        <f>IF('Data Import'!$E$85&lt;&gt;"",'Data Import'!$E$85,"")</f>
        <v/>
      </c>
      <c r="AC13" s="201" t="str">
        <f>IF('Data Import'!$E$86&lt;&gt;"",'Data Import'!$E$86,"")</f>
        <v/>
      </c>
      <c r="AD13" s="201" t="str">
        <f>IF('Data Import'!$E$87&lt;&gt;"",'Data Import'!$E$87,"")</f>
        <v/>
      </c>
      <c r="AE13" s="201" t="str">
        <f>IF('Data Import'!$E$88&lt;&gt;"",'Data Import'!$E$88,"")</f>
        <v/>
      </c>
      <c r="AF13" s="201" t="str">
        <f>IF('Data Import'!$E$89&lt;&gt;"",'Data Import'!$E$89,"")</f>
        <v/>
      </c>
      <c r="AG13" s="201" t="str">
        <f>IF('Data Import'!$E$90&lt;&gt;"",'Data Import'!$E$90,"")</f>
        <v/>
      </c>
    </row>
    <row r="14" spans="1:33" s="202" customFormat="1" ht="15.75" customHeight="1" x14ac:dyDescent="0.25">
      <c r="A14" s="33">
        <v>3</v>
      </c>
      <c r="B14" s="177" t="s">
        <v>13</v>
      </c>
      <c r="C14" s="199" t="str">
        <f>IF('Data Import'!$F$61="Нет","+","")</f>
        <v/>
      </c>
      <c r="D14" s="199" t="str">
        <f>IF('Data Import'!$F$62="Нет","+","")</f>
        <v/>
      </c>
      <c r="E14" s="179" t="str">
        <f>IF('Data Import'!$F$63&lt;&gt;"",'Data Import'!$F$63,"")</f>
        <v/>
      </c>
      <c r="F14" s="199" t="str">
        <f>IF('Data Import'!$F$64&lt;&gt;"",'Data Import'!$F$64,"")</f>
        <v/>
      </c>
      <c r="G14" s="200" t="str">
        <f>IF('Data Import'!$F$65&lt;&gt;"",'Data Import'!$F$65,"")</f>
        <v/>
      </c>
      <c r="H14" s="200" t="str">
        <f>IF('Data Import'!$F$66&lt;&gt;"",'Data Import'!$F$66,"")</f>
        <v/>
      </c>
      <c r="I14" s="201" t="str">
        <f>IF('Data Import'!$F$67&lt;&gt;"",'Data Import'!$F$67,"")</f>
        <v/>
      </c>
      <c r="J14" s="201" t="str">
        <f>IF('Data Import'!$F$68&lt;&gt;"",'Data Import'!$F$68,"")</f>
        <v/>
      </c>
      <c r="K14" s="199" t="str">
        <f>IF('Data Import'!$F$69="Нет","+","")</f>
        <v/>
      </c>
      <c r="L14" s="179" t="str">
        <f>IF('Data Import'!$F$70&lt;&gt;"",'Data Import'!$F$70,"")</f>
        <v/>
      </c>
      <c r="M14" s="199" t="str">
        <f>IF('Data Import'!$F$69="Да","+","")</f>
        <v/>
      </c>
      <c r="N14" s="200" t="str">
        <f>IF('Data Import'!$F$71&lt;&gt;"",'Data Import'!$F$71,"")</f>
        <v/>
      </c>
      <c r="O14" s="200" t="str">
        <f>IF('Data Import'!$F$72&lt;&gt;"",'Data Import'!$F$72,"")</f>
        <v/>
      </c>
      <c r="P14" s="200" t="str">
        <f>IF('Data Import'!$F$73&lt;&gt;"",'Data Import'!$F$73,"")</f>
        <v/>
      </c>
      <c r="Q14" s="200" t="str">
        <f>IF('Data Import'!$F$74&lt;&gt;"",'Data Import'!$F$74,"")</f>
        <v/>
      </c>
      <c r="R14" s="200" t="str">
        <f>IF('Data Import'!$F$75&lt;&gt;"",'Data Import'!$F$75,"")</f>
        <v/>
      </c>
      <c r="S14" s="200" t="str">
        <f>IF('Data Import'!$F$76&lt;&gt;"",'Data Import'!$F$76,"")</f>
        <v/>
      </c>
      <c r="T14" s="200" t="str">
        <f>IF('Data Import'!$F$77&lt;&gt;"",'Data Import'!$F$77,"")</f>
        <v/>
      </c>
      <c r="U14" s="200" t="str">
        <f>IF('Data Import'!$F$78&lt;&gt;"",'Data Import'!$F$78,"")</f>
        <v/>
      </c>
      <c r="V14" s="200" t="str">
        <f>IF('Data Import'!$F$79&lt;&gt;"",'Data Import'!$F$79,"")</f>
        <v/>
      </c>
      <c r="W14" s="200" t="str">
        <f>IF('Data Import'!$F$80&lt;&gt;"",'Data Import'!$F$80,"")</f>
        <v/>
      </c>
      <c r="X14" s="200" t="str">
        <f>IF('Data Import'!$F$81&lt;&gt;"",'Data Import'!$F$81,"")</f>
        <v/>
      </c>
      <c r="Y14" s="200" t="str">
        <f>IF('Data Import'!$F$82&lt;&gt;"",'Data Import'!$F$82,"")</f>
        <v/>
      </c>
      <c r="Z14" s="201" t="str">
        <f>IF('Data Import'!$F$83&lt;&gt;"",'Data Import'!$F$83,"")</f>
        <v/>
      </c>
      <c r="AA14" s="201" t="str">
        <f>IF('Data Import'!$F$84&lt;&gt;"",'Data Import'!$F$84,"")</f>
        <v/>
      </c>
      <c r="AB14" s="201" t="str">
        <f>IF('Data Import'!$F$85&lt;&gt;"",'Data Import'!$F$85,"")</f>
        <v/>
      </c>
      <c r="AC14" s="201" t="str">
        <f>IF('Data Import'!$F$86&lt;&gt;"",'Data Import'!$F$86,"")</f>
        <v/>
      </c>
      <c r="AD14" s="201" t="str">
        <f>IF('Data Import'!$F$87&lt;&gt;"",'Data Import'!$F$87,"")</f>
        <v/>
      </c>
      <c r="AE14" s="201" t="str">
        <f>IF('Data Import'!$F$88&lt;&gt;"",'Data Import'!$F$88,"")</f>
        <v/>
      </c>
      <c r="AF14" s="201" t="str">
        <f>IF('Data Import'!$F$89&lt;&gt;"",'Data Import'!$F$89,"")</f>
        <v/>
      </c>
      <c r="AG14" s="201" t="str">
        <f>IF('Data Import'!$F$90&lt;&gt;"",'Data Import'!$F$90,"")</f>
        <v/>
      </c>
    </row>
    <row r="15" spans="1:33" s="202" customFormat="1" ht="15.75" customHeight="1" x14ac:dyDescent="0.25">
      <c r="A15" s="33">
        <v>4</v>
      </c>
      <c r="B15" s="177" t="s">
        <v>14</v>
      </c>
      <c r="C15" s="199" t="str">
        <f>IF('Data Import'!$G$61="Нет","+","")</f>
        <v/>
      </c>
      <c r="D15" s="199" t="str">
        <f>IF('Data Import'!$G$62="Нет","+","")</f>
        <v>+</v>
      </c>
      <c r="E15" s="179" t="str">
        <f>IF('Data Import'!$G$63&lt;&gt;"",'Data Import'!$G$63,"")</f>
        <v/>
      </c>
      <c r="F15" s="199" t="str">
        <f>IF('Data Import'!$G$64&lt;&gt;"",'Data Import'!$G$64,"")</f>
        <v/>
      </c>
      <c r="G15" s="200" t="str">
        <f>IF('Data Import'!$G$65&lt;&gt;"",'Data Import'!$G$65,"")</f>
        <v/>
      </c>
      <c r="H15" s="200" t="str">
        <f>IF('Data Import'!$G$66&lt;&gt;"",'Data Import'!$G$66,"")</f>
        <v/>
      </c>
      <c r="I15" s="201" t="str">
        <f>IF('Data Import'!$G$67&lt;&gt;"",'Data Import'!$G$67,"")</f>
        <v/>
      </c>
      <c r="J15" s="201" t="str">
        <f>IF('Data Import'!$G$68&lt;&gt;"",'Data Import'!$G$68,"")</f>
        <v/>
      </c>
      <c r="K15" s="199" t="str">
        <f>IF('Data Import'!$G$69="Нет","+","")</f>
        <v/>
      </c>
      <c r="L15" s="179" t="str">
        <f>IF('Data Import'!$G$70&lt;&gt;"",'Data Import'!$G$70,"")</f>
        <v/>
      </c>
      <c r="M15" s="199" t="str">
        <f>IF('Data Import'!$G$69="Да","+","")</f>
        <v>+</v>
      </c>
      <c r="N15" s="200">
        <f>IF('Data Import'!$G$71&lt;&gt;"",'Data Import'!$G$71,"")</f>
        <v>119</v>
      </c>
      <c r="O15" s="200">
        <f>IF('Data Import'!$G$72&lt;&gt;"",'Data Import'!$G$72,"")</f>
        <v>128</v>
      </c>
      <c r="P15" s="200">
        <f>IF('Data Import'!$G$73&lt;&gt;"",'Data Import'!$G$73,"")</f>
        <v>62</v>
      </c>
      <c r="Q15" s="200">
        <f>IF('Data Import'!$G$74&lt;&gt;"",'Data Import'!$G$74,"")</f>
        <v>62</v>
      </c>
      <c r="R15" s="200">
        <f>IF('Data Import'!$G$75&lt;&gt;"",'Data Import'!$G$75,"")</f>
        <v>17</v>
      </c>
      <c r="S15" s="200">
        <f>IF('Data Import'!$G$76&lt;&gt;"",'Data Import'!$G$76,"")</f>
        <v>19</v>
      </c>
      <c r="T15" s="200">
        <f>IF('Data Import'!$G$77&lt;&gt;"",'Data Import'!$G$77,"")</f>
        <v>0</v>
      </c>
      <c r="U15" s="200">
        <f>IF('Data Import'!$G$78&lt;&gt;"",'Data Import'!$G$78,"")</f>
        <v>0</v>
      </c>
      <c r="V15" s="200">
        <f>IF('Data Import'!$G$79&lt;&gt;"",'Data Import'!$G$79,"")</f>
        <v>17</v>
      </c>
      <c r="W15" s="200">
        <f>IF('Data Import'!$G$80&lt;&gt;"",'Data Import'!$G$80,"")</f>
        <v>19</v>
      </c>
      <c r="X15" s="200">
        <f>IF('Data Import'!$G$81&lt;&gt;"",'Data Import'!$G$81,"")</f>
        <v>62</v>
      </c>
      <c r="Y15" s="200">
        <f>IF('Data Import'!$G$82&lt;&gt;"",'Data Import'!$G$82,"")</f>
        <v>62</v>
      </c>
      <c r="Z15" s="201">
        <f>IF('Data Import'!$G$83&lt;&gt;"",'Data Import'!$G$83,"")</f>
        <v>14.286</v>
      </c>
      <c r="AA15" s="201">
        <f>IF('Data Import'!$G$84&lt;&gt;"",'Data Import'!$G$84,"")</f>
        <v>14.843999999999999</v>
      </c>
      <c r="AB15" s="201">
        <f>IF('Data Import'!$G$85&lt;&gt;"",'Data Import'!$G$85,"")</f>
        <v>100</v>
      </c>
      <c r="AC15" s="201">
        <f>IF('Data Import'!$G$86&lt;&gt;"",'Data Import'!$G$86,"")</f>
        <v>100</v>
      </c>
      <c r="AD15" s="201">
        <f>IF('Data Import'!$G$87&lt;&gt;"",'Data Import'!$G$87,"")</f>
        <v>14.286</v>
      </c>
      <c r="AE15" s="201">
        <f>IF('Data Import'!$G$88&lt;&gt;"",'Data Import'!$G$88,"")</f>
        <v>14.843999999999999</v>
      </c>
      <c r="AF15" s="201">
        <f>IF('Data Import'!$G$89&lt;&gt;"",'Data Import'!$G$89,"")</f>
        <v>0</v>
      </c>
      <c r="AG15" s="201">
        <f>IF('Data Import'!$G$90&lt;&gt;"",'Data Import'!$G$90,"")</f>
        <v>0</v>
      </c>
    </row>
    <row r="16" spans="1:33" s="202" customFormat="1" ht="15.75" customHeight="1" x14ac:dyDescent="0.25">
      <c r="A16" s="33">
        <v>5</v>
      </c>
      <c r="B16" s="177" t="s">
        <v>15</v>
      </c>
      <c r="C16" s="199" t="str">
        <f>IF('Data Import'!$H$61="Нет","+","")</f>
        <v>+</v>
      </c>
      <c r="D16" s="199" t="str">
        <f>IF('Data Import'!$H$62="Нет","+","")</f>
        <v/>
      </c>
      <c r="E16" s="179" t="str">
        <f>IF('Data Import'!$H$63&lt;&gt;"",'Data Import'!$H$63,"")</f>
        <v/>
      </c>
      <c r="F16" s="199" t="str">
        <f>IF('Data Import'!$H$64&lt;&gt;"",'Data Import'!$H$64,"")</f>
        <v/>
      </c>
      <c r="G16" s="200" t="str">
        <f>IF('Data Import'!$H$65&lt;&gt;"",'Data Import'!$H$65,"")</f>
        <v/>
      </c>
      <c r="H16" s="200" t="str">
        <f>IF('Data Import'!$H$66&lt;&gt;"",'Data Import'!$H$66,"")</f>
        <v/>
      </c>
      <c r="I16" s="201" t="str">
        <f>IF('Data Import'!$H$67&lt;&gt;"",'Data Import'!$H$67,"")</f>
        <v/>
      </c>
      <c r="J16" s="201" t="str">
        <f>IF('Data Import'!$H$68&lt;&gt;"",'Data Import'!$H$68,"")</f>
        <v/>
      </c>
      <c r="K16" s="199" t="str">
        <f>IF('Data Import'!$H$69="Нет","+","")</f>
        <v>+</v>
      </c>
      <c r="L16" s="179" t="str">
        <f>IF('Data Import'!$H$70&lt;&gt;"",'Data Import'!$H$70,"")</f>
        <v/>
      </c>
      <c r="M16" s="199" t="str">
        <f>IF('Data Import'!$H$69="Да","+","")</f>
        <v/>
      </c>
      <c r="N16" s="200" t="str">
        <f>IF('Data Import'!$H$71&lt;&gt;"",'Data Import'!$H$71,"")</f>
        <v/>
      </c>
      <c r="O16" s="200" t="str">
        <f>IF('Data Import'!$H$72&lt;&gt;"",'Data Import'!$H$72,"")</f>
        <v/>
      </c>
      <c r="P16" s="200" t="str">
        <f>IF('Data Import'!$H$73&lt;&gt;"",'Data Import'!$H$73,"")</f>
        <v/>
      </c>
      <c r="Q16" s="200" t="str">
        <f>IF('Data Import'!$H$74&lt;&gt;"",'Data Import'!$H$74,"")</f>
        <v/>
      </c>
      <c r="R16" s="200" t="str">
        <f>IF('Data Import'!$H$75&lt;&gt;"",'Data Import'!$H$75,"")</f>
        <v/>
      </c>
      <c r="S16" s="200" t="str">
        <f>IF('Data Import'!$H$76&lt;&gt;"",'Data Import'!$H$76,"")</f>
        <v/>
      </c>
      <c r="T16" s="200" t="str">
        <f>IF('Data Import'!$H$77&lt;&gt;"",'Data Import'!$H$77,"")</f>
        <v/>
      </c>
      <c r="U16" s="200" t="str">
        <f>IF('Data Import'!$H$78&lt;&gt;"",'Data Import'!$H$78,"")</f>
        <v/>
      </c>
      <c r="V16" s="200" t="str">
        <f>IF('Data Import'!$H$79&lt;&gt;"",'Data Import'!$H$79,"")</f>
        <v/>
      </c>
      <c r="W16" s="200" t="str">
        <f>IF('Data Import'!$H$80&lt;&gt;"",'Data Import'!$H$80,"")</f>
        <v/>
      </c>
      <c r="X16" s="200" t="str">
        <f>IF('Data Import'!$H$81&lt;&gt;"",'Data Import'!$H$81,"")</f>
        <v/>
      </c>
      <c r="Y16" s="200" t="str">
        <f>IF('Data Import'!$H$82&lt;&gt;"",'Data Import'!$H$82,"")</f>
        <v/>
      </c>
      <c r="Z16" s="201" t="str">
        <f>IF('Data Import'!$H$83&lt;&gt;"",'Data Import'!$H$83,"")</f>
        <v/>
      </c>
      <c r="AA16" s="201" t="str">
        <f>IF('Data Import'!$H$84&lt;&gt;"",'Data Import'!$H$84,"")</f>
        <v/>
      </c>
      <c r="AB16" s="201" t="str">
        <f>IF('Data Import'!$H$85&lt;&gt;"",'Data Import'!$H$85,"")</f>
        <v/>
      </c>
      <c r="AC16" s="201" t="str">
        <f>IF('Data Import'!$H$86&lt;&gt;"",'Data Import'!$H$86,"")</f>
        <v/>
      </c>
      <c r="AD16" s="201" t="str">
        <f>IF('Data Import'!$H$87&lt;&gt;"",'Data Import'!$H$87,"")</f>
        <v/>
      </c>
      <c r="AE16" s="201" t="str">
        <f>IF('Data Import'!$H$88&lt;&gt;"",'Data Import'!$H$88,"")</f>
        <v/>
      </c>
      <c r="AF16" s="201" t="str">
        <f>IF('Data Import'!$H$89&lt;&gt;"",'Data Import'!$H$89,"")</f>
        <v/>
      </c>
      <c r="AG16" s="201" t="str">
        <f>IF('Data Import'!$H$90&lt;&gt;"",'Data Import'!$H$90,"")</f>
        <v/>
      </c>
    </row>
    <row r="17" spans="1:33" s="202" customFormat="1" ht="15.75" customHeight="1" x14ac:dyDescent="0.25">
      <c r="A17" s="33">
        <v>6</v>
      </c>
      <c r="B17" s="177" t="s">
        <v>16</v>
      </c>
      <c r="C17" s="199" t="str">
        <f>IF('Data Import'!$I$61="Нет","+","")</f>
        <v>+</v>
      </c>
      <c r="D17" s="199" t="str">
        <f>IF('Data Import'!$I$62="Нет","+","")</f>
        <v/>
      </c>
      <c r="E17" s="179" t="str">
        <f>IF('Data Import'!$I$63&lt;&gt;"",'Data Import'!$I$63,"")</f>
        <v/>
      </c>
      <c r="F17" s="199" t="str">
        <f>IF('Data Import'!$I$64&lt;&gt;"",'Data Import'!$I$64,"")</f>
        <v/>
      </c>
      <c r="G17" s="200" t="str">
        <f>IF('Data Import'!$I$65&lt;&gt;"",'Data Import'!$I$65,"")</f>
        <v/>
      </c>
      <c r="H17" s="200" t="str">
        <f>IF('Data Import'!$I$66&lt;&gt;"",'Data Import'!$I$66,"")</f>
        <v/>
      </c>
      <c r="I17" s="201" t="str">
        <f>IF('Data Import'!$I$67&lt;&gt;"",'Data Import'!$I$67,"")</f>
        <v/>
      </c>
      <c r="J17" s="201" t="str">
        <f>IF('Data Import'!$I$68&lt;&gt;"",'Data Import'!$I$68,"")</f>
        <v/>
      </c>
      <c r="K17" s="199" t="str">
        <f>IF('Data Import'!$I$69="Нет","+","")</f>
        <v>+</v>
      </c>
      <c r="L17" s="179" t="str">
        <f>IF('Data Import'!$I$70&lt;&gt;"",'Data Import'!$I$70,"")</f>
        <v/>
      </c>
      <c r="M17" s="199" t="str">
        <f>IF('Data Import'!$I$69="Да","+","")</f>
        <v/>
      </c>
      <c r="N17" s="200" t="str">
        <f>IF('Data Import'!$I$71&lt;&gt;"",'Data Import'!$I$71,"")</f>
        <v/>
      </c>
      <c r="O17" s="200" t="str">
        <f>IF('Data Import'!$I$72&lt;&gt;"",'Data Import'!$I$72,"")</f>
        <v/>
      </c>
      <c r="P17" s="200">
        <f>IF('Data Import'!$I$73&lt;&gt;"",'Data Import'!$I$73,"")</f>
        <v>11653</v>
      </c>
      <c r="Q17" s="200">
        <f>IF('Data Import'!$I$74&lt;&gt;"",'Data Import'!$I$74,"")</f>
        <v>11653</v>
      </c>
      <c r="R17" s="200" t="str">
        <f>IF('Data Import'!$I$75&lt;&gt;"",'Data Import'!$I$75,"")</f>
        <v/>
      </c>
      <c r="S17" s="200" t="str">
        <f>IF('Data Import'!$I$76&lt;&gt;"",'Data Import'!$I$76,"")</f>
        <v/>
      </c>
      <c r="T17" s="200">
        <f>IF('Data Import'!$I$77&lt;&gt;"",'Data Import'!$I$77,"")</f>
        <v>69</v>
      </c>
      <c r="U17" s="200">
        <f>IF('Data Import'!$I$78&lt;&gt;"",'Data Import'!$I$78,"")</f>
        <v>69</v>
      </c>
      <c r="V17" s="200" t="str">
        <f>IF('Data Import'!$I$79&lt;&gt;"",'Data Import'!$I$79,"")</f>
        <v/>
      </c>
      <c r="W17" s="200" t="str">
        <f>IF('Data Import'!$I$80&lt;&gt;"",'Data Import'!$I$80,"")</f>
        <v/>
      </c>
      <c r="X17" s="200"/>
      <c r="Y17" s="200"/>
      <c r="Z17" s="201" t="str">
        <f>IF('Data Import'!$I$83&lt;&gt;"",'Data Import'!$I$83,"")</f>
        <v/>
      </c>
      <c r="AA17" s="201" t="str">
        <f>IF('Data Import'!$I$84&lt;&gt;"",'Data Import'!$I$84,"")</f>
        <v/>
      </c>
      <c r="AB17" s="201" t="str">
        <f>IF('Data Import'!$I$85&lt;&gt;"",'Data Import'!$I$85,"")</f>
        <v/>
      </c>
      <c r="AC17" s="201" t="str">
        <f>IF('Data Import'!$I$86&lt;&gt;"",'Data Import'!$I$86,"")</f>
        <v/>
      </c>
      <c r="AD17" s="201" t="str">
        <f>IF('Data Import'!$I$87&lt;&gt;"",'Data Import'!$I$87,"")</f>
        <v/>
      </c>
      <c r="AE17" s="201" t="str">
        <f>IF('Data Import'!$I$88&lt;&gt;"",'Data Import'!$I$88,"")</f>
        <v/>
      </c>
      <c r="AF17" s="201">
        <f>IF('Data Import'!$I$89&lt;&gt;"",'Data Import'!$I$89,"")</f>
        <v>0.59199999999999997</v>
      </c>
      <c r="AG17" s="201">
        <f>IF('Data Import'!$I$90&lt;&gt;"",'Data Import'!$I$90,"")</f>
        <v>0.59199999999999997</v>
      </c>
    </row>
    <row r="18" spans="1:33" s="202" customFormat="1" ht="63.75" customHeight="1" x14ac:dyDescent="0.25">
      <c r="A18" s="33">
        <v>7</v>
      </c>
      <c r="B18" s="177" t="s">
        <v>17</v>
      </c>
      <c r="C18" s="199" t="str">
        <f>IF('Data Import'!$J$61="Нет","+","")</f>
        <v/>
      </c>
      <c r="D18" s="199" t="str">
        <f>IF('Data Import'!$J$62="Нет","+","")</f>
        <v/>
      </c>
      <c r="E18" s="179" t="str">
        <f>IF('Data Import'!$J$63&lt;&gt;"",'Data Import'!$J$63,"")</f>
        <v xml:space="preserve"> Оборудовано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v>
      </c>
      <c r="F18" s="199" t="str">
        <f>IF('Data Import'!$J$64&lt;&gt;"",'Data Import'!$J$64,"")</f>
        <v>ед.</v>
      </c>
      <c r="G18" s="200">
        <f>IF('Data Import'!$J$65&lt;&gt;"",'Data Import'!$J$65,"")</f>
        <v>38</v>
      </c>
      <c r="H18" s="200">
        <f>IF('Data Import'!$J$66&lt;&gt;"",'Data Import'!$J$66,"")</f>
        <v>80</v>
      </c>
      <c r="I18" s="201">
        <f>IF('Data Import'!$J$67&lt;&gt;"",'Data Import'!$J$67,"")</f>
        <v>35</v>
      </c>
      <c r="J18" s="201">
        <f>IF('Data Import'!$J$68&lt;&gt;"",'Data Import'!$J$68,"")</f>
        <v>54</v>
      </c>
      <c r="K18" s="199" t="str">
        <f>IF('Data Import'!$J$69="Нет","+","")</f>
        <v>+</v>
      </c>
      <c r="L18" s="179" t="str">
        <f>IF('Data Import'!$J$70&lt;&gt;"",'Data Import'!$J$70,"")</f>
        <v/>
      </c>
      <c r="M18" s="199" t="str">
        <f>IF('Data Import'!$J$69="Да","+","")</f>
        <v/>
      </c>
      <c r="N18" s="200">
        <f>IF('Data Import'!$J$71&lt;&gt;"",'Data Import'!$J$71,"")</f>
        <v>41</v>
      </c>
      <c r="O18" s="200">
        <f>IF('Data Import'!$J$72&lt;&gt;"",'Data Import'!$J$72,"")</f>
        <v>43</v>
      </c>
      <c r="P18" s="200">
        <f>IF('Data Import'!$J$73&lt;&gt;"",'Data Import'!$J$73,"")</f>
        <v>970</v>
      </c>
      <c r="Q18" s="200">
        <f>IF('Data Import'!$J$74&lt;&gt;"",'Data Import'!$J$74,"")</f>
        <v>969</v>
      </c>
      <c r="R18" s="200">
        <f>IF('Data Import'!$J$75&lt;&gt;"",'Data Import'!$J$75,"")</f>
        <v>0</v>
      </c>
      <c r="S18" s="200">
        <f>IF('Data Import'!$J$76&lt;&gt;"",'Data Import'!$J$76,"")</f>
        <v>0</v>
      </c>
      <c r="T18" s="200">
        <f>IF('Data Import'!$J$77&lt;&gt;"",'Data Import'!$J$77,"")</f>
        <v>333</v>
      </c>
      <c r="U18" s="200">
        <f>IF('Data Import'!$J$78&lt;&gt;"",'Data Import'!$J$78,"")</f>
        <v>308</v>
      </c>
      <c r="V18" s="200">
        <f>IF('Data Import'!$J$79&lt;&gt;"",'Data Import'!$J$79,"")</f>
        <v>8</v>
      </c>
      <c r="W18" s="200">
        <f>IF('Data Import'!$J$80&lt;&gt;"",'Data Import'!$J$80,"")</f>
        <v>7</v>
      </c>
      <c r="X18" s="200">
        <f>IF('Data Import'!$J$81&lt;&gt;"",'Data Import'!$J$81,"")</f>
        <v>162</v>
      </c>
      <c r="Y18" s="200">
        <f>IF('Data Import'!$J$82&lt;&gt;"",'Data Import'!$J$82,"")</f>
        <v>215</v>
      </c>
      <c r="Z18" s="201">
        <f>IF('Data Import'!$J$83&lt;&gt;"",'Data Import'!$J$83,"")</f>
        <v>19.512</v>
      </c>
      <c r="AA18" s="201">
        <f>IF('Data Import'!$J$84&lt;&gt;"",'Data Import'!$J$84,"")</f>
        <v>16.279</v>
      </c>
      <c r="AB18" s="201">
        <f>IF('Data Import'!$J$85&lt;&gt;"",'Data Import'!$J$85,"")</f>
        <v>16.701000000000001</v>
      </c>
      <c r="AC18" s="201">
        <f>IF('Data Import'!$J$86&lt;&gt;"",'Data Import'!$J$86,"")</f>
        <v>22.187999999999999</v>
      </c>
      <c r="AD18" s="201">
        <f>IF('Data Import'!$J$87&lt;&gt;"",'Data Import'!$J$87,"")</f>
        <v>0</v>
      </c>
      <c r="AE18" s="201">
        <f>IF('Data Import'!$J$88&lt;&gt;"",'Data Import'!$J$88,"")</f>
        <v>0</v>
      </c>
      <c r="AF18" s="201">
        <f>IF('Data Import'!$J$89&lt;&gt;"",'Data Import'!$J$89,"")</f>
        <v>34.33</v>
      </c>
      <c r="AG18" s="201">
        <f>IF('Data Import'!$J$90&lt;&gt;"",'Data Import'!$J$90,"")</f>
        <v>31.785</v>
      </c>
    </row>
    <row r="19" spans="1:33" s="202" customFormat="1" ht="15.75" customHeight="1" x14ac:dyDescent="0.25">
      <c r="A19" s="33">
        <v>8</v>
      </c>
      <c r="B19" s="177" t="s">
        <v>18</v>
      </c>
      <c r="C19" s="199" t="str">
        <f>IF('Data Import'!$K$61="Нет","+","")</f>
        <v>+</v>
      </c>
      <c r="D19" s="199" t="str">
        <f>IF('Data Import'!$K$62="Нет","+","")</f>
        <v/>
      </c>
      <c r="E19" s="179" t="str">
        <f>IF('Data Import'!$K$63&lt;&gt;"",'Data Import'!$K$63,"")</f>
        <v/>
      </c>
      <c r="F19" s="199" t="str">
        <f>IF('Data Import'!$K$64&lt;&gt;"",'Data Import'!$K$64,"")</f>
        <v/>
      </c>
      <c r="G19" s="200" t="str">
        <f>IF('Data Import'!$K$65&lt;&gt;"",'Data Import'!$K$65,"")</f>
        <v/>
      </c>
      <c r="H19" s="200" t="str">
        <f>IF('Data Import'!$K$66&lt;&gt;"",'Data Import'!$K$66,"")</f>
        <v/>
      </c>
      <c r="I19" s="201" t="str">
        <f>IF('Data Import'!$K$67&lt;&gt;"",'Data Import'!$K$67,"")</f>
        <v/>
      </c>
      <c r="J19" s="201" t="str">
        <f>IF('Data Import'!$K$68&lt;&gt;"",'Data Import'!$K$68,"")</f>
        <v/>
      </c>
      <c r="K19" s="199" t="str">
        <f>IF('Data Import'!$K$69="Нет","+","")</f>
        <v>+</v>
      </c>
      <c r="L19" s="179" t="str">
        <f>IF('Data Import'!$K$70&lt;&gt;"",'Data Import'!$K$70,"")</f>
        <v/>
      </c>
      <c r="M19" s="199" t="str">
        <f>IF('Data Import'!$K$69="Да","+","")</f>
        <v/>
      </c>
      <c r="N19" s="200">
        <f>IF('Data Import'!$K$71&lt;&gt;"",'Data Import'!$K$71,"")</f>
        <v>93</v>
      </c>
      <c r="O19" s="200">
        <f>IF('Data Import'!$K$72&lt;&gt;"",'Data Import'!$K$72,"")</f>
        <v>93</v>
      </c>
      <c r="P19" s="200">
        <f>IF('Data Import'!$K$73&lt;&gt;"",'Data Import'!$K$73,"")</f>
        <v>1073</v>
      </c>
      <c r="Q19" s="200">
        <f>IF('Data Import'!$K$74&lt;&gt;"",'Data Import'!$K$74,"")</f>
        <v>1086</v>
      </c>
      <c r="R19" s="200">
        <f>IF('Data Import'!$K$75&lt;&gt;"",'Data Import'!$K$75,"")</f>
        <v>1</v>
      </c>
      <c r="S19" s="200">
        <f>IF('Data Import'!$K$76&lt;&gt;"",'Data Import'!$K$76,"")</f>
        <v>1</v>
      </c>
      <c r="T19" s="200">
        <f>IF('Data Import'!$K$77&lt;&gt;"",'Data Import'!$K$77,"")</f>
        <v>0</v>
      </c>
      <c r="U19" s="200">
        <f>IF('Data Import'!$K$78&lt;&gt;"",'Data Import'!$K$78,"")</f>
        <v>0</v>
      </c>
      <c r="V19" s="200">
        <f>IF('Data Import'!$K$79&lt;&gt;"",'Data Import'!$K$79,"")</f>
        <v>1</v>
      </c>
      <c r="W19" s="200">
        <f>IF('Data Import'!$K$80&lt;&gt;"",'Data Import'!$K$80,"")</f>
        <v>1</v>
      </c>
      <c r="X19" s="200">
        <f>IF('Data Import'!$K$81&lt;&gt;"",'Data Import'!$K$81,"")</f>
        <v>308</v>
      </c>
      <c r="Y19" s="200">
        <f>IF('Data Import'!$K$82&lt;&gt;"",'Data Import'!$K$82,"")</f>
        <v>316</v>
      </c>
      <c r="Z19" s="201">
        <f>IF('Data Import'!$K$83&lt;&gt;"",'Data Import'!$K$83,"")</f>
        <v>1.075</v>
      </c>
      <c r="AA19" s="201">
        <f>IF('Data Import'!$K$84&lt;&gt;"",'Data Import'!$K$84,"")</f>
        <v>1.075</v>
      </c>
      <c r="AB19" s="201">
        <f>IF('Data Import'!$K$85&lt;&gt;"",'Data Import'!$K$85,"")</f>
        <v>28.704999999999998</v>
      </c>
      <c r="AC19" s="201">
        <f>IF('Data Import'!$K$86&lt;&gt;"",'Data Import'!$K$86,"")</f>
        <v>29.097999999999999</v>
      </c>
      <c r="AD19" s="201">
        <f>IF('Data Import'!$K$87&lt;&gt;"",'Data Import'!$K$87,"")</f>
        <v>1.075</v>
      </c>
      <c r="AE19" s="201">
        <f>IF('Data Import'!$K$88&lt;&gt;"",'Data Import'!$K$88,"")</f>
        <v>1.075</v>
      </c>
      <c r="AF19" s="201">
        <f>IF('Data Import'!$K$89&lt;&gt;"",'Data Import'!$K$89,"")</f>
        <v>0</v>
      </c>
      <c r="AG19" s="201">
        <f>IF('Data Import'!$K$90&lt;&gt;"",'Data Import'!$K$90,"")</f>
        <v>0</v>
      </c>
    </row>
    <row r="20" spans="1:33" s="202" customFormat="1" ht="81.75" customHeight="1" x14ac:dyDescent="0.25">
      <c r="A20" s="33">
        <v>9</v>
      </c>
      <c r="B20" s="177" t="s">
        <v>19</v>
      </c>
      <c r="C20" s="199" t="str">
        <f>IF('Data Import'!$L$61="Нет","+","")</f>
        <v/>
      </c>
      <c r="D20" s="199" t="str">
        <f>IF('Data Import'!$L$62="Нет","+","")</f>
        <v/>
      </c>
      <c r="E20" s="179" t="str">
        <f>IF('Data Import'!$L$63&lt;&gt;"",'Data Import'!$L$63,"")</f>
        <v xml:space="preserve">Доля оборудованных на автостоянках парковочных мест для автотранспортных средств инвалидов с установкой дорожных знаков и нанесением дорожной разметки для обозначения мест парковки для инвалидов в общем количестве парковочных мест на автостоянках </v>
      </c>
      <c r="F20" s="199" t="str">
        <f>IF('Data Import'!$L$64&lt;&gt;"",'Data Import'!$L$64,"")</f>
        <v>%</v>
      </c>
      <c r="G20" s="200">
        <f>IF('Data Import'!$L$65&lt;&gt;"",'Data Import'!$L$65,"")</f>
        <v>54</v>
      </c>
      <c r="H20" s="200">
        <f>IF('Data Import'!$L$66&lt;&gt;"",'Data Import'!$L$66,"")</f>
        <v>0</v>
      </c>
      <c r="I20" s="201">
        <f>IF('Data Import'!$L$67&lt;&gt;"",'Data Import'!$L$67,"")</f>
        <v>0</v>
      </c>
      <c r="J20" s="201">
        <f>IF('Data Import'!$L$68&lt;&gt;"",'Data Import'!$L$68,"")</f>
        <v>0</v>
      </c>
      <c r="K20" s="199" t="str">
        <f>IF('Data Import'!$L$69="Нет","+","")</f>
        <v>+</v>
      </c>
      <c r="L20" s="179" t="str">
        <f>IF('Data Import'!$L$70&lt;&gt;"",'Data Import'!$L$70,"")</f>
        <v/>
      </c>
      <c r="M20" s="199" t="str">
        <f>IF('Data Import'!$L$69="Да","+","")</f>
        <v/>
      </c>
      <c r="N20" s="200" t="str">
        <f>IF('Data Import'!$L$71&lt;&gt;"",'Data Import'!$L$71,"")</f>
        <v/>
      </c>
      <c r="O20" s="200" t="str">
        <f>IF('Data Import'!$L$72&lt;&gt;"",'Data Import'!$L$72,"")</f>
        <v/>
      </c>
      <c r="P20" s="200">
        <f>IF('Data Import'!$L$73&lt;&gt;"",'Data Import'!$L$73,"")</f>
        <v>79</v>
      </c>
      <c r="Q20" s="200">
        <f>IF('Data Import'!$L$74&lt;&gt;"",'Data Import'!$L$74,"")</f>
        <v>79</v>
      </c>
      <c r="R20" s="200" t="str">
        <f>IF('Data Import'!$L$75&lt;&gt;"",'Data Import'!$L$75,"")</f>
        <v/>
      </c>
      <c r="S20" s="200" t="str">
        <f>IF('Data Import'!$L$76&lt;&gt;"",'Data Import'!$L$76,"")</f>
        <v/>
      </c>
      <c r="T20" s="200">
        <f>IF('Data Import'!$L$77&lt;&gt;"",'Data Import'!$L$77,"")</f>
        <v>5</v>
      </c>
      <c r="U20" s="200">
        <f>IF('Data Import'!$L$78&lt;&gt;"",'Data Import'!$L$78,"")</f>
        <v>5</v>
      </c>
      <c r="V20" s="200" t="str">
        <f>IF('Data Import'!$L$79&lt;&gt;"",'Data Import'!$L$79,"")</f>
        <v/>
      </c>
      <c r="W20" s="200" t="str">
        <f>IF('Data Import'!$L$80&lt;&gt;"",'Data Import'!$L$80,"")</f>
        <v/>
      </c>
      <c r="X20" s="200">
        <f>IF('Data Import'!$L$81&lt;&gt;"",'Data Import'!$L$81,"")</f>
        <v>12</v>
      </c>
      <c r="Y20" s="200">
        <f>IF('Data Import'!$L$82&lt;&gt;"",'Data Import'!$L$82,"")</f>
        <v>12</v>
      </c>
      <c r="Z20" s="201" t="str">
        <f>IF('Data Import'!$L$83&lt;&gt;"",'Data Import'!$L$83,"")</f>
        <v/>
      </c>
      <c r="AA20" s="201" t="str">
        <f>IF('Data Import'!$L$84&lt;&gt;"",'Data Import'!$L$84,"")</f>
        <v/>
      </c>
      <c r="AB20" s="201">
        <f>IF('Data Import'!$L$85&lt;&gt;"",'Data Import'!$L$85,"")</f>
        <v>15.19</v>
      </c>
      <c r="AC20" s="201">
        <f>IF('Data Import'!$L$86&lt;&gt;"",'Data Import'!$L$86,"")</f>
        <v>15.19</v>
      </c>
      <c r="AD20" s="201" t="str">
        <f>IF('Data Import'!$L$87&lt;&gt;"",'Data Import'!$L$87,"")</f>
        <v/>
      </c>
      <c r="AE20" s="201" t="str">
        <f>IF('Data Import'!$L$88&lt;&gt;"",'Data Import'!$L$88,"")</f>
        <v/>
      </c>
      <c r="AF20" s="201">
        <f>IF('Data Import'!$L$89&lt;&gt;"",'Data Import'!$L$89,"")</f>
        <v>6.3289999999999997</v>
      </c>
      <c r="AG20" s="201">
        <f>IF('Data Import'!$L$90&lt;&gt;"",'Data Import'!$L$90,"")</f>
        <v>6.3289999999999997</v>
      </c>
    </row>
    <row r="21" spans="1:33" s="202" customFormat="1" ht="15.75" customHeight="1" x14ac:dyDescent="0.25">
      <c r="A21" s="33">
        <v>10</v>
      </c>
      <c r="B21" s="177" t="s">
        <v>20</v>
      </c>
      <c r="C21" s="199" t="str">
        <f>IF('Data Import'!$M$61="Нет","+","")</f>
        <v>+</v>
      </c>
      <c r="D21" s="199" t="str">
        <f>IF('Data Import'!$M$62="Нет","+","")</f>
        <v/>
      </c>
      <c r="E21" s="179" t="str">
        <f>IF('Data Import'!$M$63&lt;&gt;"",'Data Import'!$M$63,"")</f>
        <v/>
      </c>
      <c r="F21" s="199" t="str">
        <f>IF('Data Import'!$M$64&lt;&gt;"",'Data Import'!$M$64,"")</f>
        <v/>
      </c>
      <c r="G21" s="200" t="str">
        <f>IF('Data Import'!$M$65&lt;&gt;"",'Data Import'!$M$65,"")</f>
        <v/>
      </c>
      <c r="H21" s="200" t="str">
        <f>IF('Data Import'!$M$66&lt;&gt;"",'Data Import'!$M$66,"")</f>
        <v/>
      </c>
      <c r="I21" s="201" t="str">
        <f>IF('Data Import'!$M$67&lt;&gt;"",'Data Import'!$M$67,"")</f>
        <v/>
      </c>
      <c r="J21" s="201" t="str">
        <f>IF('Data Import'!$M$68&lt;&gt;"",'Data Import'!$M$68,"")</f>
        <v/>
      </c>
      <c r="K21" s="199" t="str">
        <f>IF('Data Import'!$M$69="Нет","+","")</f>
        <v>+</v>
      </c>
      <c r="L21" s="179" t="str">
        <f>IF('Data Import'!$M$70&lt;&gt;"",'Data Import'!$M$70,"")</f>
        <v/>
      </c>
      <c r="M21" s="199" t="str">
        <f>IF('Data Import'!$M$69="Да","+","")</f>
        <v/>
      </c>
      <c r="N21" s="200">
        <f>IF('Data Import'!$M$71&lt;&gt;"",'Data Import'!$M$71,"")</f>
        <v>0</v>
      </c>
      <c r="O21" s="200">
        <f>IF('Data Import'!$M$72&lt;&gt;"",'Data Import'!$M$72,"")</f>
        <v>0</v>
      </c>
      <c r="P21" s="200">
        <f>IF('Data Import'!$M$73&lt;&gt;"",'Data Import'!$M$73,"")</f>
        <v>255</v>
      </c>
      <c r="Q21" s="200">
        <f>IF('Data Import'!$M$74&lt;&gt;"",'Data Import'!$M$74,"")</f>
        <v>256</v>
      </c>
      <c r="R21" s="200">
        <f>IF('Data Import'!$M$75&lt;&gt;"",'Data Import'!$M$75,"")</f>
        <v>0</v>
      </c>
      <c r="S21" s="200">
        <f>IF('Data Import'!$M$76&lt;&gt;"",'Data Import'!$M$76,"")</f>
        <v>0</v>
      </c>
      <c r="T21" s="200">
        <f>IF('Data Import'!$M$77&lt;&gt;"",'Data Import'!$M$77,"")</f>
        <v>116</v>
      </c>
      <c r="U21" s="200">
        <f>IF('Data Import'!$M$78&lt;&gt;"",'Data Import'!$M$78,"")</f>
        <v>117</v>
      </c>
      <c r="V21" s="200">
        <f>IF('Data Import'!$M$79&lt;&gt;"",'Data Import'!$M$79,"")</f>
        <v>0</v>
      </c>
      <c r="W21" s="200">
        <f>IF('Data Import'!$M$80&lt;&gt;"",'Data Import'!$M$80,"")</f>
        <v>0</v>
      </c>
      <c r="X21" s="200">
        <f>IF('Data Import'!$M$81&lt;&gt;"",'Data Import'!$M$81,"")</f>
        <v>4</v>
      </c>
      <c r="Y21" s="200">
        <f>IF('Data Import'!$M$82&lt;&gt;"",'Data Import'!$M$82,"")</f>
        <v>4</v>
      </c>
      <c r="Z21" s="201" t="str">
        <f>IF('Data Import'!$M$83&lt;&gt;"",'Data Import'!$M$83,"")</f>
        <v/>
      </c>
      <c r="AA21" s="201" t="str">
        <f>IF('Data Import'!$M$84&lt;&gt;"",'Data Import'!$M$84,"")</f>
        <v/>
      </c>
      <c r="AB21" s="201">
        <f>IF('Data Import'!$M$85&lt;&gt;"",'Data Import'!$M$85,"")</f>
        <v>1.569</v>
      </c>
      <c r="AC21" s="201">
        <f>IF('Data Import'!$M$86&lt;&gt;"",'Data Import'!$M$86,"")</f>
        <v>1.5629999999999999</v>
      </c>
      <c r="AD21" s="201" t="str">
        <f>IF('Data Import'!$M$87&lt;&gt;"",'Data Import'!$M$87,"")</f>
        <v/>
      </c>
      <c r="AE21" s="201" t="str">
        <f>IF('Data Import'!$M$88&lt;&gt;"",'Data Import'!$M$88,"")</f>
        <v/>
      </c>
      <c r="AF21" s="201">
        <f>IF('Data Import'!$M$89&lt;&gt;"",'Data Import'!$M$89,"")</f>
        <v>45.49</v>
      </c>
      <c r="AG21" s="201">
        <f>IF('Data Import'!$M$90&lt;&gt;"",'Data Import'!$M$90,"")</f>
        <v>45.703000000000003</v>
      </c>
    </row>
    <row r="22" spans="1:33" s="202" customFormat="1" ht="15.75" customHeight="1" x14ac:dyDescent="0.25">
      <c r="A22" s="33">
        <v>11</v>
      </c>
      <c r="B22" s="177" t="s">
        <v>21</v>
      </c>
      <c r="C22" s="199" t="str">
        <f>IF('Data Import'!$N$61="Нет","+","")</f>
        <v>+</v>
      </c>
      <c r="D22" s="199" t="str">
        <f>IF('Data Import'!$N$62="Нет","+","")</f>
        <v/>
      </c>
      <c r="E22" s="179" t="str">
        <f>IF('Data Import'!$N$63&lt;&gt;"",'Data Import'!$N$63,"")</f>
        <v/>
      </c>
      <c r="F22" s="199" t="str">
        <f>IF('Data Import'!$N$64&lt;&gt;"",'Data Import'!$N$64,"")</f>
        <v/>
      </c>
      <c r="G22" s="200" t="str">
        <f>IF('Data Import'!$N$65&lt;&gt;"",'Data Import'!$N$65,"")</f>
        <v/>
      </c>
      <c r="H22" s="200" t="str">
        <f>IF('Data Import'!$N$66&lt;&gt;"",'Data Import'!$N$66,"")</f>
        <v/>
      </c>
      <c r="I22" s="201" t="str">
        <f>IF('Data Import'!$N$67&lt;&gt;"",'Data Import'!$N$67,"")</f>
        <v/>
      </c>
      <c r="J22" s="201" t="str">
        <f>IF('Data Import'!$N$68&lt;&gt;"",'Data Import'!$N$68,"")</f>
        <v/>
      </c>
      <c r="K22" s="199" t="str">
        <f>IF('Data Import'!$N$69="Нет","+","")</f>
        <v>+</v>
      </c>
      <c r="L22" s="179" t="str">
        <f>IF('Data Import'!$N$70&lt;&gt;"",'Data Import'!$N$70,"")</f>
        <v/>
      </c>
      <c r="M22" s="199" t="str">
        <f>IF('Data Import'!$N$69="Да","+","")</f>
        <v/>
      </c>
      <c r="N22" s="200">
        <f>IF('Data Import'!$N$71&lt;&gt;"",'Data Import'!$N$71,"")</f>
        <v>0</v>
      </c>
      <c r="O22" s="200">
        <f>IF('Data Import'!$N$72&lt;&gt;"",'Data Import'!$N$72,"")</f>
        <v>0</v>
      </c>
      <c r="P22" s="200">
        <f>IF('Data Import'!$N$73&lt;&gt;"",'Data Import'!$N$73,"")</f>
        <v>6846</v>
      </c>
      <c r="Q22" s="200">
        <f>IF('Data Import'!$N$74&lt;&gt;"",'Data Import'!$N$74,"")</f>
        <v>6920</v>
      </c>
      <c r="R22" s="200">
        <f>IF('Data Import'!$N$75&lt;&gt;"",'Data Import'!$N$75,"")</f>
        <v>0</v>
      </c>
      <c r="S22" s="200">
        <f>IF('Data Import'!$N$76&lt;&gt;"",'Data Import'!$N$76,"")</f>
        <v>0</v>
      </c>
      <c r="T22" s="200">
        <f>IF('Data Import'!$N$77&lt;&gt;"",'Data Import'!$N$77,"")</f>
        <v>5533</v>
      </c>
      <c r="U22" s="200">
        <f>IF('Data Import'!$N$78&lt;&gt;"",'Data Import'!$N$78,"")</f>
        <v>5547</v>
      </c>
      <c r="V22" s="200">
        <f>IF('Data Import'!$N$79&lt;&gt;"",'Data Import'!$N$79,"")</f>
        <v>0</v>
      </c>
      <c r="W22" s="200">
        <f>IF('Data Import'!$N$80&lt;&gt;"",'Data Import'!$N$80,"")</f>
        <v>0</v>
      </c>
      <c r="X22" s="200">
        <f>IF('Data Import'!$N$81&lt;&gt;"",'Data Import'!$N$81,"")</f>
        <v>1269</v>
      </c>
      <c r="Y22" s="200">
        <f>IF('Data Import'!$N$82&lt;&gt;"",'Data Import'!$N$82,"")</f>
        <v>1329</v>
      </c>
      <c r="Z22" s="201" t="str">
        <f>IF('Data Import'!$N$83&lt;&gt;"",'Data Import'!$N$83,"")</f>
        <v/>
      </c>
      <c r="AA22" s="201" t="str">
        <f>IF('Data Import'!$N$84&lt;&gt;"",'Data Import'!$N$84,"")</f>
        <v/>
      </c>
      <c r="AB22" s="201">
        <f>IF('Data Import'!$N$85&lt;&gt;"",'Data Import'!$N$85,"")</f>
        <v>18.536000000000001</v>
      </c>
      <c r="AC22" s="201">
        <f>IF('Data Import'!$N$86&lt;&gt;"",'Data Import'!$N$86,"")</f>
        <v>19.204999999999998</v>
      </c>
      <c r="AD22" s="201" t="str">
        <f>IF('Data Import'!$N$87&lt;&gt;"",'Data Import'!$N$87,"")</f>
        <v/>
      </c>
      <c r="AE22" s="201" t="str">
        <f>IF('Data Import'!$N$88&lt;&gt;"",'Data Import'!$N$88,"")</f>
        <v/>
      </c>
      <c r="AF22" s="201">
        <f>IF('Data Import'!$N$89&lt;&gt;"",'Data Import'!$N$89,"")</f>
        <v>80.820999999999998</v>
      </c>
      <c r="AG22" s="201">
        <f>IF('Data Import'!$N$90&lt;&gt;"",'Data Import'!$N$90,"")</f>
        <v>80.159000000000006</v>
      </c>
    </row>
    <row r="23" spans="1:33" s="202" customFormat="1" ht="15.75" customHeight="1" x14ac:dyDescent="0.25">
      <c r="A23" s="33">
        <v>12</v>
      </c>
      <c r="B23" s="177" t="s">
        <v>22</v>
      </c>
      <c r="C23" s="199" t="str">
        <f>IF('Data Import'!$O$61="Нет","+","")</f>
        <v>+</v>
      </c>
      <c r="D23" s="199" t="str">
        <f>IF('Data Import'!$O$62="Нет","+","")</f>
        <v/>
      </c>
      <c r="E23" s="179" t="str">
        <f>IF('Data Import'!$O$63&lt;&gt;"",'Data Import'!$O$63,"")</f>
        <v/>
      </c>
      <c r="F23" s="199" t="str">
        <f>IF('Data Import'!$O$64&lt;&gt;"",'Data Import'!$O$64,"")</f>
        <v/>
      </c>
      <c r="G23" s="200" t="str">
        <f>IF('Data Import'!$O$65&lt;&gt;"",'Data Import'!$O$65,"")</f>
        <v/>
      </c>
      <c r="H23" s="200" t="str">
        <f>IF('Data Import'!$O$66&lt;&gt;"",'Data Import'!$O$66,"")</f>
        <v/>
      </c>
      <c r="I23" s="201" t="str">
        <f>IF('Data Import'!$O$67&lt;&gt;"",'Data Import'!$O$67,"")</f>
        <v/>
      </c>
      <c r="J23" s="201" t="str">
        <f>IF('Data Import'!$O$68&lt;&gt;"",'Data Import'!$O$68,"")</f>
        <v/>
      </c>
      <c r="K23" s="199" t="str">
        <f>IF('Data Import'!$O$69="Нет","+","")</f>
        <v>+</v>
      </c>
      <c r="L23" s="179" t="str">
        <f>IF('Data Import'!$O$70&lt;&gt;"",'Data Import'!$O$70,"")</f>
        <v/>
      </c>
      <c r="M23" s="199" t="str">
        <f>IF('Data Import'!$O$69="Да","+","")</f>
        <v/>
      </c>
      <c r="N23" s="200">
        <f>IF('Data Import'!$O$71&lt;&gt;"",'Data Import'!$O$71,"")</f>
        <v>6</v>
      </c>
      <c r="O23" s="200">
        <f>IF('Data Import'!$O$72&lt;&gt;"",'Data Import'!$O$72,"")</f>
        <v>6</v>
      </c>
      <c r="P23" s="200">
        <f>IF('Data Import'!$O$73&lt;&gt;"",'Data Import'!$O$73,"")</f>
        <v>660</v>
      </c>
      <c r="Q23" s="200">
        <f>IF('Data Import'!$O$74&lt;&gt;"",'Data Import'!$O$74,"")</f>
        <v>678</v>
      </c>
      <c r="R23" s="200">
        <f>IF('Data Import'!$O$75&lt;&gt;"",'Data Import'!$O$75,"")</f>
        <v>2</v>
      </c>
      <c r="S23" s="200">
        <f>IF('Data Import'!$O$76&lt;&gt;"",'Data Import'!$O$76,"")</f>
        <v>2</v>
      </c>
      <c r="T23" s="200">
        <f>IF('Data Import'!$O$77&lt;&gt;"",'Data Import'!$O$77,"")</f>
        <v>244</v>
      </c>
      <c r="U23" s="200">
        <f>IF('Data Import'!$O$78&lt;&gt;"",'Data Import'!$O$78,"")</f>
        <v>253</v>
      </c>
      <c r="V23" s="200">
        <f>IF('Data Import'!$O$79&lt;&gt;"",'Data Import'!$O$79,"")</f>
        <v>0</v>
      </c>
      <c r="W23" s="200">
        <f>IF('Data Import'!$O$80&lt;&gt;"",'Data Import'!$O$80,"")</f>
        <v>0</v>
      </c>
      <c r="X23" s="200">
        <f>IF('Data Import'!$O$81&lt;&gt;"",'Data Import'!$O$81,"")</f>
        <v>280</v>
      </c>
      <c r="Y23" s="200">
        <f>IF('Data Import'!$O$82&lt;&gt;"",'Data Import'!$O$82,"")</f>
        <v>287</v>
      </c>
      <c r="Z23" s="201">
        <f>IF('Data Import'!$O$83&lt;&gt;"",'Data Import'!$O$83,"")</f>
        <v>0</v>
      </c>
      <c r="AA23" s="201">
        <f>IF('Data Import'!$O$84&lt;&gt;"",'Data Import'!$O$84,"")</f>
        <v>0</v>
      </c>
      <c r="AB23" s="201">
        <f>IF('Data Import'!$O$85&lt;&gt;"",'Data Import'!$O$85,"")</f>
        <v>42.423999999999999</v>
      </c>
      <c r="AC23" s="201">
        <f>IF('Data Import'!$O$86&lt;&gt;"",'Data Import'!$O$86,"")</f>
        <v>42.33</v>
      </c>
      <c r="AD23" s="201">
        <f>IF('Data Import'!$O$87&lt;&gt;"",'Data Import'!$O$87,"")</f>
        <v>33.332999999999998</v>
      </c>
      <c r="AE23" s="201">
        <f>IF('Data Import'!$O$88&lt;&gt;"",'Data Import'!$O$88,"")</f>
        <v>33.332999999999998</v>
      </c>
      <c r="AF23" s="201">
        <f>IF('Data Import'!$O$89&lt;&gt;"",'Data Import'!$O$89,"")</f>
        <v>36.97</v>
      </c>
      <c r="AG23" s="201">
        <f>IF('Data Import'!$O$90&lt;&gt;"",'Data Import'!$O$90,"")</f>
        <v>37.316000000000003</v>
      </c>
    </row>
    <row r="24" spans="1:33" s="202" customFormat="1" ht="67.5" customHeight="1" x14ac:dyDescent="0.25">
      <c r="A24" s="33">
        <v>13</v>
      </c>
      <c r="B24" s="177" t="s">
        <v>23</v>
      </c>
      <c r="C24" s="199" t="str">
        <f>IF('Data Import'!$P$61="Нет","+","")</f>
        <v/>
      </c>
      <c r="D24" s="199" t="str">
        <f>IF('Data Import'!$P$62="Нет","+","")</f>
        <v/>
      </c>
      <c r="E24" s="179" t="str">
        <f>IF('Data Import'!$P$63&lt;&gt;"",'Data Import'!$P$63,"")</f>
        <v>Доля автомобильных стоянок (парковок) на автомобильных дорогах общего пользования федерального, регионального и местного значения, соответствующих требованиям доступности для инвалидов к 2026 году составит не менее 30%</v>
      </c>
      <c r="F24" s="199" t="str">
        <f>IF('Data Import'!$P$64&lt;&gt;"",'Data Import'!$P$64,"")</f>
        <v>%</v>
      </c>
      <c r="G24" s="200" t="str">
        <f>IF('Data Import'!$P$65&lt;&gt;"",'Data Import'!$P$65,"")</f>
        <v/>
      </c>
      <c r="H24" s="200" t="str">
        <f>IF('Data Import'!$P$66&lt;&gt;"",'Data Import'!$P$66,"")</f>
        <v/>
      </c>
      <c r="I24" s="201" t="str">
        <f>IF('Data Import'!$P$67&lt;&gt;"",'Data Import'!$P$67,"")</f>
        <v/>
      </c>
      <c r="J24" s="201">
        <f>IF('Data Import'!$P$68&lt;&gt;"",'Data Import'!$P$68,"")</f>
        <v>46.5</v>
      </c>
      <c r="K24" s="199" t="str">
        <f>IF('Data Import'!$P$69="Нет","+","")</f>
        <v>+</v>
      </c>
      <c r="L24" s="179" t="str">
        <f>IF('Data Import'!$P$70&lt;&gt;"",'Data Import'!$P$70,"")</f>
        <v/>
      </c>
      <c r="M24" s="199" t="str">
        <f>IF('Data Import'!$P$69="Да","+","")</f>
        <v/>
      </c>
      <c r="N24" s="200">
        <f>IF('Data Import'!$P$71&lt;&gt;"",'Data Import'!$P$71,"")</f>
        <v>86</v>
      </c>
      <c r="O24" s="200">
        <f>IF('Data Import'!$P$72&lt;&gt;"",'Data Import'!$P$72,"")</f>
        <v>86</v>
      </c>
      <c r="P24" s="200">
        <f>IF('Data Import'!$P$73&lt;&gt;"",'Data Import'!$P$73,"")</f>
        <v>45</v>
      </c>
      <c r="Q24" s="200">
        <f>IF('Data Import'!$P$74&lt;&gt;"",'Data Import'!$P$74,"")</f>
        <v>46</v>
      </c>
      <c r="R24" s="200">
        <f>IF('Data Import'!$P$75&lt;&gt;"",'Data Import'!$P$75,"")</f>
        <v>0</v>
      </c>
      <c r="S24" s="200">
        <f>IF('Data Import'!$P$76&lt;&gt;"",'Data Import'!$P$76,"")</f>
        <v>0</v>
      </c>
      <c r="T24" s="200">
        <f>IF('Data Import'!$P$77&lt;&gt;"",'Data Import'!$P$77,"")</f>
        <v>32</v>
      </c>
      <c r="U24" s="200">
        <f>IF('Data Import'!$P$78&lt;&gt;"",'Data Import'!$P$78,"")</f>
        <v>34</v>
      </c>
      <c r="V24" s="200">
        <f>IF('Data Import'!$P$79&lt;&gt;"",'Data Import'!$P$79,"")</f>
        <v>40</v>
      </c>
      <c r="W24" s="200">
        <f>IF('Data Import'!$P$80&lt;&gt;"",'Data Import'!$P$80,"")</f>
        <v>40</v>
      </c>
      <c r="X24" s="200">
        <f>IF('Data Import'!$P$81&lt;&gt;"",'Data Import'!$P$81,"")</f>
        <v>13</v>
      </c>
      <c r="Y24" s="200">
        <f>IF('Data Import'!$P$82&lt;&gt;"",'Data Import'!$P$82,"")</f>
        <v>12</v>
      </c>
      <c r="Z24" s="201">
        <f>IF('Data Import'!$P$83&lt;&gt;"",'Data Import'!$P$83,"")</f>
        <v>46.512</v>
      </c>
      <c r="AA24" s="201">
        <f>IF('Data Import'!$P$84&lt;&gt;"",'Data Import'!$P$84,"")</f>
        <v>46.512</v>
      </c>
      <c r="AB24" s="201">
        <f>IF('Data Import'!$P$85&lt;&gt;"",'Data Import'!$P$85,"")</f>
        <v>28.888999999999999</v>
      </c>
      <c r="AC24" s="201">
        <f>IF('Data Import'!$P$86&lt;&gt;"",'Data Import'!$P$86,"")</f>
        <v>26.087</v>
      </c>
      <c r="AD24" s="201">
        <f>IF('Data Import'!$P$87&lt;&gt;"",'Data Import'!$P$87,"")</f>
        <v>0</v>
      </c>
      <c r="AE24" s="201">
        <f>IF('Data Import'!$P$88&lt;&gt;"",'Data Import'!$P$88,"")</f>
        <v>0</v>
      </c>
      <c r="AF24" s="201">
        <f>IF('Data Import'!$P$89&lt;&gt;"",'Data Import'!$P$89,"")</f>
        <v>71.111000000000004</v>
      </c>
      <c r="AG24" s="201">
        <f>IF('Data Import'!$P$90&lt;&gt;"",'Data Import'!$P$90,"")</f>
        <v>73.912999999999997</v>
      </c>
    </row>
    <row r="25" spans="1:33" s="202" customFormat="1" ht="48" customHeight="1" x14ac:dyDescent="0.25">
      <c r="A25" s="33">
        <v>14</v>
      </c>
      <c r="B25" s="177" t="s">
        <v>24</v>
      </c>
      <c r="C25" s="199" t="str">
        <f>IF('Data Import'!$Q$61="Нет","+","")</f>
        <v/>
      </c>
      <c r="D25" s="199" t="str">
        <f>IF('Data Import'!$Q$62="Нет","+","")</f>
        <v/>
      </c>
      <c r="E25" s="179" t="str">
        <f>IF('Data Import'!$Q$63&lt;&gt;"",'Data Import'!$Q$63,"")</f>
        <v>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v>
      </c>
      <c r="F25" s="199" t="str">
        <f>IF('Data Import'!$Q$64&lt;&gt;"",'Data Import'!$Q$64,"")</f>
        <v>%</v>
      </c>
      <c r="G25" s="200">
        <f>IF('Data Import'!$Q$65&lt;&gt;"",'Data Import'!$Q$65,"")</f>
        <v>30</v>
      </c>
      <c r="H25" s="200">
        <f>IF('Data Import'!$Q$66&lt;&gt;"",'Data Import'!$Q$66,"")</f>
        <v>40</v>
      </c>
      <c r="I25" s="201">
        <f>IF('Data Import'!$Q$67&lt;&gt;"",'Data Import'!$Q$67,"")</f>
        <v>30</v>
      </c>
      <c r="J25" s="201">
        <f>IF('Data Import'!$Q$68&lt;&gt;"",'Data Import'!$Q$68,"")</f>
        <v>40</v>
      </c>
      <c r="K25" s="199" t="str">
        <f>IF('Data Import'!$Q$69="Нет","+","")</f>
        <v/>
      </c>
      <c r="L25" s="179" t="str">
        <f>IF('Data Import'!$Q$70&lt;&gt;"",'Data Import'!$Q$70,"")</f>
        <v/>
      </c>
      <c r="M25" s="199" t="str">
        <f>IF('Data Import'!$Q$69="Да","+","")</f>
        <v>+</v>
      </c>
      <c r="N25" s="200">
        <f>IF('Data Import'!$Q$71&lt;&gt;"",'Data Import'!$Q$71,"")</f>
        <v>794</v>
      </c>
      <c r="O25" s="200">
        <f>IF('Data Import'!$Q$72&lt;&gt;"",'Data Import'!$Q$72,"")</f>
        <v>804</v>
      </c>
      <c r="P25" s="200">
        <f>IF('Data Import'!$Q$73&lt;&gt;"",'Data Import'!$Q$73,"")</f>
        <v>1338</v>
      </c>
      <c r="Q25" s="200">
        <f>IF('Data Import'!$Q$74&lt;&gt;"",'Data Import'!$Q$74,"")</f>
        <v>1581</v>
      </c>
      <c r="R25" s="200">
        <f>IF('Data Import'!$Q$75&lt;&gt;"",'Data Import'!$Q$75,"")</f>
        <v>328</v>
      </c>
      <c r="S25" s="200">
        <f>IF('Data Import'!$Q$76&lt;&gt;"",'Data Import'!$Q$76,"")</f>
        <v>332</v>
      </c>
      <c r="T25" s="200">
        <f>IF('Data Import'!$Q$77&lt;&gt;"",'Data Import'!$Q$77,"")</f>
        <v>316</v>
      </c>
      <c r="U25" s="200">
        <f>IF('Data Import'!$Q$78&lt;&gt;"",'Data Import'!$Q$78,"")</f>
        <v>319</v>
      </c>
      <c r="V25" s="200">
        <f>IF('Data Import'!$Q$79&lt;&gt;"",'Data Import'!$Q$79,"")</f>
        <v>322</v>
      </c>
      <c r="W25" s="200">
        <f>IF('Data Import'!$Q$80&lt;&gt;"",'Data Import'!$Q$80,"")</f>
        <v>365</v>
      </c>
      <c r="X25" s="200">
        <f>IF('Data Import'!$Q$81&lt;&gt;"",'Data Import'!$Q$81,"")</f>
        <v>878</v>
      </c>
      <c r="Y25" s="200">
        <f>IF('Data Import'!$Q$82&lt;&gt;"",'Data Import'!$Q$82,"")</f>
        <v>1155</v>
      </c>
      <c r="Z25" s="201">
        <f>IF('Data Import'!$Q$83&lt;&gt;"",'Data Import'!$Q$83,"")</f>
        <v>40.554000000000002</v>
      </c>
      <c r="AA25" s="201">
        <f>IF('Data Import'!$Q$84&lt;&gt;"",'Data Import'!$Q$84,"")</f>
        <v>45.398000000000003</v>
      </c>
      <c r="AB25" s="201">
        <f>IF('Data Import'!$Q$85&lt;&gt;"",'Data Import'!$Q$85,"")</f>
        <v>65.62</v>
      </c>
      <c r="AC25" s="201">
        <f>IF('Data Import'!$Q$86&lt;&gt;"",'Data Import'!$Q$86,"")</f>
        <v>73.055000000000007</v>
      </c>
      <c r="AD25" s="201">
        <f>IF('Data Import'!$Q$87&lt;&gt;"",'Data Import'!$Q$87,"")</f>
        <v>41.31</v>
      </c>
      <c r="AE25" s="201">
        <f>IF('Data Import'!$Q$88&lt;&gt;"",'Data Import'!$Q$88,"")</f>
        <v>41.293999999999997</v>
      </c>
      <c r="AF25" s="201">
        <f>IF('Data Import'!$Q$89&lt;&gt;"",'Data Import'!$Q$89,"")</f>
        <v>23.617000000000001</v>
      </c>
      <c r="AG25" s="201">
        <f>IF('Data Import'!$Q$90&lt;&gt;"",'Data Import'!$Q$90,"")</f>
        <v>20.177</v>
      </c>
    </row>
    <row r="26" spans="1:33" s="202" customFormat="1" ht="62.25" customHeight="1" x14ac:dyDescent="0.25">
      <c r="A26" s="33">
        <v>15</v>
      </c>
      <c r="B26" s="177" t="s">
        <v>25</v>
      </c>
      <c r="C26" s="199" t="str">
        <f>IF('Data Import'!$R$61="Нет","+","")</f>
        <v/>
      </c>
      <c r="D26" s="199" t="str">
        <f>IF('Data Import'!$R$62="Нет","+","")</f>
        <v/>
      </c>
      <c r="E26" s="179" t="str">
        <f>IF('Data Import'!$R$63&lt;&gt;"",'Data Import'!$R$63,"")</f>
        <v>Оборудование на автостоянках парковок для автотранспортных средств инвалидов, в том числе с установкой дорожных знаков и нанесением дорожной разметки для обозначения мест парковки для инвалидов</v>
      </c>
      <c r="F26" s="199" t="str">
        <f>IF('Data Import'!$R$64&lt;&gt;"",'Data Import'!$R$64,"")</f>
        <v>ед.</v>
      </c>
      <c r="G26" s="200" t="str">
        <f>IF('Data Import'!$R$65&lt;&gt;"",'Data Import'!$R$65,"")</f>
        <v/>
      </c>
      <c r="H26" s="200">
        <f>IF('Data Import'!$R$66&lt;&gt;"",'Data Import'!$R$66,"")</f>
        <v>250</v>
      </c>
      <c r="I26" s="201" t="str">
        <f>IF('Data Import'!$R$67&lt;&gt;"",'Data Import'!$R$67,"")</f>
        <v/>
      </c>
      <c r="J26" s="201">
        <f>IF('Data Import'!$R$68&lt;&gt;"",'Data Import'!$R$68,"")</f>
        <v>275</v>
      </c>
      <c r="K26" s="199" t="str">
        <f>IF('Data Import'!$R$69="Нет","+","")</f>
        <v/>
      </c>
      <c r="L26" s="179" t="str">
        <f>IF('Data Import'!$R$70&lt;&gt;"",'Data Import'!$R$70,"")</f>
        <v/>
      </c>
      <c r="M26" s="199" t="str">
        <f>IF('Data Import'!$R$69="Да","+","")</f>
        <v>+</v>
      </c>
      <c r="N26" s="200">
        <f>IF('Data Import'!$R$71&lt;&gt;"",'Data Import'!$R$71,"")</f>
        <v>1188</v>
      </c>
      <c r="O26" s="200">
        <f>IF('Data Import'!$R$72&lt;&gt;"",'Data Import'!$R$72,"")</f>
        <v>1788</v>
      </c>
      <c r="P26" s="200">
        <f>IF('Data Import'!$R$73&lt;&gt;"",'Data Import'!$R$73,"")</f>
        <v>681</v>
      </c>
      <c r="Q26" s="200">
        <f>IF('Data Import'!$R$74&lt;&gt;"",'Data Import'!$R$74,"")</f>
        <v>1965</v>
      </c>
      <c r="R26" s="200">
        <f>IF('Data Import'!$R$75&lt;&gt;"",'Data Import'!$R$75,"")</f>
        <v>0</v>
      </c>
      <c r="S26" s="200">
        <f>IF('Data Import'!$R$76&lt;&gt;"",'Data Import'!$R$76,"")</f>
        <v>45</v>
      </c>
      <c r="T26" s="200">
        <f>IF('Data Import'!$R$77&lt;&gt;"",'Data Import'!$R$77,"")</f>
        <v>69</v>
      </c>
      <c r="U26" s="200">
        <f>IF('Data Import'!$R$78&lt;&gt;"",'Data Import'!$R$78,"")</f>
        <v>119</v>
      </c>
      <c r="V26" s="200">
        <f>IF('Data Import'!$R$79&lt;&gt;"",'Data Import'!$R$79,"")</f>
        <v>128</v>
      </c>
      <c r="W26" s="200">
        <f>IF('Data Import'!$R$80&lt;&gt;"",'Data Import'!$R$80,"")</f>
        <v>277</v>
      </c>
      <c r="X26" s="200">
        <f>IF('Data Import'!$R$81&lt;&gt;"",'Data Import'!$R$81,"")</f>
        <v>267</v>
      </c>
      <c r="Y26" s="200">
        <f>IF('Data Import'!$R$82&lt;&gt;"",'Data Import'!$R$82,"")</f>
        <v>423</v>
      </c>
      <c r="Z26" s="201">
        <f>IF('Data Import'!$R$83&lt;&gt;"",'Data Import'!$R$83,"")</f>
        <v>10.773999999999999</v>
      </c>
      <c r="AA26" s="201">
        <f>IF('Data Import'!$R$84&lt;&gt;"",'Data Import'!$R$84,"")</f>
        <v>15.492000000000001</v>
      </c>
      <c r="AB26" s="201">
        <f>IF('Data Import'!$R$85&lt;&gt;"",'Data Import'!$R$85,"")</f>
        <v>39.207000000000001</v>
      </c>
      <c r="AC26" s="201">
        <f>IF('Data Import'!$R$86&lt;&gt;"",'Data Import'!$R$86,"")</f>
        <v>21.527000000000001</v>
      </c>
      <c r="AD26" s="201">
        <f>IF('Data Import'!$R$87&lt;&gt;"",'Data Import'!$R$87,"")</f>
        <v>0</v>
      </c>
      <c r="AE26" s="201">
        <f>IF('Data Import'!$R$88&lt;&gt;"",'Data Import'!$R$88,"")</f>
        <v>2.5169999999999999</v>
      </c>
      <c r="AF26" s="201">
        <f>IF('Data Import'!$R$89&lt;&gt;"",'Data Import'!$R$89,"")</f>
        <v>10.132</v>
      </c>
      <c r="AG26" s="201">
        <f>IF('Data Import'!$R$90&lt;&gt;"",'Data Import'!$R$90,"")</f>
        <v>6.056</v>
      </c>
    </row>
    <row r="27" spans="1:33" s="202" customFormat="1" ht="47.25" customHeight="1" x14ac:dyDescent="0.25">
      <c r="A27" s="33">
        <v>16</v>
      </c>
      <c r="B27" s="177" t="s">
        <v>26</v>
      </c>
      <c r="C27" s="199" t="str">
        <f>IF('Data Import'!$S$61="Нет","+","")</f>
        <v/>
      </c>
      <c r="D27" s="199" t="str">
        <f>IF('Data Import'!$S$62="Нет","+","")</f>
        <v/>
      </c>
      <c r="E27" s="179" t="str">
        <f>IF('Data Import'!$S$63&lt;&gt;"",'Data Import'!$S$63,"")</f>
        <v>Доля автомобильных стоянок (парковок) на автомобильных дорогах общего пользования регионального значения, полностью соответствующих требованиям доступности для инвалидов</v>
      </c>
      <c r="F27" s="199" t="str">
        <f>IF('Data Import'!$S$64&lt;&gt;"",'Data Import'!$S$64,"")</f>
        <v>%</v>
      </c>
      <c r="G27" s="200">
        <f>IF('Data Import'!$S$65&lt;&gt;"",'Data Import'!$S$65,"")</f>
        <v>25</v>
      </c>
      <c r="H27" s="200">
        <f>IF('Data Import'!$S$66&lt;&gt;"",'Data Import'!$S$66,"")</f>
        <v>15</v>
      </c>
      <c r="I27" s="201">
        <f>IF('Data Import'!$S$67&lt;&gt;"",'Data Import'!$S$67,"")</f>
        <v>100</v>
      </c>
      <c r="J27" s="201">
        <f>IF('Data Import'!$S$68&lt;&gt;"",'Data Import'!$S$68,"")</f>
        <v>77.73</v>
      </c>
      <c r="K27" s="199" t="str">
        <f>IF('Data Import'!$S$69="Нет","+","")</f>
        <v/>
      </c>
      <c r="L27" s="179" t="str">
        <f>IF('Data Import'!$S$70&lt;&gt;"",'Data Import'!$S$70,"")</f>
        <v/>
      </c>
      <c r="M27" s="199" t="str">
        <f>IF('Data Import'!$S$69="Да","+","")</f>
        <v>+</v>
      </c>
      <c r="N27" s="200">
        <f>IF('Data Import'!$S$71&lt;&gt;"",'Data Import'!$S$71,"")</f>
        <v>247</v>
      </c>
      <c r="O27" s="200">
        <f>IF('Data Import'!$S$72&lt;&gt;"",'Data Import'!$S$72,"")</f>
        <v>251</v>
      </c>
      <c r="P27" s="200">
        <f>IF('Data Import'!$S$73&lt;&gt;"",'Data Import'!$S$73,"")</f>
        <v>524</v>
      </c>
      <c r="Q27" s="200">
        <f>IF('Data Import'!$S$74&lt;&gt;"",'Data Import'!$S$74,"")</f>
        <v>548</v>
      </c>
      <c r="R27" s="200">
        <f>IF('Data Import'!$S$75&lt;&gt;"",'Data Import'!$S$75,"")</f>
        <v>0</v>
      </c>
      <c r="S27" s="200">
        <f>IF('Data Import'!$S$76&lt;&gt;"",'Data Import'!$S$76,"")</f>
        <v>0</v>
      </c>
      <c r="T27" s="200">
        <f>IF('Data Import'!$S$77&lt;&gt;"",'Data Import'!$S$77,"")</f>
        <v>141</v>
      </c>
      <c r="U27" s="200">
        <f>IF('Data Import'!$S$78&lt;&gt;"",'Data Import'!$S$78,"")</f>
        <v>114</v>
      </c>
      <c r="V27" s="200">
        <f>IF('Data Import'!$S$79&lt;&gt;"",'Data Import'!$S$79,"")</f>
        <v>247</v>
      </c>
      <c r="W27" s="200">
        <f>IF('Data Import'!$S$80&lt;&gt;"",'Data Import'!$S$80,"")</f>
        <v>251</v>
      </c>
      <c r="X27" s="200">
        <f>IF('Data Import'!$S$81&lt;&gt;"",'Data Import'!$S$81,"")</f>
        <v>378</v>
      </c>
      <c r="Y27" s="200">
        <f>IF('Data Import'!$S$82&lt;&gt;"",'Data Import'!$S$82,"")</f>
        <v>426</v>
      </c>
      <c r="Z27" s="201">
        <f>IF('Data Import'!$S$83&lt;&gt;"",'Data Import'!$S$83,"")</f>
        <v>100</v>
      </c>
      <c r="AA27" s="201">
        <f>IF('Data Import'!$S$84&lt;&gt;"",'Data Import'!$S$84,"")</f>
        <v>100</v>
      </c>
      <c r="AB27" s="201">
        <f>IF('Data Import'!$S$85&lt;&gt;"",'Data Import'!$S$85,"")</f>
        <v>72.137</v>
      </c>
      <c r="AC27" s="201">
        <f>IF('Data Import'!$S$86&lt;&gt;"",'Data Import'!$S$86,"")</f>
        <v>77.736999999999995</v>
      </c>
      <c r="AD27" s="201">
        <f>IF('Data Import'!$S$87&lt;&gt;"",'Data Import'!$S$87,"")</f>
        <v>0</v>
      </c>
      <c r="AE27" s="201">
        <f>IF('Data Import'!$S$88&lt;&gt;"",'Data Import'!$S$88,"")</f>
        <v>0</v>
      </c>
      <c r="AF27" s="201">
        <f>IF('Data Import'!$S$89&lt;&gt;"",'Data Import'!$S$89,"")</f>
        <v>26.908000000000001</v>
      </c>
      <c r="AG27" s="201">
        <f>IF('Data Import'!$S$90&lt;&gt;"",'Data Import'!$S$90,"")</f>
        <v>20.803000000000001</v>
      </c>
    </row>
    <row r="28" spans="1:33" s="202" customFormat="1" ht="15.75" customHeight="1" x14ac:dyDescent="0.25">
      <c r="A28" s="33">
        <v>17</v>
      </c>
      <c r="B28" s="177" t="s">
        <v>27</v>
      </c>
      <c r="C28" s="199" t="str">
        <f>IF('Data Import'!$T$61="Нет","+","")</f>
        <v/>
      </c>
      <c r="D28" s="199" t="str">
        <f>IF('Data Import'!$T$62="Нет","+","")</f>
        <v/>
      </c>
      <c r="E28" s="179" t="str">
        <f>IF('Data Import'!$T$63&lt;&gt;"",'Data Import'!$T$63,"")</f>
        <v/>
      </c>
      <c r="F28" s="199" t="str">
        <f>IF('Data Import'!$T$64&lt;&gt;"",'Data Import'!$T$64,"")</f>
        <v/>
      </c>
      <c r="G28" s="200" t="str">
        <f>IF('Data Import'!$T$65&lt;&gt;"",'Data Import'!$T$65,"")</f>
        <v/>
      </c>
      <c r="H28" s="200" t="str">
        <f>IF('Data Import'!$T$66&lt;&gt;"",'Data Import'!$T$66,"")</f>
        <v/>
      </c>
      <c r="I28" s="201" t="str">
        <f>IF('Data Import'!$T$67&lt;&gt;"",'Data Import'!$T$67,"")</f>
        <v/>
      </c>
      <c r="J28" s="201" t="str">
        <f>IF('Data Import'!$T$68&lt;&gt;"",'Data Import'!$T$68,"")</f>
        <v/>
      </c>
      <c r="K28" s="199" t="str">
        <f>IF('Data Import'!$T$69="Нет","+","")</f>
        <v/>
      </c>
      <c r="L28" s="179" t="str">
        <f>IF('Data Import'!$T$70&lt;&gt;"",'Data Import'!$T$70,"")</f>
        <v/>
      </c>
      <c r="M28" s="199" t="str">
        <f>IF('Data Import'!$T$69="Да","+","")</f>
        <v/>
      </c>
      <c r="N28" s="200" t="str">
        <f>IF('Data Import'!$T$71&lt;&gt;"",'Data Import'!$T$71,"")</f>
        <v/>
      </c>
      <c r="O28" s="200" t="str">
        <f>IF('Data Import'!$T$72&lt;&gt;"",'Data Import'!$T$72,"")</f>
        <v/>
      </c>
      <c r="P28" s="200" t="str">
        <f>IF('Data Import'!$T$73&lt;&gt;"",'Data Import'!$T$73,"")</f>
        <v/>
      </c>
      <c r="Q28" s="200" t="str">
        <f>IF('Data Import'!$T$74&lt;&gt;"",'Data Import'!$T$74,"")</f>
        <v/>
      </c>
      <c r="R28" s="200" t="str">
        <f>IF('Data Import'!$T$75&lt;&gt;"",'Data Import'!$T$75,"")</f>
        <v/>
      </c>
      <c r="S28" s="200" t="str">
        <f>IF('Data Import'!$T$76&lt;&gt;"",'Data Import'!$T$76,"")</f>
        <v/>
      </c>
      <c r="T28" s="200" t="str">
        <f>IF('Data Import'!$T$77&lt;&gt;"",'Data Import'!$T$77,"")</f>
        <v/>
      </c>
      <c r="U28" s="200" t="str">
        <f>IF('Data Import'!$T$78&lt;&gt;"",'Data Import'!$T$78,"")</f>
        <v/>
      </c>
      <c r="V28" s="200" t="str">
        <f>IF('Data Import'!$T$79&lt;&gt;"",'Data Import'!$T$79,"")</f>
        <v/>
      </c>
      <c r="W28" s="200" t="str">
        <f>IF('Data Import'!$T$80&lt;&gt;"",'Data Import'!$T$80,"")</f>
        <v/>
      </c>
      <c r="X28" s="200" t="str">
        <f>IF('Data Import'!$T$81&lt;&gt;"",'Data Import'!$T$81,"")</f>
        <v/>
      </c>
      <c r="Y28" s="200" t="str">
        <f>IF('Data Import'!$T$82&lt;&gt;"",'Data Import'!$T$82,"")</f>
        <v/>
      </c>
      <c r="Z28" s="201" t="str">
        <f>IF('Data Import'!$T$83&lt;&gt;"",'Data Import'!$T$83,"")</f>
        <v/>
      </c>
      <c r="AA28" s="201" t="str">
        <f>IF('Data Import'!$T$84&lt;&gt;"",'Data Import'!$T$84,"")</f>
        <v/>
      </c>
      <c r="AB28" s="201" t="str">
        <f>IF('Data Import'!$T$85&lt;&gt;"",'Data Import'!$T$85,"")</f>
        <v/>
      </c>
      <c r="AC28" s="201" t="str">
        <f>IF('Data Import'!$T$86&lt;&gt;"",'Data Import'!$T$86,"")</f>
        <v/>
      </c>
      <c r="AD28" s="201" t="str">
        <f>IF('Data Import'!$T$87&lt;&gt;"",'Data Import'!$T$87,"")</f>
        <v/>
      </c>
      <c r="AE28" s="201" t="str">
        <f>IF('Data Import'!$T$88&lt;&gt;"",'Data Import'!$T$88,"")</f>
        <v/>
      </c>
      <c r="AF28" s="201" t="str">
        <f>IF('Data Import'!$T$89&lt;&gt;"",'Data Import'!$T$89,"")</f>
        <v/>
      </c>
      <c r="AG28" s="201" t="str">
        <f>IF('Data Import'!$T$90&lt;&gt;"",'Data Import'!$T$90,"")</f>
        <v/>
      </c>
    </row>
    <row r="29" spans="1:33" s="202" customFormat="1" ht="15.75" customHeight="1" x14ac:dyDescent="0.25">
      <c r="A29" s="33">
        <v>18</v>
      </c>
      <c r="B29" s="177" t="s">
        <v>28</v>
      </c>
      <c r="C29" s="199" t="str">
        <f>IF('Data Import'!$U$61="Нет","+","")</f>
        <v/>
      </c>
      <c r="D29" s="199" t="str">
        <f>IF('Data Import'!$U$62="Нет","+","")</f>
        <v/>
      </c>
      <c r="E29" s="179" t="str">
        <f>IF('Data Import'!$U$63&lt;&gt;"",'Data Import'!$U$63,"")</f>
        <v/>
      </c>
      <c r="F29" s="199" t="str">
        <f>IF('Data Import'!$U$64&lt;&gt;"",'Data Import'!$U$64,"")</f>
        <v/>
      </c>
      <c r="G29" s="200" t="str">
        <f>IF('Data Import'!$U$65&lt;&gt;"",'Data Import'!$U$65,"")</f>
        <v/>
      </c>
      <c r="H29" s="200" t="str">
        <f>IF('Data Import'!$U$66&lt;&gt;"",'Data Import'!$U$66,"")</f>
        <v/>
      </c>
      <c r="I29" s="201" t="str">
        <f>IF('Data Import'!$U$67&lt;&gt;"",'Data Import'!$U$67,"")</f>
        <v/>
      </c>
      <c r="J29" s="201" t="str">
        <f>IF('Data Import'!$U$68&lt;&gt;"",'Data Import'!$U$68,"")</f>
        <v/>
      </c>
      <c r="K29" s="199" t="str">
        <f>IF('Data Import'!$U$69="Нет","+","")</f>
        <v/>
      </c>
      <c r="L29" s="179" t="str">
        <f>IF('Data Import'!$U$70&lt;&gt;"",'Data Import'!$U$70,"")</f>
        <v/>
      </c>
      <c r="M29" s="199" t="str">
        <f>IF('Data Import'!$U$69="Да","+","")</f>
        <v/>
      </c>
      <c r="N29" s="200" t="str">
        <f>IF('Data Import'!$U$71&lt;&gt;"",'Data Import'!$U$71,"")</f>
        <v/>
      </c>
      <c r="O29" s="200" t="str">
        <f>IF('Data Import'!$U$72&lt;&gt;"",'Data Import'!$U$72,"")</f>
        <v/>
      </c>
      <c r="P29" s="200" t="str">
        <f>IF('Data Import'!$U$73&lt;&gt;"",'Data Import'!$U$73,"")</f>
        <v/>
      </c>
      <c r="Q29" s="200" t="str">
        <f>IF('Data Import'!$U$74&lt;&gt;"",'Data Import'!$U$74,"")</f>
        <v/>
      </c>
      <c r="R29" s="200" t="str">
        <f>IF('Data Import'!$U$75&lt;&gt;"",'Data Import'!$U$75,"")</f>
        <v/>
      </c>
      <c r="S29" s="200" t="str">
        <f>IF('Data Import'!$U$76&lt;&gt;"",'Data Import'!$U$76,"")</f>
        <v/>
      </c>
      <c r="T29" s="200" t="str">
        <f>IF('Data Import'!$U$77&lt;&gt;"",'Data Import'!$U$77,"")</f>
        <v/>
      </c>
      <c r="U29" s="200" t="str">
        <f>IF('Data Import'!$U$78&lt;&gt;"",'Data Import'!$U$78,"")</f>
        <v/>
      </c>
      <c r="V29" s="200" t="str">
        <f>IF('Data Import'!$U$79&lt;&gt;"",'Data Import'!$U$79,"")</f>
        <v/>
      </c>
      <c r="W29" s="200" t="str">
        <f>IF('Data Import'!$U$80&lt;&gt;"",'Data Import'!$U$80,"")</f>
        <v/>
      </c>
      <c r="X29" s="200" t="str">
        <f>IF('Data Import'!$U$81&lt;&gt;"",'Data Import'!$U$81,"")</f>
        <v/>
      </c>
      <c r="Y29" s="200" t="str">
        <f>IF('Data Import'!$U$82&lt;&gt;"",'Data Import'!$U$82,"")</f>
        <v/>
      </c>
      <c r="Z29" s="201" t="str">
        <f>IF('Data Import'!$U$83&lt;&gt;"",'Data Import'!$U$83,"")</f>
        <v/>
      </c>
      <c r="AA29" s="201" t="str">
        <f>IF('Data Import'!$U$84&lt;&gt;"",'Data Import'!$U$84,"")</f>
        <v/>
      </c>
      <c r="AB29" s="201" t="str">
        <f>IF('Data Import'!$U$85&lt;&gt;"",'Data Import'!$U$85,"")</f>
        <v/>
      </c>
      <c r="AC29" s="201" t="str">
        <f>IF('Data Import'!$U$86&lt;&gt;"",'Data Import'!$U$86,"")</f>
        <v/>
      </c>
      <c r="AD29" s="201" t="str">
        <f>IF('Data Import'!$U$87&lt;&gt;"",'Data Import'!$U$87,"")</f>
        <v/>
      </c>
      <c r="AE29" s="201" t="str">
        <f>IF('Data Import'!$U$88&lt;&gt;"",'Data Import'!$U$88,"")</f>
        <v/>
      </c>
      <c r="AF29" s="201" t="str">
        <f>IF('Data Import'!$U$89&lt;&gt;"",'Data Import'!$U$89,"")</f>
        <v/>
      </c>
      <c r="AG29" s="201" t="str">
        <f>IF('Data Import'!$U$90&lt;&gt;"",'Data Import'!$U$90,"")</f>
        <v/>
      </c>
    </row>
    <row r="30" spans="1:33" s="202" customFormat="1" ht="15.75" customHeight="1" x14ac:dyDescent="0.25">
      <c r="A30" s="33">
        <v>19</v>
      </c>
      <c r="B30" s="177" t="s">
        <v>29</v>
      </c>
      <c r="C30" s="199" t="str">
        <f>IF('Data Import'!$V$61="Нет","+","")</f>
        <v/>
      </c>
      <c r="D30" s="199" t="str">
        <f>IF('Data Import'!$V$62="Нет","+","")</f>
        <v/>
      </c>
      <c r="E30" s="179" t="str">
        <f>IF('Data Import'!$V$63&lt;&gt;"",'Data Import'!$V$63,"")</f>
        <v/>
      </c>
      <c r="F30" s="199" t="str">
        <f>IF('Data Import'!$V$64&lt;&gt;"",'Data Import'!$V$64,"")</f>
        <v/>
      </c>
      <c r="G30" s="200" t="str">
        <f>IF('Data Import'!$V$65&lt;&gt;"",'Data Import'!$V$65,"")</f>
        <v/>
      </c>
      <c r="H30" s="200" t="str">
        <f>IF('Data Import'!$V$66&lt;&gt;"",'Data Import'!$V$66,"")</f>
        <v/>
      </c>
      <c r="I30" s="201" t="str">
        <f>IF('Data Import'!$V$67&lt;&gt;"",'Data Import'!$V$67,"")</f>
        <v/>
      </c>
      <c r="J30" s="201" t="str">
        <f>IF('Data Import'!$V$68&lt;&gt;"",'Data Import'!$V$68,"")</f>
        <v/>
      </c>
      <c r="K30" s="199" t="str">
        <f>IF('Data Import'!$V$69="Нет","+","")</f>
        <v/>
      </c>
      <c r="L30" s="179" t="str">
        <f>IF('Data Import'!$V$70&lt;&gt;"",'Data Import'!$V$70,"")</f>
        <v/>
      </c>
      <c r="M30" s="199" t="str">
        <f>IF('Data Import'!$V$69="Да","+","")</f>
        <v/>
      </c>
      <c r="N30" s="200" t="str">
        <f>IF('Data Import'!$V$71&lt;&gt;"",'Data Import'!$V$71,"")</f>
        <v/>
      </c>
      <c r="O30" s="200" t="str">
        <f>IF('Data Import'!$V$72&lt;&gt;"",'Data Import'!$V$72,"")</f>
        <v/>
      </c>
      <c r="P30" s="200" t="str">
        <f>IF('Data Import'!$V$73&lt;&gt;"",'Data Import'!$V$73,"")</f>
        <v/>
      </c>
      <c r="Q30" s="200" t="str">
        <f>IF('Data Import'!$V$74&lt;&gt;"",'Data Import'!$V$74,"")</f>
        <v/>
      </c>
      <c r="R30" s="200" t="str">
        <f>IF('Data Import'!$V$75&lt;&gt;"",'Data Import'!$V$75,"")</f>
        <v/>
      </c>
      <c r="S30" s="200" t="str">
        <f>IF('Data Import'!$V$76&lt;&gt;"",'Data Import'!$V$76,"")</f>
        <v/>
      </c>
      <c r="T30" s="200" t="str">
        <f>IF('Data Import'!$V$77&lt;&gt;"",'Data Import'!$V$77,"")</f>
        <v/>
      </c>
      <c r="U30" s="200" t="str">
        <f>IF('Data Import'!$V$78&lt;&gt;"",'Data Import'!$V$78,"")</f>
        <v/>
      </c>
      <c r="V30" s="200" t="str">
        <f>IF('Data Import'!$V$79&lt;&gt;"",'Data Import'!$V$79,"")</f>
        <v/>
      </c>
      <c r="W30" s="200" t="str">
        <f>IF('Data Import'!$V$80&lt;&gt;"",'Data Import'!$V$80,"")</f>
        <v/>
      </c>
      <c r="X30" s="200" t="str">
        <f>IF('Data Import'!$V$81&lt;&gt;"",'Data Import'!$V$81,"")</f>
        <v/>
      </c>
      <c r="Y30" s="200" t="str">
        <f>IF('Data Import'!$V$82&lt;&gt;"",'Data Import'!$V$82,"")</f>
        <v/>
      </c>
      <c r="Z30" s="201" t="str">
        <f>IF('Data Import'!$V$83&lt;&gt;"",'Data Import'!$V$83,"")</f>
        <v/>
      </c>
      <c r="AA30" s="201" t="str">
        <f>IF('Data Import'!$V$84&lt;&gt;"",'Data Import'!$V$84,"")</f>
        <v/>
      </c>
      <c r="AB30" s="201" t="str">
        <f>IF('Data Import'!$V$85&lt;&gt;"",'Data Import'!$V$85,"")</f>
        <v/>
      </c>
      <c r="AC30" s="201" t="str">
        <f>IF('Data Import'!$V$86&lt;&gt;"",'Data Import'!$V$86,"")</f>
        <v/>
      </c>
      <c r="AD30" s="201" t="str">
        <f>IF('Data Import'!$V$87&lt;&gt;"",'Data Import'!$V$87,"")</f>
        <v/>
      </c>
      <c r="AE30" s="201" t="str">
        <f>IF('Data Import'!$V$88&lt;&gt;"",'Data Import'!$V$88,"")</f>
        <v/>
      </c>
      <c r="AF30" s="201" t="str">
        <f>IF('Data Import'!$V$89&lt;&gt;"",'Data Import'!$V$89,"")</f>
        <v/>
      </c>
      <c r="AG30" s="201" t="str">
        <f>IF('Data Import'!$V$90&lt;&gt;"",'Data Import'!$V$90,"")</f>
        <v/>
      </c>
    </row>
    <row r="31" spans="1:33" s="202" customFormat="1" ht="15.75" customHeight="1" x14ac:dyDescent="0.25">
      <c r="A31" s="33">
        <v>20</v>
      </c>
      <c r="B31" s="177" t="s">
        <v>30</v>
      </c>
      <c r="C31" s="199" t="str">
        <f>IF('Data Import'!$W$61="Нет","+","")</f>
        <v>+</v>
      </c>
      <c r="D31" s="199" t="str">
        <f>IF('Data Import'!$W$62="Нет","+","")</f>
        <v/>
      </c>
      <c r="E31" s="179" t="str">
        <f>IF('Data Import'!$W$63&lt;&gt;"",'Data Import'!$W$63,"")</f>
        <v/>
      </c>
      <c r="F31" s="199" t="str">
        <f>IF('Data Import'!$W$64&lt;&gt;"",'Data Import'!$W$64,"")</f>
        <v/>
      </c>
      <c r="G31" s="200" t="str">
        <f>IF('Data Import'!$W$65&lt;&gt;"",'Data Import'!$W$65,"")</f>
        <v/>
      </c>
      <c r="H31" s="200" t="str">
        <f>IF('Data Import'!$W$66&lt;&gt;"",'Data Import'!$W$66,"")</f>
        <v/>
      </c>
      <c r="I31" s="201" t="str">
        <f>IF('Data Import'!$W$67&lt;&gt;"",'Data Import'!$W$67,"")</f>
        <v/>
      </c>
      <c r="J31" s="201" t="str">
        <f>IF('Data Import'!$W$68&lt;&gt;"",'Data Import'!$W$68,"")</f>
        <v/>
      </c>
      <c r="K31" s="199" t="str">
        <f>IF('Data Import'!$W$69="Нет","+","")</f>
        <v>+</v>
      </c>
      <c r="L31" s="179" t="str">
        <f>IF('Data Import'!$W$70&lt;&gt;"",'Data Import'!$W$70,"")</f>
        <v/>
      </c>
      <c r="M31" s="199" t="str">
        <f>IF('Data Import'!$W$69="Да","+","")</f>
        <v/>
      </c>
      <c r="N31" s="200">
        <f>IF('Data Import'!$W$71&lt;&gt;"",'Data Import'!$W$71,"")</f>
        <v>0</v>
      </c>
      <c r="O31" s="200">
        <f>IF('Data Import'!$W$72&lt;&gt;"",'Data Import'!$W$72,"")</f>
        <v>0</v>
      </c>
      <c r="P31" s="200">
        <f>IF('Data Import'!$W$73&lt;&gt;"",'Data Import'!$W$73,"")</f>
        <v>1752</v>
      </c>
      <c r="Q31" s="200">
        <f>IF('Data Import'!$W$74&lt;&gt;"",'Data Import'!$W$74,"")</f>
        <v>1753</v>
      </c>
      <c r="R31" s="200">
        <f>IF('Data Import'!$W$75&lt;&gt;"",'Data Import'!$W$75,"")</f>
        <v>0</v>
      </c>
      <c r="S31" s="200">
        <f>IF('Data Import'!$W$76&lt;&gt;"",'Data Import'!$W$76,"")</f>
        <v>0</v>
      </c>
      <c r="T31" s="200">
        <f>IF('Data Import'!$W$77&lt;&gt;"",'Data Import'!$W$77,"")</f>
        <v>242</v>
      </c>
      <c r="U31" s="200">
        <f>IF('Data Import'!$W$78&lt;&gt;"",'Data Import'!$W$78,"")</f>
        <v>222</v>
      </c>
      <c r="V31" s="200">
        <f>IF('Data Import'!$W$79&lt;&gt;"",'Data Import'!$W$79,"")</f>
        <v>0</v>
      </c>
      <c r="W31" s="200">
        <f>IF('Data Import'!$W$80&lt;&gt;"",'Data Import'!$W$80,"")</f>
        <v>0</v>
      </c>
      <c r="X31" s="200">
        <f>IF('Data Import'!$W$81&lt;&gt;"",'Data Import'!$W$81,"")</f>
        <v>1488</v>
      </c>
      <c r="Y31" s="200">
        <f>IF('Data Import'!$W$82&lt;&gt;"",'Data Import'!$W$82,"")</f>
        <v>1515</v>
      </c>
      <c r="Z31" s="201" t="str">
        <f>IF('Data Import'!$W$83&lt;&gt;"",'Data Import'!$W$83,"")</f>
        <v/>
      </c>
      <c r="AA31" s="201" t="str">
        <f>IF('Data Import'!$W$84&lt;&gt;"",'Data Import'!$W$84,"")</f>
        <v/>
      </c>
      <c r="AB31" s="201">
        <f>IF('Data Import'!$W$85&lt;&gt;"",'Data Import'!$W$85,"")</f>
        <v>84.932000000000002</v>
      </c>
      <c r="AC31" s="201">
        <f>IF('Data Import'!$W$86&lt;&gt;"",'Data Import'!$W$86,"")</f>
        <v>86.423000000000002</v>
      </c>
      <c r="AD31" s="201" t="str">
        <f>IF('Data Import'!$W$87&lt;&gt;"",'Data Import'!$W$87,"")</f>
        <v/>
      </c>
      <c r="AE31" s="201" t="str">
        <f>IF('Data Import'!$W$88&lt;&gt;"",'Data Import'!$W$88,"")</f>
        <v/>
      </c>
      <c r="AF31" s="201">
        <f>IF('Data Import'!$W$89&lt;&gt;"",'Data Import'!$W$89,"")</f>
        <v>13.813000000000001</v>
      </c>
      <c r="AG31" s="201">
        <f>IF('Data Import'!$W$90&lt;&gt;"",'Data Import'!$W$90,"")</f>
        <v>12.664</v>
      </c>
    </row>
    <row r="32" spans="1:33" s="202" customFormat="1" ht="51" customHeight="1" x14ac:dyDescent="0.25">
      <c r="A32" s="33">
        <v>21</v>
      </c>
      <c r="B32" s="177" t="s">
        <v>31</v>
      </c>
      <c r="C32" s="199" t="str">
        <f>IF('Data Import'!$X$61="Нет","+","")</f>
        <v/>
      </c>
      <c r="D32" s="199" t="str">
        <f>IF('Data Import'!$X$62="Нет","+","")</f>
        <v/>
      </c>
      <c r="E32" s="179" t="str">
        <f>IF('Data Import'!$X$63&lt;&gt;"",'Data Import'!$X$63,"")</f>
        <v>Доля автомобильных стоянок с выделенными бесплатными парковочными местами для инвалидов на 1 января текущего года (от общего числа автомобильных стоянок)</v>
      </c>
      <c r="F32" s="199" t="str">
        <f>IF('Data Import'!$X$64&lt;&gt;"",'Data Import'!$X$64,"")</f>
        <v>%</v>
      </c>
      <c r="G32" s="200">
        <f>IF('Data Import'!$X$65&lt;&gt;"",'Data Import'!$X$65,"")</f>
        <v>100</v>
      </c>
      <c r="H32" s="200">
        <f>IF('Data Import'!$X$66&lt;&gt;"",'Data Import'!$X$66,"")</f>
        <v>100</v>
      </c>
      <c r="I32" s="201">
        <f>IF('Data Import'!$X$67&lt;&gt;"",'Data Import'!$X$67,"")</f>
        <v>100</v>
      </c>
      <c r="J32" s="201">
        <f>IF('Data Import'!$X$68&lt;&gt;"",'Data Import'!$X$68,"")</f>
        <v>100</v>
      </c>
      <c r="K32" s="199" t="str">
        <f>IF('Data Import'!$X$69="Нет","+","")</f>
        <v/>
      </c>
      <c r="L32" s="179" t="str">
        <f>IF('Data Import'!$X$70&lt;&gt;"",'Data Import'!$X$70,"")</f>
        <v/>
      </c>
      <c r="M32" s="199" t="str">
        <f>IF('Data Import'!$X$69="Да","+","")</f>
        <v>+</v>
      </c>
      <c r="N32" s="200" t="str">
        <f>IF('Data Import'!$X$71&lt;&gt;"",'Data Import'!$X$71,"")</f>
        <v/>
      </c>
      <c r="O32" s="200" t="str">
        <f>IF('Data Import'!$X$72&lt;&gt;"",'Data Import'!$X$72,"")</f>
        <v/>
      </c>
      <c r="P32" s="200">
        <f>IF('Data Import'!$X$73&lt;&gt;"",'Data Import'!$X$73,"")</f>
        <v>164</v>
      </c>
      <c r="Q32" s="200">
        <f>IF('Data Import'!$X$74&lt;&gt;"",'Data Import'!$X$74,"")</f>
        <v>176</v>
      </c>
      <c r="R32" s="200" t="str">
        <f>IF('Data Import'!$X$75&lt;&gt;"",'Data Import'!$X$75,"")</f>
        <v/>
      </c>
      <c r="S32" s="200" t="str">
        <f>IF('Data Import'!$X$76&lt;&gt;"",'Data Import'!$X$76,"")</f>
        <v/>
      </c>
      <c r="T32" s="200">
        <f>IF('Data Import'!$X$77&lt;&gt;"",'Data Import'!$X$77,"")</f>
        <v>88</v>
      </c>
      <c r="U32" s="200">
        <f>IF('Data Import'!$X$78&lt;&gt;"",'Data Import'!$X$78,"")</f>
        <v>88</v>
      </c>
      <c r="V32" s="200" t="str">
        <f>IF('Data Import'!$X$79&lt;&gt;"",'Data Import'!$X$79,"")</f>
        <v/>
      </c>
      <c r="W32" s="200" t="str">
        <f>IF('Data Import'!$X$80&lt;&gt;"",'Data Import'!$X$80,"")</f>
        <v/>
      </c>
      <c r="X32" s="200">
        <f>IF('Data Import'!$X$81&lt;&gt;"",'Data Import'!$X$81,"")</f>
        <v>12</v>
      </c>
      <c r="Y32" s="200">
        <f>IF('Data Import'!$X$82&lt;&gt;"",'Data Import'!$X$82,"")</f>
        <v>13</v>
      </c>
      <c r="Z32" s="201" t="str">
        <f>IF('Data Import'!$X$83&lt;&gt;"",'Data Import'!$X$83,"")</f>
        <v/>
      </c>
      <c r="AA32" s="201" t="str">
        <f>IF('Data Import'!$X$84&lt;&gt;"",'Data Import'!$X$84,"")</f>
        <v/>
      </c>
      <c r="AB32" s="201">
        <f>IF('Data Import'!$X$85&lt;&gt;"",'Data Import'!$X$85,"")</f>
        <v>7.3170000000000002</v>
      </c>
      <c r="AC32" s="201">
        <f>IF('Data Import'!$X$86&lt;&gt;"",'Data Import'!$X$86,"")</f>
        <v>7.3860000000000001</v>
      </c>
      <c r="AD32" s="201" t="str">
        <f>IF('Data Import'!$X$87&lt;&gt;"",'Data Import'!$X$87,"")</f>
        <v/>
      </c>
      <c r="AE32" s="201" t="str">
        <f>IF('Data Import'!$X$88&lt;&gt;"",'Data Import'!$X$88,"")</f>
        <v/>
      </c>
      <c r="AF32" s="201">
        <f>IF('Data Import'!$X$89&lt;&gt;"",'Data Import'!$X$89,"")</f>
        <v>53.658999999999999</v>
      </c>
      <c r="AG32" s="201">
        <f>IF('Data Import'!$X$90&lt;&gt;"",'Data Import'!$X$90,"")</f>
        <v>50</v>
      </c>
    </row>
    <row r="33" spans="1:33" s="202" customFormat="1" ht="51" customHeight="1" x14ac:dyDescent="0.25">
      <c r="A33" s="33">
        <v>22</v>
      </c>
      <c r="B33" s="177" t="s">
        <v>32</v>
      </c>
      <c r="C33" s="199" t="str">
        <f>IF('Data Import'!$Y$61="Нет","+","")</f>
        <v/>
      </c>
      <c r="D33" s="199" t="str">
        <f>IF('Data Import'!$Y$62="Нет","+","")</f>
        <v/>
      </c>
      <c r="E33" s="179" t="str">
        <f>IF('Data Import'!$Y$63&lt;&gt;"",'Data Import'!$Y$63,"")</f>
        <v>Доля автомобильных стоянок (парковок) на автодорогах общего пользования регионального, межмуниципального и местного значения, соответствующих требованиям для инвалидов</v>
      </c>
      <c r="F33" s="199" t="str">
        <f>IF('Data Import'!$Y$64&lt;&gt;"",'Data Import'!$Y$64,"")</f>
        <v>%</v>
      </c>
      <c r="G33" s="200">
        <f>IF('Data Import'!$Y$65&lt;&gt;"",'Data Import'!$Y$65,"")</f>
        <v>6</v>
      </c>
      <c r="H33" s="200">
        <f>IF('Data Import'!$Y$66&lt;&gt;"",'Data Import'!$Y$66,"")</f>
        <v>6</v>
      </c>
      <c r="I33" s="201">
        <f>IF('Data Import'!$Y$67&lt;&gt;"",'Data Import'!$Y$67,"")</f>
        <v>0</v>
      </c>
      <c r="J33" s="201">
        <f>IF('Data Import'!$Y$68&lt;&gt;"",'Data Import'!$Y$68,"")</f>
        <v>43.7</v>
      </c>
      <c r="K33" s="199" t="str">
        <f>IF('Data Import'!$Y$69="Нет","+","")</f>
        <v/>
      </c>
      <c r="L33" s="179" t="str">
        <f>IF('Data Import'!$Y$70&lt;&gt;"",'Data Import'!$Y$70,"")</f>
        <v/>
      </c>
      <c r="M33" s="199" t="str">
        <f>IF('Data Import'!$Y$69="Да","+","")</f>
        <v>+</v>
      </c>
      <c r="N33" s="200">
        <f>IF('Data Import'!$Y$71&lt;&gt;"",'Data Import'!$Y$71,"")</f>
        <v>11</v>
      </c>
      <c r="O33" s="200">
        <f>IF('Data Import'!$Y$72&lt;&gt;"",'Data Import'!$Y$72,"")</f>
        <v>11</v>
      </c>
      <c r="P33" s="200">
        <f>IF('Data Import'!$Y$73&lt;&gt;"",'Data Import'!$Y$73,"")</f>
        <v>357</v>
      </c>
      <c r="Q33" s="200">
        <f>IF('Data Import'!$Y$74&lt;&gt;"",'Data Import'!$Y$74,"")</f>
        <v>367</v>
      </c>
      <c r="R33" s="200">
        <f>IF('Data Import'!$Y$75&lt;&gt;"",'Data Import'!$Y$75,"")</f>
        <v>11</v>
      </c>
      <c r="S33" s="200">
        <f>IF('Data Import'!$Y$76&lt;&gt;"",'Data Import'!$Y$76,"")</f>
        <v>11</v>
      </c>
      <c r="T33" s="200">
        <f>IF('Data Import'!$Y$77&lt;&gt;"",'Data Import'!$Y$77,"")</f>
        <v>198</v>
      </c>
      <c r="U33" s="200">
        <f>IF('Data Import'!$Y$78&lt;&gt;"",'Data Import'!$Y$78,"")</f>
        <v>202</v>
      </c>
      <c r="V33" s="200">
        <f>IF('Data Import'!$Y$79&lt;&gt;"",'Data Import'!$Y$79,"")</f>
        <v>0</v>
      </c>
      <c r="W33" s="200">
        <f>IF('Data Import'!$Y$80&lt;&gt;"",'Data Import'!$Y$80,"")</f>
        <v>0</v>
      </c>
      <c r="X33" s="200">
        <f>IF('Data Import'!$Y$81&lt;&gt;"",'Data Import'!$Y$81,"")</f>
        <v>159</v>
      </c>
      <c r="Y33" s="200">
        <f>IF('Data Import'!$Y$82&lt;&gt;"",'Data Import'!$Y$82,"")</f>
        <v>165</v>
      </c>
      <c r="Z33" s="201">
        <f>IF('Data Import'!$Y$83&lt;&gt;"",'Data Import'!$Y$83,"")</f>
        <v>0</v>
      </c>
      <c r="AA33" s="201">
        <f>IF('Data Import'!$Y$84&lt;&gt;"",'Data Import'!$Y$84,"")</f>
        <v>0</v>
      </c>
      <c r="AB33" s="201">
        <f>IF('Data Import'!$Y$85&lt;&gt;"",'Data Import'!$Y$85,"")</f>
        <v>44.537999999999997</v>
      </c>
      <c r="AC33" s="201">
        <f>IF('Data Import'!$Y$86&lt;&gt;"",'Data Import'!$Y$86,"")</f>
        <v>44.959000000000003</v>
      </c>
      <c r="AD33" s="201">
        <f>IF('Data Import'!$Y$87&lt;&gt;"",'Data Import'!$Y$87,"")</f>
        <v>100</v>
      </c>
      <c r="AE33" s="201">
        <f>IF('Data Import'!$Y$88&lt;&gt;"",'Data Import'!$Y$88,"")</f>
        <v>100</v>
      </c>
      <c r="AF33" s="201">
        <f>IF('Data Import'!$Y$89&lt;&gt;"",'Data Import'!$Y$89,"")</f>
        <v>55.462000000000003</v>
      </c>
      <c r="AG33" s="201">
        <f>IF('Data Import'!$Y$90&lt;&gt;"",'Data Import'!$Y$90,"")</f>
        <v>55.040999999999997</v>
      </c>
    </row>
    <row r="34" spans="1:33" s="202" customFormat="1" ht="15.75" customHeight="1" x14ac:dyDescent="0.25">
      <c r="A34" s="33">
        <v>23</v>
      </c>
      <c r="B34" s="177" t="s">
        <v>33</v>
      </c>
      <c r="C34" s="199" t="str">
        <f>IF('Data Import'!$Z$61="Нет","+","")</f>
        <v/>
      </c>
      <c r="D34" s="199" t="str">
        <f>IF('Data Import'!$Z$62="Нет","+","")</f>
        <v/>
      </c>
      <c r="E34" s="179" t="str">
        <f>IF('Data Import'!$Z$63&lt;&gt;"",'Data Import'!$Z$63,"")</f>
        <v/>
      </c>
      <c r="F34" s="199" t="str">
        <f>IF('Data Import'!$Z$64&lt;&gt;"",'Data Import'!$Z$64,"")</f>
        <v/>
      </c>
      <c r="G34" s="200" t="str">
        <f>IF('Data Import'!$Z$65&lt;&gt;"",'Data Import'!$Z$65,"")</f>
        <v/>
      </c>
      <c r="H34" s="200" t="str">
        <f>IF('Data Import'!$Z$66&lt;&gt;"",'Data Import'!$Z$66,"")</f>
        <v/>
      </c>
      <c r="I34" s="201" t="str">
        <f>IF('Data Import'!$Z$67&lt;&gt;"",'Data Import'!$Z$67,"")</f>
        <v/>
      </c>
      <c r="J34" s="201" t="str">
        <f>IF('Data Import'!$Z$68&lt;&gt;"",'Data Import'!$Z$68,"")</f>
        <v/>
      </c>
      <c r="K34" s="199" t="str">
        <f>IF('Data Import'!$Z$69="Нет","+","")</f>
        <v/>
      </c>
      <c r="L34" s="179" t="str">
        <f>IF('Data Import'!$Z$70&lt;&gt;"",'Data Import'!$Z$70,"")</f>
        <v/>
      </c>
      <c r="M34" s="199" t="str">
        <f>IF('Data Import'!$Z$69="Да","+","")</f>
        <v/>
      </c>
      <c r="N34" s="200" t="str">
        <f>IF('Data Import'!$Z$71&lt;&gt;"",'Data Import'!$Z$71,"")</f>
        <v/>
      </c>
      <c r="O34" s="200" t="str">
        <f>IF('Data Import'!$Z$72&lt;&gt;"",'Data Import'!$Z$72,"")</f>
        <v/>
      </c>
      <c r="P34" s="200" t="str">
        <f>IF('Data Import'!$Z$73&lt;&gt;"",'Data Import'!$Z$73,"")</f>
        <v/>
      </c>
      <c r="Q34" s="200" t="str">
        <f>IF('Data Import'!$Z$74&lt;&gt;"",'Data Import'!$Z$74,"")</f>
        <v/>
      </c>
      <c r="R34" s="200" t="str">
        <f>IF('Data Import'!$Z$75&lt;&gt;"",'Data Import'!$Z$75,"")</f>
        <v/>
      </c>
      <c r="S34" s="200" t="str">
        <f>IF('Data Import'!$Z$76&lt;&gt;"",'Data Import'!$Z$76,"")</f>
        <v/>
      </c>
      <c r="T34" s="200" t="str">
        <f>IF('Data Import'!$Z$77&lt;&gt;"",'Data Import'!$Z$77,"")</f>
        <v/>
      </c>
      <c r="U34" s="200" t="str">
        <f>IF('Data Import'!$Z$78&lt;&gt;"",'Data Import'!$Z$78,"")</f>
        <v/>
      </c>
      <c r="V34" s="200" t="str">
        <f>IF('Data Import'!$Z$79&lt;&gt;"",'Data Import'!$Z$79,"")</f>
        <v/>
      </c>
      <c r="W34" s="200" t="str">
        <f>IF('Data Import'!$Z$80&lt;&gt;"",'Data Import'!$Z$80,"")</f>
        <v/>
      </c>
      <c r="X34" s="200" t="str">
        <f>IF('Data Import'!$Z$81&lt;&gt;"",'Data Import'!$Z$81,"")</f>
        <v/>
      </c>
      <c r="Y34" s="200" t="str">
        <f>IF('Data Import'!$Z$82&lt;&gt;"",'Data Import'!$Z$82,"")</f>
        <v/>
      </c>
      <c r="Z34" s="201" t="str">
        <f>IF('Data Import'!$Z$83&lt;&gt;"",'Data Import'!$Z$83,"")</f>
        <v/>
      </c>
      <c r="AA34" s="201" t="str">
        <f>IF('Data Import'!$Z$84&lt;&gt;"",'Data Import'!$Z$84,"")</f>
        <v/>
      </c>
      <c r="AB34" s="201" t="str">
        <f>IF('Data Import'!$Z$85&lt;&gt;"",'Data Import'!$Z$85,"")</f>
        <v/>
      </c>
      <c r="AC34" s="201" t="str">
        <f>IF('Data Import'!$Z$86&lt;&gt;"",'Data Import'!$Z$86,"")</f>
        <v/>
      </c>
      <c r="AD34" s="201" t="str">
        <f>IF('Data Import'!$Z$87&lt;&gt;"",'Data Import'!$Z$87,"")</f>
        <v/>
      </c>
      <c r="AE34" s="201" t="str">
        <f>IF('Data Import'!$Z$88&lt;&gt;"",'Data Import'!$Z$88,"")</f>
        <v/>
      </c>
      <c r="AF34" s="201" t="str">
        <f>IF('Data Import'!$Z$89&lt;&gt;"",'Data Import'!$Z$89,"")</f>
        <v/>
      </c>
      <c r="AG34" s="201" t="str">
        <f>IF('Data Import'!$Z$90&lt;&gt;"",'Data Import'!$Z$90,"")</f>
        <v/>
      </c>
    </row>
    <row r="35" spans="1:33" s="202" customFormat="1" ht="15.75" customHeight="1" x14ac:dyDescent="0.25">
      <c r="A35" s="33">
        <v>24</v>
      </c>
      <c r="B35" s="177" t="s">
        <v>34</v>
      </c>
      <c r="C35" s="199" t="str">
        <f>IF('Data Import'!$AA$61="Нет","+","")</f>
        <v>+</v>
      </c>
      <c r="D35" s="199" t="str">
        <f>IF('Data Import'!$AA$62="Нет","+","")</f>
        <v/>
      </c>
      <c r="E35" s="179" t="str">
        <f>IF('Data Import'!$AA$63&lt;&gt;"",'Data Import'!$AA$63,"")</f>
        <v/>
      </c>
      <c r="F35" s="199" t="str">
        <f>IF('Data Import'!$AA$64&lt;&gt;"",'Data Import'!$AA$64,"")</f>
        <v/>
      </c>
      <c r="G35" s="200" t="str">
        <f>IF('Data Import'!$AA$65&lt;&gt;"",'Data Import'!$AA$65,"")</f>
        <v/>
      </c>
      <c r="H35" s="200" t="str">
        <f>IF('Data Import'!$AA$66&lt;&gt;"",'Data Import'!$AA$66,"")</f>
        <v/>
      </c>
      <c r="I35" s="201" t="str">
        <f>IF('Data Import'!$AA$67&lt;&gt;"",'Data Import'!$AA$67,"")</f>
        <v/>
      </c>
      <c r="J35" s="201" t="str">
        <f>IF('Data Import'!$AA$68&lt;&gt;"",'Data Import'!$AA$68,"")</f>
        <v/>
      </c>
      <c r="K35" s="199" t="str">
        <f>IF('Data Import'!$AA$69="Нет","+","")</f>
        <v/>
      </c>
      <c r="L35" s="179" t="str">
        <f>IF('Data Import'!$AA$70&lt;&gt;"",'Data Import'!$AA$70,"")</f>
        <v/>
      </c>
      <c r="M35" s="199" t="str">
        <f>IF('Data Import'!$AA$69="Да","+","")</f>
        <v>+</v>
      </c>
      <c r="N35" s="200">
        <f>IF('Data Import'!$AA$71&lt;&gt;"",'Data Import'!$AA$71,"")</f>
        <v>44</v>
      </c>
      <c r="O35" s="200">
        <f>IF('Data Import'!$AA$72&lt;&gt;"",'Data Import'!$AA$72,"")</f>
        <v>35</v>
      </c>
      <c r="P35" s="200">
        <f>IF('Data Import'!$AA$73&lt;&gt;"",'Data Import'!$AA$73,"")</f>
        <v>288</v>
      </c>
      <c r="Q35" s="200">
        <f>IF('Data Import'!$AA$74&lt;&gt;"",'Data Import'!$AA$74,"")</f>
        <v>296</v>
      </c>
      <c r="R35" s="200">
        <f>IF('Data Import'!$AA$75&lt;&gt;"",'Data Import'!$AA$75,"")</f>
        <v>3</v>
      </c>
      <c r="S35" s="200">
        <f>IF('Data Import'!$AA$76&lt;&gt;"",'Data Import'!$AA$76,"")</f>
        <v>3</v>
      </c>
      <c r="T35" s="200">
        <f>IF('Data Import'!$AA$77&lt;&gt;"",'Data Import'!$AA$77,"")</f>
        <v>55</v>
      </c>
      <c r="U35" s="200">
        <f>IF('Data Import'!$AA$78&lt;&gt;"",'Data Import'!$AA$78,"")</f>
        <v>62</v>
      </c>
      <c r="V35" s="200">
        <f>IF('Data Import'!$AA$79&lt;&gt;"",'Data Import'!$AA$79,"")</f>
        <v>0</v>
      </c>
      <c r="W35" s="200">
        <f>IF('Data Import'!$AA$80&lt;&gt;"",'Data Import'!$AA$80,"")</f>
        <v>0</v>
      </c>
      <c r="X35" s="200">
        <f>IF('Data Import'!$AA$81&lt;&gt;"",'Data Import'!$AA$81,"")</f>
        <v>207</v>
      </c>
      <c r="Y35" s="200">
        <f>IF('Data Import'!$AA$82&lt;&gt;"",'Data Import'!$AA$82,"")</f>
        <v>211</v>
      </c>
      <c r="Z35" s="201">
        <f>IF('Data Import'!$AA$83&lt;&gt;"",'Data Import'!$AA$83,"")</f>
        <v>0</v>
      </c>
      <c r="AA35" s="201">
        <f>IF('Data Import'!$AA$84&lt;&gt;"",'Data Import'!$AA$84,"")</f>
        <v>0</v>
      </c>
      <c r="AB35" s="201">
        <f>IF('Data Import'!$AA$85&lt;&gt;"",'Data Import'!$AA$85,"")</f>
        <v>71.875</v>
      </c>
      <c r="AC35" s="201">
        <f>IF('Data Import'!$AA$86&lt;&gt;"",'Data Import'!$AA$86,"")</f>
        <v>71.284000000000006</v>
      </c>
      <c r="AD35" s="201">
        <f>IF('Data Import'!$AA$87&lt;&gt;"",'Data Import'!$AA$87,"")</f>
        <v>6.8179999999999996</v>
      </c>
      <c r="AE35" s="201">
        <f>IF('Data Import'!$AA$88&lt;&gt;"",'Data Import'!$AA$88,"")</f>
        <v>8.5709999999999997</v>
      </c>
      <c r="AF35" s="201">
        <f>IF('Data Import'!$AA$89&lt;&gt;"",'Data Import'!$AA$89,"")</f>
        <v>19.097000000000001</v>
      </c>
      <c r="AG35" s="201">
        <f>IF('Data Import'!$AA$90&lt;&gt;"",'Data Import'!$AA$90,"")</f>
        <v>20.946000000000002</v>
      </c>
    </row>
    <row r="36" spans="1:33" s="202" customFormat="1" ht="15.75" customHeight="1" x14ac:dyDescent="0.25">
      <c r="A36" s="33">
        <v>25</v>
      </c>
      <c r="B36" s="177" t="s">
        <v>35</v>
      </c>
      <c r="C36" s="199" t="str">
        <f>IF('Data Import'!$AB$61="Нет","+","")</f>
        <v>+</v>
      </c>
      <c r="D36" s="199" t="str">
        <f>IF('Data Import'!$AB$62="Нет","+","")</f>
        <v/>
      </c>
      <c r="E36" s="179" t="str">
        <f>IF('Data Import'!$AB$63&lt;&gt;"",'Data Import'!$AB$63,"")</f>
        <v/>
      </c>
      <c r="F36" s="199" t="str">
        <f>IF('Data Import'!$AB$64&lt;&gt;"",'Data Import'!$AB$64,"")</f>
        <v/>
      </c>
      <c r="G36" s="200" t="str">
        <f>IF('Data Import'!$AB$65&lt;&gt;"",'Data Import'!$AB$65,"")</f>
        <v/>
      </c>
      <c r="H36" s="200" t="str">
        <f>IF('Data Import'!$AB$66&lt;&gt;"",'Data Import'!$AB$66,"")</f>
        <v/>
      </c>
      <c r="I36" s="201" t="str">
        <f>IF('Data Import'!$AB$67&lt;&gt;"",'Data Import'!$AB$67,"")</f>
        <v/>
      </c>
      <c r="J36" s="201" t="str">
        <f>IF('Data Import'!$AB$68&lt;&gt;"",'Data Import'!$AB$68,"")</f>
        <v/>
      </c>
      <c r="K36" s="199" t="str">
        <f>IF('Data Import'!$AB$69="Нет","+","")</f>
        <v/>
      </c>
      <c r="L36" s="179" t="str">
        <f>IF('Data Import'!$AB$70&lt;&gt;"",'Data Import'!$AB$70,"")</f>
        <v/>
      </c>
      <c r="M36" s="199" t="str">
        <f>IF('Data Import'!$AB$69="Да","+","")</f>
        <v>+</v>
      </c>
      <c r="N36" s="200">
        <f>IF('Data Import'!$AB$71&lt;&gt;"",'Data Import'!$AB$71,"")</f>
        <v>3</v>
      </c>
      <c r="O36" s="200">
        <f>IF('Data Import'!$AB$72&lt;&gt;"",'Data Import'!$AB$72,"")</f>
        <v>3</v>
      </c>
      <c r="P36" s="200">
        <f>IF('Data Import'!$AB$73&lt;&gt;"",'Data Import'!$AB$73,"")</f>
        <v>383</v>
      </c>
      <c r="Q36" s="200">
        <f>IF('Data Import'!$AB$74&lt;&gt;"",'Data Import'!$AB$74,"")</f>
        <v>395</v>
      </c>
      <c r="R36" s="200">
        <f>IF('Data Import'!$AB$75&lt;&gt;"",'Data Import'!$AB$75,"")</f>
        <v>0</v>
      </c>
      <c r="S36" s="200">
        <f>IF('Data Import'!$AB$76&lt;&gt;"",'Data Import'!$AB$76,"")</f>
        <v>0</v>
      </c>
      <c r="T36" s="200">
        <f>IF('Data Import'!$AB$77&lt;&gt;"",'Data Import'!$AB$77,"")</f>
        <v>136</v>
      </c>
      <c r="U36" s="200">
        <f>IF('Data Import'!$AB$78&lt;&gt;"",'Data Import'!$AB$78,"")</f>
        <v>141</v>
      </c>
      <c r="V36" s="200">
        <f>IF('Data Import'!$AB$79&lt;&gt;"",'Data Import'!$AB$79,"")</f>
        <v>3</v>
      </c>
      <c r="W36" s="200">
        <f>IF('Data Import'!$AB$80&lt;&gt;"",'Data Import'!$AB$80,"")</f>
        <v>3</v>
      </c>
      <c r="X36" s="200">
        <f>IF('Data Import'!$AB$81&lt;&gt;"",'Data Import'!$AB$81,"")</f>
        <v>230</v>
      </c>
      <c r="Y36" s="200">
        <f>IF('Data Import'!$AB$82&lt;&gt;"",'Data Import'!$AB$82,"")</f>
        <v>242</v>
      </c>
      <c r="Z36" s="201">
        <f>IF('Data Import'!$AB$83&lt;&gt;"",'Data Import'!$AB$83,"")</f>
        <v>100</v>
      </c>
      <c r="AA36" s="201">
        <f>IF('Data Import'!$AB$84&lt;&gt;"",'Data Import'!$AB$84,"")</f>
        <v>100</v>
      </c>
      <c r="AB36" s="201">
        <f>IF('Data Import'!$AB$85&lt;&gt;"",'Data Import'!$AB$85,"")</f>
        <v>60.052</v>
      </c>
      <c r="AC36" s="201">
        <f>IF('Data Import'!$AB$86&lt;&gt;"",'Data Import'!$AB$86,"")</f>
        <v>61.265999999999998</v>
      </c>
      <c r="AD36" s="201">
        <f>IF('Data Import'!$AB$87&lt;&gt;"",'Data Import'!$AB$87,"")</f>
        <v>0</v>
      </c>
      <c r="AE36" s="201">
        <f>IF('Data Import'!$AB$88&lt;&gt;"",'Data Import'!$AB$88,"")</f>
        <v>0</v>
      </c>
      <c r="AF36" s="201">
        <f>IF('Data Import'!$AB$89&lt;&gt;"",'Data Import'!$AB$89,"")</f>
        <v>35.509</v>
      </c>
      <c r="AG36" s="201">
        <f>IF('Data Import'!$AB$90&lt;&gt;"",'Data Import'!$AB$90,"")</f>
        <v>35.695999999999998</v>
      </c>
    </row>
    <row r="37" spans="1:33" s="202" customFormat="1" ht="66" customHeight="1" x14ac:dyDescent="0.25">
      <c r="A37" s="33">
        <v>26</v>
      </c>
      <c r="B37" s="177" t="s">
        <v>36</v>
      </c>
      <c r="C37" s="199" t="str">
        <f>IF('Data Import'!$AC$61="Нет","+","")</f>
        <v/>
      </c>
      <c r="D37" s="199" t="str">
        <f>IF('Data Import'!$AC$62="Нет","+","")</f>
        <v/>
      </c>
      <c r="E37" s="179" t="str">
        <f>IF('Data Import'!$AC$63&lt;&gt;"",'Data Import'!$AC$63,"")</f>
        <v>Доля автомобильных стоянок (парковок) на автомобильных дорогах общего пользования федерального, регионального
и местного значения соответствующих требованиям доступности для инвалидов</v>
      </c>
      <c r="F37" s="199" t="str">
        <f>IF('Data Import'!$AC$64&lt;&gt;"",'Data Import'!$AC$64,"")</f>
        <v>%</v>
      </c>
      <c r="G37" s="200">
        <f>IF('Data Import'!$AC$65&lt;&gt;"",'Data Import'!$AC$65,"")</f>
        <v>30</v>
      </c>
      <c r="H37" s="200">
        <f>IF('Data Import'!$AC$66&lt;&gt;"",'Data Import'!$AC$66,"")</f>
        <v>0</v>
      </c>
      <c r="I37" s="201">
        <f>IF('Data Import'!$AC$67&lt;&gt;"",'Data Import'!$AC$67,"")</f>
        <v>10.62</v>
      </c>
      <c r="J37" s="201">
        <f>IF('Data Import'!$AC$68&lt;&gt;"",'Data Import'!$AC$68,"")</f>
        <v>0</v>
      </c>
      <c r="K37" s="199" t="str">
        <f>IF('Data Import'!$AC$69="Нет","+","")</f>
        <v/>
      </c>
      <c r="L37" s="179" t="str">
        <f>IF('Data Import'!$AC$70&lt;&gt;"",'Data Import'!$AC$70,"")</f>
        <v/>
      </c>
      <c r="M37" s="199" t="str">
        <f>IF('Data Import'!$AC$69="Да","+","")</f>
        <v>+</v>
      </c>
      <c r="N37" s="200">
        <f>IF('Data Import'!$AC$71&lt;&gt;"",'Data Import'!$AC$71,"")</f>
        <v>47735</v>
      </c>
      <c r="O37" s="200">
        <f>IF('Data Import'!$AC$72&lt;&gt;"",'Data Import'!$AC$72,"")</f>
        <v>48656</v>
      </c>
      <c r="P37" s="200" t="str">
        <f>IF('Data Import'!$AC$73&lt;&gt;"",'Data Import'!$AC$73,"")</f>
        <v/>
      </c>
      <c r="Q37" s="200" t="str">
        <f>IF('Data Import'!$AC$74&lt;&gt;"",'Data Import'!$AC$74,"")</f>
        <v/>
      </c>
      <c r="R37" s="200">
        <f>IF('Data Import'!$AC$75&lt;&gt;"",'Data Import'!$AC$75,"")</f>
        <v>42736</v>
      </c>
      <c r="S37" s="200">
        <f>IF('Data Import'!$AC$76&lt;&gt;"",'Data Import'!$AC$76,"")</f>
        <v>43491</v>
      </c>
      <c r="T37" s="200" t="str">
        <f>IF('Data Import'!$AC$77&lt;&gt;"",'Data Import'!$AC$77,"")</f>
        <v/>
      </c>
      <c r="U37" s="200" t="str">
        <f>IF('Data Import'!$AC$78&lt;&gt;"",'Data Import'!$AC$78,"")</f>
        <v/>
      </c>
      <c r="V37" s="200">
        <f>IF('Data Import'!$AC$79&lt;&gt;"",'Data Import'!$AC$79,"")</f>
        <v>4999</v>
      </c>
      <c r="W37" s="200">
        <f>IF('Data Import'!$AC$80&lt;&gt;"",'Data Import'!$AC$80,"")</f>
        <v>5165</v>
      </c>
      <c r="X37" s="200" t="str">
        <f>IF('Data Import'!$AC$81&lt;&gt;"",'Data Import'!$AC$81,"")</f>
        <v/>
      </c>
      <c r="Y37" s="200" t="str">
        <f>IF('Data Import'!$AC$82&lt;&gt;"",'Data Import'!$AC$82,"")</f>
        <v/>
      </c>
      <c r="Z37" s="201">
        <f>IF('Data Import'!$AC$83&lt;&gt;"",'Data Import'!$AC$83,"")</f>
        <v>10.472</v>
      </c>
      <c r="AA37" s="201">
        <f>IF('Data Import'!$AC$84&lt;&gt;"",'Data Import'!$AC$84,"")</f>
        <v>10.615</v>
      </c>
      <c r="AB37" s="201" t="str">
        <f>IF('Data Import'!$AC$85&lt;&gt;"",'Data Import'!$AC$85,"")</f>
        <v/>
      </c>
      <c r="AC37" s="201" t="str">
        <f>IF('Data Import'!$AC$86&lt;&gt;"",'Data Import'!$AC$86,"")</f>
        <v/>
      </c>
      <c r="AD37" s="201">
        <f>IF('Data Import'!$AC$87&lt;&gt;"",'Data Import'!$AC$87,"")</f>
        <v>89.528000000000006</v>
      </c>
      <c r="AE37" s="201">
        <f>IF('Data Import'!$AC$88&lt;&gt;"",'Data Import'!$AC$88,"")</f>
        <v>89.385000000000005</v>
      </c>
      <c r="AF37" s="201" t="str">
        <f>IF('Data Import'!$AC$89&lt;&gt;"",'Data Import'!$AC$89,"")</f>
        <v/>
      </c>
      <c r="AG37" s="201" t="str">
        <f>IF('Data Import'!$AC$90&lt;&gt;"",'Data Import'!$AC$90,"")</f>
        <v/>
      </c>
    </row>
    <row r="38" spans="1:33" s="202" customFormat="1" ht="15.75" customHeight="1" x14ac:dyDescent="0.25">
      <c r="A38" s="33">
        <v>27</v>
      </c>
      <c r="B38" s="177" t="s">
        <v>37</v>
      </c>
      <c r="C38" s="199" t="str">
        <f>IF('Data Import'!$AD$61="Нет","+","")</f>
        <v>+</v>
      </c>
      <c r="D38" s="199" t="str">
        <f>IF('Data Import'!$AD$62="Нет","+","")</f>
        <v/>
      </c>
      <c r="E38" s="179" t="str">
        <f>IF('Data Import'!$AD$63&lt;&gt;"",'Data Import'!$AD$63,"")</f>
        <v/>
      </c>
      <c r="F38" s="199" t="str">
        <f>IF('Data Import'!$AD$64&lt;&gt;"",'Data Import'!$AD$64,"")</f>
        <v/>
      </c>
      <c r="G38" s="200" t="str">
        <f>IF('Data Import'!$AD$65&lt;&gt;"",'Data Import'!$AD$65,"")</f>
        <v/>
      </c>
      <c r="H38" s="200" t="str">
        <f>IF('Data Import'!$AD$66&lt;&gt;"",'Data Import'!$AD$66,"")</f>
        <v/>
      </c>
      <c r="I38" s="201" t="str">
        <f>IF('Data Import'!$AD$67&lt;&gt;"",'Data Import'!$AD$67,"")</f>
        <v/>
      </c>
      <c r="J38" s="201" t="str">
        <f>IF('Data Import'!$AD$68&lt;&gt;"",'Data Import'!$AD$68,"")</f>
        <v/>
      </c>
      <c r="K38" s="199" t="str">
        <f>IF('Data Import'!$AD$69="Нет","+","")</f>
        <v/>
      </c>
      <c r="L38" s="179" t="str">
        <f>IF('Data Import'!$AD$70&lt;&gt;"",'Data Import'!$AD$70,"")</f>
        <v/>
      </c>
      <c r="M38" s="199" t="str">
        <f>IF('Data Import'!$AD$69="Да","+","")</f>
        <v>+</v>
      </c>
      <c r="N38" s="200" t="str">
        <f>IF('Data Import'!$AD$71&lt;&gt;"",'Data Import'!$AD$71,"")</f>
        <v/>
      </c>
      <c r="O38" s="200" t="str">
        <f>IF('Data Import'!$AD$72&lt;&gt;"",'Data Import'!$AD$72,"")</f>
        <v/>
      </c>
      <c r="P38" s="200">
        <f>IF('Data Import'!$AD$73&lt;&gt;"",'Data Import'!$AD$73,"")</f>
        <v>97</v>
      </c>
      <c r="Q38" s="200">
        <f>IF('Data Import'!$AD$74&lt;&gt;"",'Data Import'!$AD$74,"")</f>
        <v>100</v>
      </c>
      <c r="R38" s="200" t="str">
        <f>IF('Data Import'!$AD$75&lt;&gt;"",'Data Import'!$AD$75,"")</f>
        <v/>
      </c>
      <c r="S38" s="200" t="str">
        <f>IF('Data Import'!$AD$76&lt;&gt;"",'Data Import'!$AD$76,"")</f>
        <v/>
      </c>
      <c r="T38" s="200">
        <f>IF('Data Import'!$AD$77&lt;&gt;"",'Data Import'!$AD$77,"")</f>
        <v>19</v>
      </c>
      <c r="U38" s="200">
        <f>IF('Data Import'!$AD$78&lt;&gt;"",'Data Import'!$AD$78,"")</f>
        <v>17</v>
      </c>
      <c r="V38" s="200" t="str">
        <f>IF('Data Import'!$AD$79&lt;&gt;"",'Data Import'!$AD$79,"")</f>
        <v/>
      </c>
      <c r="W38" s="200" t="str">
        <f>IF('Data Import'!$AD$80&lt;&gt;"",'Data Import'!$AD$80,"")</f>
        <v/>
      </c>
      <c r="X38" s="200">
        <f>IF('Data Import'!$AD$81&lt;&gt;"",'Data Import'!$AD$81,"")</f>
        <v>78</v>
      </c>
      <c r="Y38" s="200">
        <f>IF('Data Import'!$AD$82&lt;&gt;"",'Data Import'!$AD$82,"")</f>
        <v>83</v>
      </c>
      <c r="Z38" s="201" t="str">
        <f>IF('Data Import'!$AD$83&lt;&gt;"",'Data Import'!$AD$83,"")</f>
        <v/>
      </c>
      <c r="AA38" s="201" t="str">
        <f>IF('Data Import'!$AD$84&lt;&gt;"",'Data Import'!$AD$84,"")</f>
        <v/>
      </c>
      <c r="AB38" s="201">
        <f>IF('Data Import'!$AD$85&lt;&gt;"",'Data Import'!$AD$85,"")</f>
        <v>80.412000000000006</v>
      </c>
      <c r="AC38" s="201">
        <f>IF('Data Import'!$AD$86&lt;&gt;"",'Data Import'!$AD$86,"")</f>
        <v>83</v>
      </c>
      <c r="AD38" s="201" t="str">
        <f>IF('Data Import'!$AD$87&lt;&gt;"",'Data Import'!$AD$87,"")</f>
        <v/>
      </c>
      <c r="AE38" s="201" t="str">
        <f>IF('Data Import'!$AD$88&lt;&gt;"",'Data Import'!$AD$88,"")</f>
        <v/>
      </c>
      <c r="AF38" s="201">
        <f>IF('Data Import'!$AD$89&lt;&gt;"",'Data Import'!$AD$89,"")</f>
        <v>19.588000000000001</v>
      </c>
      <c r="AG38" s="201">
        <f>IF('Data Import'!$AD$90&lt;&gt;"",'Data Import'!$AD$90,"")</f>
        <v>17</v>
      </c>
    </row>
    <row r="39" spans="1:33" s="202" customFormat="1" ht="15.75" customHeight="1" x14ac:dyDescent="0.25">
      <c r="A39" s="33">
        <v>28</v>
      </c>
      <c r="B39" s="177" t="s">
        <v>38</v>
      </c>
      <c r="C39" s="199" t="str">
        <f>IF('Data Import'!$AE$61="Нет","+","")</f>
        <v/>
      </c>
      <c r="D39" s="199" t="str">
        <f>IF('Data Import'!$AE$62="Нет","+","")</f>
        <v>+</v>
      </c>
      <c r="E39" s="179" t="str">
        <f>IF('Data Import'!$AE$63&lt;&gt;"",'Data Import'!$AE$63,"")</f>
        <v/>
      </c>
      <c r="F39" s="199" t="str">
        <f>IF('Data Import'!$AE$64&lt;&gt;"",'Data Import'!$AE$64,"")</f>
        <v/>
      </c>
      <c r="G39" s="200" t="str">
        <f>IF('Data Import'!$AE$65&lt;&gt;"",'Data Import'!$AE$65,"")</f>
        <v/>
      </c>
      <c r="H39" s="200" t="str">
        <f>IF('Data Import'!$AE$66&lt;&gt;"",'Data Import'!$AE$66,"")</f>
        <v/>
      </c>
      <c r="I39" s="201" t="str">
        <f>IF('Data Import'!$AE$67&lt;&gt;"",'Data Import'!$AE$67,"")</f>
        <v/>
      </c>
      <c r="J39" s="201" t="str">
        <f>IF('Data Import'!$AE$68&lt;&gt;"",'Data Import'!$AE$68,"")</f>
        <v/>
      </c>
      <c r="K39" s="199" t="str">
        <f>IF('Data Import'!$AE$69="Нет","+","")</f>
        <v/>
      </c>
      <c r="L39" s="179" t="str">
        <f>IF('Data Import'!$AE$70&lt;&gt;"",'Data Import'!$AE$70,"")</f>
        <v/>
      </c>
      <c r="M39" s="199" t="str">
        <f>IF('Data Import'!$AE$69="Да","+","")</f>
        <v>+</v>
      </c>
      <c r="N39" s="200">
        <f>IF('Data Import'!$AE$71&lt;&gt;"",'Data Import'!$AE$71,"")</f>
        <v>15</v>
      </c>
      <c r="O39" s="200">
        <f>IF('Data Import'!$AE$72&lt;&gt;"",'Data Import'!$AE$72,"")</f>
        <v>15</v>
      </c>
      <c r="P39" s="200">
        <f>IF('Data Import'!$AE$73&lt;&gt;"",'Data Import'!$AE$73,"")</f>
        <v>6253</v>
      </c>
      <c r="Q39" s="200">
        <f>IF('Data Import'!$AE$74&lt;&gt;"",'Data Import'!$AE$74,"")</f>
        <v>6404</v>
      </c>
      <c r="R39" s="200">
        <f>IF('Data Import'!$AE$75&lt;&gt;"",'Data Import'!$AE$75,"")</f>
        <v>2</v>
      </c>
      <c r="S39" s="200">
        <f>IF('Data Import'!$AE$76&lt;&gt;"",'Data Import'!$AE$76,"")</f>
        <v>3</v>
      </c>
      <c r="T39" s="200">
        <f>IF('Data Import'!$AE$77&lt;&gt;"",'Data Import'!$AE$77,"")</f>
        <v>359</v>
      </c>
      <c r="U39" s="200">
        <f>IF('Data Import'!$AE$78&lt;&gt;"",'Data Import'!$AE$78,"")</f>
        <v>363</v>
      </c>
      <c r="V39" s="200">
        <f>IF('Data Import'!$AE$79&lt;&gt;"",'Data Import'!$AE$79,"")</f>
        <v>3</v>
      </c>
      <c r="W39" s="200">
        <f>IF('Data Import'!$AE$80&lt;&gt;"",'Data Import'!$AE$80,"")</f>
        <v>12</v>
      </c>
      <c r="X39" s="200">
        <f>IF('Data Import'!$AE$81&lt;&gt;"",'Data Import'!$AE$81,"")</f>
        <v>830</v>
      </c>
      <c r="Y39" s="200">
        <f>IF('Data Import'!$AE$82&lt;&gt;"",'Data Import'!$AE$82,"")</f>
        <v>930</v>
      </c>
      <c r="Z39" s="201">
        <f>IF('Data Import'!$AE$83&lt;&gt;"",'Data Import'!$AE$83,"")</f>
        <v>20</v>
      </c>
      <c r="AA39" s="201">
        <f>IF('Data Import'!$AE$84&lt;&gt;"",'Data Import'!$AE$84,"")</f>
        <v>80</v>
      </c>
      <c r="AB39" s="201">
        <f>IF('Data Import'!$AE$85&lt;&gt;"",'Data Import'!$AE$85,"")</f>
        <v>13.273999999999999</v>
      </c>
      <c r="AC39" s="201">
        <f>IF('Data Import'!$AE$86&lt;&gt;"",'Data Import'!$AE$86,"")</f>
        <v>14.522</v>
      </c>
      <c r="AD39" s="201">
        <f>IF('Data Import'!$AE$87&lt;&gt;"",'Data Import'!$AE$87,"")</f>
        <v>13.333</v>
      </c>
      <c r="AE39" s="201">
        <f>IF('Data Import'!$AE$88&lt;&gt;"",'Data Import'!$AE$88,"")</f>
        <v>20</v>
      </c>
      <c r="AF39" s="201">
        <f>IF('Data Import'!$AE$89&lt;&gt;"",'Data Import'!$AE$89,"")</f>
        <v>5.7409999999999997</v>
      </c>
      <c r="AG39" s="201">
        <f>IF('Data Import'!$AE$90&lt;&gt;"",'Data Import'!$AE$90,"")</f>
        <v>5.6680000000000001</v>
      </c>
    </row>
    <row r="40" spans="1:33" s="202" customFormat="1" ht="61.5" customHeight="1" x14ac:dyDescent="0.25">
      <c r="A40" s="33">
        <v>29</v>
      </c>
      <c r="B40" s="177" t="s">
        <v>39</v>
      </c>
      <c r="C40" s="199" t="str">
        <f>IF('Data Import'!$AF$61="Нет","+","")</f>
        <v/>
      </c>
      <c r="D40" s="199" t="str">
        <f>IF('Data Import'!$AF$62="Нет","+","")</f>
        <v/>
      </c>
      <c r="E40" s="179" t="str">
        <f>IF('Data Import'!$AF$63&lt;&gt;"",'Data Import'!$AF$63,"")</f>
        <v xml:space="preserve">Оборудование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v>
      </c>
      <c r="F40" s="199" t="str">
        <f>IF('Data Import'!$AF$64&lt;&gt;"",'Data Import'!$AF$64,"")</f>
        <v>%</v>
      </c>
      <c r="G40" s="200">
        <f>IF('Data Import'!$AF$65&lt;&gt;"",'Data Import'!$AF$65,"")</f>
        <v>70</v>
      </c>
      <c r="H40" s="200">
        <f>IF('Data Import'!$AF$66&lt;&gt;"",'Data Import'!$AF$66,"")</f>
        <v>70</v>
      </c>
      <c r="I40" s="201">
        <f>IF('Data Import'!$AF$67&lt;&gt;"",'Data Import'!$AF$67,"")</f>
        <v>100</v>
      </c>
      <c r="J40" s="201">
        <f>IF('Data Import'!$AF$68&lt;&gt;"",'Data Import'!$AF$68,"")</f>
        <v>44.118000000000002</v>
      </c>
      <c r="K40" s="199" t="str">
        <f>IF('Data Import'!$AF$69="Нет","+","")</f>
        <v/>
      </c>
      <c r="L40" s="179" t="str">
        <f>IF('Data Import'!$AF$70&lt;&gt;"",'Data Import'!$AF$70,"")</f>
        <v/>
      </c>
      <c r="M40" s="199" t="str">
        <f>IF('Data Import'!$AF$69="Да","+","")</f>
        <v>+</v>
      </c>
      <c r="N40" s="200">
        <f>IF('Data Import'!$AF$71&lt;&gt;"",'Data Import'!$AF$71,"")</f>
        <v>54</v>
      </c>
      <c r="O40" s="200">
        <f>IF('Data Import'!$AF$72&lt;&gt;"",'Data Import'!$AF$72,"")</f>
        <v>54</v>
      </c>
      <c r="P40" s="200">
        <f>IF('Data Import'!$AF$73&lt;&gt;"",'Data Import'!$AF$73,"")</f>
        <v>204</v>
      </c>
      <c r="Q40" s="200">
        <f>IF('Data Import'!$AF$74&lt;&gt;"",'Data Import'!$AF$74,"")</f>
        <v>204</v>
      </c>
      <c r="R40" s="200">
        <f>IF('Data Import'!$AF$75&lt;&gt;"",'Data Import'!$AF$75,"")</f>
        <v>0</v>
      </c>
      <c r="S40" s="200">
        <f>IF('Data Import'!$AF$76&lt;&gt;"",'Data Import'!$AF$76,"")</f>
        <v>0</v>
      </c>
      <c r="T40" s="200">
        <f>IF('Data Import'!$AF$77&lt;&gt;"",'Data Import'!$AF$77,"")</f>
        <v>66</v>
      </c>
      <c r="U40" s="200">
        <f>IF('Data Import'!$AF$78&lt;&gt;"",'Data Import'!$AF$78,"")</f>
        <v>64</v>
      </c>
      <c r="V40" s="200">
        <f>IF('Data Import'!$AF$79&lt;&gt;"",'Data Import'!$AF$79,"")</f>
        <v>54</v>
      </c>
      <c r="W40" s="200">
        <f>IF('Data Import'!$AF$80&lt;&gt;"",'Data Import'!$AF$80,"")</f>
        <v>54</v>
      </c>
      <c r="X40" s="200">
        <f>IF('Data Import'!$AF$81&lt;&gt;"",'Data Import'!$AF$81,"")</f>
        <v>88</v>
      </c>
      <c r="Y40" s="200">
        <f>IF('Data Import'!$AF$82&lt;&gt;"",'Data Import'!$AF$82,"")</f>
        <v>90</v>
      </c>
      <c r="Z40" s="201">
        <f>IF('Data Import'!$AF$83&lt;&gt;"",'Data Import'!$AF$83,"")</f>
        <v>100</v>
      </c>
      <c r="AA40" s="201">
        <f>IF('Data Import'!$AF$84&lt;&gt;"",'Data Import'!$AF$84,"")</f>
        <v>100</v>
      </c>
      <c r="AB40" s="201">
        <f>IF('Data Import'!$AF$85&lt;&gt;"",'Data Import'!$AF$85,"")</f>
        <v>43.137</v>
      </c>
      <c r="AC40" s="201">
        <f>IF('Data Import'!$AF$86&lt;&gt;"",'Data Import'!$AF$86,"")</f>
        <v>44.118000000000002</v>
      </c>
      <c r="AD40" s="201">
        <f>IF('Data Import'!$AF$87&lt;&gt;"",'Data Import'!$AF$87,"")</f>
        <v>0</v>
      </c>
      <c r="AE40" s="201">
        <f>IF('Data Import'!$AF$88&lt;&gt;"",'Data Import'!$AF$88,"")</f>
        <v>0</v>
      </c>
      <c r="AF40" s="201">
        <f>IF('Data Import'!$AF$89&lt;&gt;"",'Data Import'!$AF$89,"")</f>
        <v>32.353000000000002</v>
      </c>
      <c r="AG40" s="201">
        <f>IF('Data Import'!$AF$90&lt;&gt;"",'Data Import'!$AF$90,"")</f>
        <v>31.373000000000001</v>
      </c>
    </row>
    <row r="41" spans="1:33" s="202" customFormat="1" ht="15.75" customHeight="1" x14ac:dyDescent="0.25">
      <c r="A41" s="33">
        <v>30</v>
      </c>
      <c r="B41" s="177" t="s">
        <v>40</v>
      </c>
      <c r="C41" s="203" t="str">
        <f>IF('Data Import'!$AG$61="Нет","+","")</f>
        <v>+</v>
      </c>
      <c r="D41" s="203" t="str">
        <f>IF('Data Import'!$AG$62="Нет","+","")</f>
        <v>+</v>
      </c>
      <c r="E41" s="179" t="str">
        <f>IF('Data Import'!$AG$63&lt;&gt;"",'Data Import'!$AG$63,"")</f>
        <v/>
      </c>
      <c r="F41" s="199" t="str">
        <f>IF('Data Import'!$AG$64&lt;&gt;"",'Data Import'!$AG$64,"")</f>
        <v/>
      </c>
      <c r="G41" s="200" t="str">
        <f>IF('Data Import'!$AG$65&lt;&gt;"",'Data Import'!$AG$65,"")</f>
        <v/>
      </c>
      <c r="H41" s="200" t="str">
        <f>IF('Data Import'!$AG$66&lt;&gt;"",'Data Import'!$AG$66,"")</f>
        <v/>
      </c>
      <c r="I41" s="201" t="str">
        <f>IF('Data Import'!$AG$67&lt;&gt;"",'Data Import'!$AG$67,"")</f>
        <v/>
      </c>
      <c r="J41" s="201" t="str">
        <f>IF('Data Import'!$AG$68&lt;&gt;"",'Data Import'!$AG$68,"")</f>
        <v/>
      </c>
      <c r="K41" s="199" t="str">
        <f>IF('Data Import'!$AG$69="Нет","+","")</f>
        <v>+</v>
      </c>
      <c r="L41" s="179" t="str">
        <f>IF('Data Import'!$AG$70&lt;&gt;"",'Data Import'!$AG$70,"")</f>
        <v/>
      </c>
      <c r="M41" s="199" t="str">
        <f>IF('Data Import'!$AG$69="Да","+","")</f>
        <v/>
      </c>
      <c r="N41" s="200">
        <f>IF('Data Import'!$AG$71&lt;&gt;"",'Data Import'!$AG$71,"")</f>
        <v>32</v>
      </c>
      <c r="O41" s="200">
        <f>IF('Data Import'!$AG$72&lt;&gt;"",'Data Import'!$AG$72,"")</f>
        <v>32</v>
      </c>
      <c r="P41" s="200">
        <f>IF('Data Import'!$AG$73&lt;&gt;"",'Data Import'!$AG$73,"")</f>
        <v>46</v>
      </c>
      <c r="Q41" s="200">
        <f>IF('Data Import'!$AG$74&lt;&gt;"",'Data Import'!$AG$74,"")</f>
        <v>37</v>
      </c>
      <c r="R41" s="200">
        <f>IF('Data Import'!$AG$75&lt;&gt;"",'Data Import'!$AG$75,"")</f>
        <v>0</v>
      </c>
      <c r="S41" s="200">
        <f>IF('Data Import'!$AG$76&lt;&gt;"",'Data Import'!$AG$76,"")</f>
        <v>0</v>
      </c>
      <c r="T41" s="200">
        <f>IF('Data Import'!$AG$77&lt;&gt;"",'Data Import'!$AG$77,"")</f>
        <v>0</v>
      </c>
      <c r="U41" s="200">
        <f>IF('Data Import'!$AG$78&lt;&gt;"",'Data Import'!$AG$78,"")</f>
        <v>0</v>
      </c>
      <c r="V41" s="200">
        <f>IF('Data Import'!$AG$79&lt;&gt;"",'Data Import'!$AG$79,"")</f>
        <v>32</v>
      </c>
      <c r="W41" s="200">
        <f>IF('Data Import'!$AG$80&lt;&gt;"",'Data Import'!$AG$80,"")</f>
        <v>32</v>
      </c>
      <c r="X41" s="200">
        <f>IF('Data Import'!$AG$81&lt;&gt;"",'Data Import'!$AG$81,"")</f>
        <v>29</v>
      </c>
      <c r="Y41" s="200">
        <f>IF('Data Import'!$AG$82&lt;&gt;"",'Data Import'!$AG$82,"")</f>
        <v>26</v>
      </c>
      <c r="Z41" s="201">
        <f>IF('Data Import'!$AG$83&lt;&gt;"",'Data Import'!$AG$83,"")</f>
        <v>100</v>
      </c>
      <c r="AA41" s="201">
        <f>IF('Data Import'!$AG$84&lt;&gt;"",'Data Import'!$AG$84,"")</f>
        <v>100</v>
      </c>
      <c r="AB41" s="201">
        <f>IF('Data Import'!$AG$85&lt;&gt;"",'Data Import'!$AG$85,"")</f>
        <v>63.042999999999999</v>
      </c>
      <c r="AC41" s="201">
        <f>IF('Data Import'!$AG$86&lt;&gt;"",'Data Import'!$AG$86,"")</f>
        <v>70.27</v>
      </c>
      <c r="AD41" s="201">
        <f>IF('Data Import'!$AG$87&lt;&gt;"",'Data Import'!$AG$87,"")</f>
        <v>0</v>
      </c>
      <c r="AE41" s="201">
        <f>IF('Data Import'!$AG$88&lt;&gt;"",'Data Import'!$AG$88,"")</f>
        <v>0</v>
      </c>
      <c r="AF41" s="201">
        <f>IF('Data Import'!$AG$89&lt;&gt;"",'Data Import'!$AG$89,"")</f>
        <v>0</v>
      </c>
      <c r="AG41" s="201">
        <f>IF('Data Import'!$AG$90&lt;&gt;"",'Data Import'!$AG$90,"")</f>
        <v>0</v>
      </c>
    </row>
    <row r="42" spans="1:33" s="202" customFormat="1" ht="15.75" customHeight="1" x14ac:dyDescent="0.25">
      <c r="A42" s="33">
        <v>31</v>
      </c>
      <c r="B42" s="177" t="s">
        <v>41</v>
      </c>
      <c r="C42" s="199" t="str">
        <f>IF('Data Import'!$AH$61="Нет","+","")</f>
        <v/>
      </c>
      <c r="D42" s="199" t="str">
        <f>IF('Data Import'!$AH$62="Нет","+","")</f>
        <v>+</v>
      </c>
      <c r="E42" s="179" t="str">
        <f>IF('Data Import'!$AH$63&lt;&gt;"",'Data Import'!$AH$63,"")</f>
        <v/>
      </c>
      <c r="F42" s="199" t="str">
        <f>IF('Data Import'!$AH$64&lt;&gt;"",'Data Import'!$AH$64,"")</f>
        <v/>
      </c>
      <c r="G42" s="200" t="str">
        <f>IF('Data Import'!$AH$65&lt;&gt;"",'Data Import'!$AH$65,"")</f>
        <v/>
      </c>
      <c r="H42" s="200" t="str">
        <f>IF('Data Import'!$AH$66&lt;&gt;"",'Data Import'!$AH$66,"")</f>
        <v/>
      </c>
      <c r="I42" s="201" t="str">
        <f>IF('Data Import'!$AH$67&lt;&gt;"",'Data Import'!$AH$67,"")</f>
        <v/>
      </c>
      <c r="J42" s="201" t="str">
        <f>IF('Data Import'!$AH$68&lt;&gt;"",'Data Import'!$AH$68,"")</f>
        <v/>
      </c>
      <c r="K42" s="199" t="str">
        <f>IF('Data Import'!$AH$69="Нет","+","")</f>
        <v/>
      </c>
      <c r="L42" s="179" t="str">
        <f>IF('Data Import'!$AH$70&lt;&gt;"",'Data Import'!$AH$70,"")</f>
        <v/>
      </c>
      <c r="M42" s="199" t="str">
        <f>IF('Data Import'!$AH$69="Да","+","")</f>
        <v>+</v>
      </c>
      <c r="N42" s="200">
        <f>IF('Data Import'!$AH$71&lt;&gt;"",'Data Import'!$AH$71,"")</f>
        <v>13</v>
      </c>
      <c r="O42" s="200">
        <f>IF('Data Import'!$AH$72&lt;&gt;"",'Data Import'!$AH$72,"")</f>
        <v>17</v>
      </c>
      <c r="P42" s="200">
        <f>IF('Data Import'!$AH$73&lt;&gt;"",'Data Import'!$AH$73,"")</f>
        <v>148</v>
      </c>
      <c r="Q42" s="200">
        <f>IF('Data Import'!$AH$74&lt;&gt;"",'Data Import'!$AH$74,"")</f>
        <v>158</v>
      </c>
      <c r="R42" s="200">
        <f>IF('Data Import'!$AH$75&lt;&gt;"",'Data Import'!$AH$75,"")</f>
        <v>13</v>
      </c>
      <c r="S42" s="200">
        <f>IF('Data Import'!$AH$76&lt;&gt;"",'Data Import'!$AH$76,"")</f>
        <v>17</v>
      </c>
      <c r="T42" s="200">
        <f>IF('Data Import'!$AH$77&lt;&gt;"",'Data Import'!$AH$77,"")</f>
        <v>32</v>
      </c>
      <c r="U42" s="200">
        <f>IF('Data Import'!$AH$78&lt;&gt;"",'Data Import'!$AH$78,"")</f>
        <v>33</v>
      </c>
      <c r="V42" s="200">
        <f>IF('Data Import'!$AH$79&lt;&gt;"",'Data Import'!$AH$79,"")</f>
        <v>0</v>
      </c>
      <c r="W42" s="200">
        <f>IF('Data Import'!$AH$80&lt;&gt;"",'Data Import'!$AH$80,"")</f>
        <v>0</v>
      </c>
      <c r="X42" s="200">
        <f>IF('Data Import'!$AH$81&lt;&gt;"",'Data Import'!$AH$81,"")</f>
        <v>105</v>
      </c>
      <c r="Y42" s="200">
        <f>IF('Data Import'!$AH$82&lt;&gt;"",'Data Import'!$AH$82,"")</f>
        <v>109</v>
      </c>
      <c r="Z42" s="201">
        <f>IF('Data Import'!$AH$83&lt;&gt;"",'Data Import'!$AH$83,"")</f>
        <v>0</v>
      </c>
      <c r="AA42" s="201">
        <f>IF('Data Import'!$AH$84&lt;&gt;"",'Data Import'!$AH$84,"")</f>
        <v>0</v>
      </c>
      <c r="AB42" s="201">
        <f>IF('Data Import'!$AH$85&lt;&gt;"",'Data Import'!$AH$85,"")</f>
        <v>70.945999999999998</v>
      </c>
      <c r="AC42" s="201">
        <f>IF('Data Import'!$AH$86&lt;&gt;"",'Data Import'!$AH$86,"")</f>
        <v>68.986999999999995</v>
      </c>
      <c r="AD42" s="201">
        <f>IF('Data Import'!$AH$87&lt;&gt;"",'Data Import'!$AH$87,"")</f>
        <v>100</v>
      </c>
      <c r="AE42" s="201">
        <f>IF('Data Import'!$AH$88&lt;&gt;"",'Data Import'!$AH$88,"")</f>
        <v>100</v>
      </c>
      <c r="AF42" s="201">
        <f>IF('Data Import'!$AH$89&lt;&gt;"",'Data Import'!$AH$89,"")</f>
        <v>21.622</v>
      </c>
      <c r="AG42" s="201">
        <f>IF('Data Import'!$AH$90&lt;&gt;"",'Data Import'!$AH$90,"")</f>
        <v>20.885999999999999</v>
      </c>
    </row>
    <row r="43" spans="1:33" s="202" customFormat="1" ht="15.75" customHeight="1" x14ac:dyDescent="0.25">
      <c r="A43" s="33">
        <v>32</v>
      </c>
      <c r="B43" s="177" t="s">
        <v>42</v>
      </c>
      <c r="C43" s="199" t="str">
        <f>IF('Data Import'!$AI$61="Нет","+","")</f>
        <v/>
      </c>
      <c r="D43" s="199" t="str">
        <f>IF('Data Import'!$AI$62="Нет","+","")</f>
        <v/>
      </c>
      <c r="E43" s="179" t="str">
        <f>IF('Data Import'!$AI$63&lt;&gt;"",'Data Import'!$AI$63,"")</f>
        <v/>
      </c>
      <c r="F43" s="199" t="str">
        <f>IF('Data Import'!$AI$64&lt;&gt;"",'Data Import'!$AI$64,"")</f>
        <v/>
      </c>
      <c r="G43" s="200" t="str">
        <f>IF('Data Import'!$AI$65&lt;&gt;"",'Data Import'!$AI$65,"")</f>
        <v/>
      </c>
      <c r="H43" s="200" t="str">
        <f>IF('Data Import'!$AI$66&lt;&gt;"",'Data Import'!$AI$66,"")</f>
        <v/>
      </c>
      <c r="I43" s="201" t="str">
        <f>IF('Data Import'!$AI$67&lt;&gt;"",'Data Import'!$AI$67,"")</f>
        <v/>
      </c>
      <c r="J43" s="201" t="str">
        <f>IF('Data Import'!$AI$68&lt;&gt;"",'Data Import'!$AI$68,"")</f>
        <v/>
      </c>
      <c r="K43" s="199" t="str">
        <f>IF('Data Import'!$AI$69="Нет","+","")</f>
        <v/>
      </c>
      <c r="L43" s="179" t="str">
        <f>IF('Data Import'!$AI$70&lt;&gt;"",'Data Import'!$AI$70,"")</f>
        <v/>
      </c>
      <c r="M43" s="199" t="str">
        <f>IF('Data Import'!$AI$69="Да","+","")</f>
        <v>+</v>
      </c>
      <c r="N43" s="200">
        <f>IF('Data Import'!$AI$71&lt;&gt;"",'Data Import'!$AI$71,"")</f>
        <v>0</v>
      </c>
      <c r="O43" s="200">
        <f>IF('Data Import'!$AI$72&lt;&gt;"",'Data Import'!$AI$72,"")</f>
        <v>0</v>
      </c>
      <c r="P43" s="200">
        <f>IF('Data Import'!$AI$73&lt;&gt;"",'Data Import'!$AI$73,"")</f>
        <v>65</v>
      </c>
      <c r="Q43" s="200">
        <f>IF('Data Import'!$AI$74&lt;&gt;"",'Data Import'!$AI$74,"")</f>
        <v>40</v>
      </c>
      <c r="R43" s="200">
        <f>IF('Data Import'!$AI$75&lt;&gt;"",'Data Import'!$AI$75,"")</f>
        <v>0</v>
      </c>
      <c r="S43" s="200">
        <f>IF('Data Import'!$AI$76&lt;&gt;"",'Data Import'!$AI$76,"")</f>
        <v>0</v>
      </c>
      <c r="T43" s="200">
        <f>IF('Data Import'!$AI$77&lt;&gt;"",'Data Import'!$AI$77,"")</f>
        <v>0</v>
      </c>
      <c r="U43" s="200">
        <f>IF('Data Import'!$AI$78&lt;&gt;"",'Data Import'!$AI$78,"")</f>
        <v>0</v>
      </c>
      <c r="V43" s="200">
        <f>IF('Data Import'!$AI$79&lt;&gt;"",'Data Import'!$AI$79,"")</f>
        <v>0</v>
      </c>
      <c r="W43" s="200">
        <f>IF('Data Import'!$AI$80&lt;&gt;"",'Data Import'!$AI$80,"")</f>
        <v>0</v>
      </c>
      <c r="X43" s="200">
        <f>IF('Data Import'!$AI$81&lt;&gt;"",'Data Import'!$AI$81,"")</f>
        <v>59</v>
      </c>
      <c r="Y43" s="200">
        <f>IF('Data Import'!$AI$82&lt;&gt;"",'Data Import'!$AI$82,"")</f>
        <v>40</v>
      </c>
      <c r="Z43" s="201" t="str">
        <f>IF('Data Import'!$AI$83&lt;&gt;"",'Data Import'!$AI$83,"")</f>
        <v/>
      </c>
      <c r="AA43" s="201" t="str">
        <f>IF('Data Import'!$AI$84&lt;&gt;"",'Data Import'!$AI$84,"")</f>
        <v/>
      </c>
      <c r="AB43" s="201">
        <f>IF('Data Import'!$AI$85&lt;&gt;"",'Data Import'!$AI$85,"")</f>
        <v>90.769000000000005</v>
      </c>
      <c r="AC43" s="201">
        <f>IF('Data Import'!$AI$86&lt;&gt;"",'Data Import'!$AI$86,"")</f>
        <v>100</v>
      </c>
      <c r="AD43" s="201" t="str">
        <f>IF('Data Import'!$AI$87&lt;&gt;"",'Data Import'!$AI$87,"")</f>
        <v/>
      </c>
      <c r="AE43" s="201" t="str">
        <f>IF('Data Import'!$AI$88&lt;&gt;"",'Data Import'!$AI$88,"")</f>
        <v/>
      </c>
      <c r="AF43" s="201">
        <f>IF('Data Import'!$AI$89&lt;&gt;"",'Data Import'!$AI$89,"")</f>
        <v>0</v>
      </c>
      <c r="AG43" s="201">
        <f>IF('Data Import'!$AI$90&lt;&gt;"",'Data Import'!$AI$90,"")</f>
        <v>0</v>
      </c>
    </row>
    <row r="44" spans="1:33" s="202" customFormat="1" ht="47.25" customHeight="1" x14ac:dyDescent="0.25">
      <c r="A44" s="33">
        <v>33</v>
      </c>
      <c r="B44" s="177" t="s">
        <v>43</v>
      </c>
      <c r="C44" s="199" t="str">
        <f>IF('Data Import'!$AJ$61="Нет","+","")</f>
        <v/>
      </c>
      <c r="D44" s="199" t="str">
        <f>IF('Data Import'!$AJ$62="Нет","+","")</f>
        <v/>
      </c>
      <c r="E44" s="179" t="str">
        <f>IF('Data Import'!$AJ$63&lt;&gt;"",'Data Import'!$AJ$63,"")</f>
        <v xml:space="preserve">Доля автомобильных стоянок (парковок) на автомобильных дорогах общего пользования, соответствующих требованиям доступности для инвалидов </v>
      </c>
      <c r="F44" s="199" t="str">
        <f>IF('Data Import'!$AJ$64&lt;&gt;"",'Data Import'!$AJ$64,"")</f>
        <v>%</v>
      </c>
      <c r="G44" s="200">
        <f>IF('Data Import'!$AJ$65&lt;&gt;"",'Data Import'!$AJ$65,"")</f>
        <v>20</v>
      </c>
      <c r="H44" s="200">
        <f>IF('Data Import'!$AJ$66&lt;&gt;"",'Data Import'!$AJ$66,"")</f>
        <v>20</v>
      </c>
      <c r="I44" s="201">
        <f>IF('Data Import'!$AJ$67&lt;&gt;"",'Data Import'!$AJ$67,"")</f>
        <v>33.299999999999997</v>
      </c>
      <c r="J44" s="201">
        <f>IF('Data Import'!$AJ$68&lt;&gt;"",'Data Import'!$AJ$68,"")</f>
        <v>36.299999999999997</v>
      </c>
      <c r="K44" s="199" t="str">
        <f>IF('Data Import'!$AJ$69="Нет","+","")</f>
        <v/>
      </c>
      <c r="L44" s="179" t="str">
        <f>IF('Data Import'!$AJ$70&lt;&gt;"",'Data Import'!$AJ$70,"")</f>
        <v/>
      </c>
      <c r="M44" s="199" t="str">
        <f>IF('Data Import'!$AJ$69="Да","+","")</f>
        <v>+</v>
      </c>
      <c r="N44" s="200">
        <f>IF('Data Import'!$AJ$71&lt;&gt;"",'Data Import'!$AJ$71,"")</f>
        <v>5</v>
      </c>
      <c r="O44" s="200">
        <f>IF('Data Import'!$AJ$72&lt;&gt;"",'Data Import'!$AJ$72,"")</f>
        <v>6</v>
      </c>
      <c r="P44" s="200">
        <f>IF('Data Import'!$AJ$73&lt;&gt;"",'Data Import'!$AJ$73,"")</f>
        <v>417</v>
      </c>
      <c r="Q44" s="200">
        <f>IF('Data Import'!$AJ$74&lt;&gt;"",'Data Import'!$AJ$74,"")</f>
        <v>422</v>
      </c>
      <c r="R44" s="200">
        <f>IF('Data Import'!$AJ$75&lt;&gt;"",'Data Import'!$AJ$75,"")</f>
        <v>2</v>
      </c>
      <c r="S44" s="200">
        <f>IF('Data Import'!$AJ$76&lt;&gt;"",'Data Import'!$AJ$76,"")</f>
        <v>3</v>
      </c>
      <c r="T44" s="200">
        <f>IF('Data Import'!$AJ$77&lt;&gt;"",'Data Import'!$AJ$77,"")</f>
        <v>126</v>
      </c>
      <c r="U44" s="200">
        <f>IF('Data Import'!$AJ$78&lt;&gt;"",'Data Import'!$AJ$78,"")</f>
        <v>130</v>
      </c>
      <c r="V44" s="200">
        <f>IF('Data Import'!$AJ$79&lt;&gt;"",'Data Import'!$AJ$79,"")</f>
        <v>2</v>
      </c>
      <c r="W44" s="200">
        <f>IF('Data Import'!$AJ$80&lt;&gt;"",'Data Import'!$AJ$80,"")</f>
        <v>2</v>
      </c>
      <c r="X44" s="200">
        <f>IF('Data Import'!$AJ$81&lt;&gt;"",'Data Import'!$AJ$81,"")</f>
        <v>151</v>
      </c>
      <c r="Y44" s="200">
        <f>IF('Data Import'!$AJ$82&lt;&gt;"",'Data Import'!$AJ$82,"")</f>
        <v>153</v>
      </c>
      <c r="Z44" s="201">
        <f>IF('Data Import'!$AJ$83&lt;&gt;"",'Data Import'!$AJ$83,"")</f>
        <v>40</v>
      </c>
      <c r="AA44" s="201">
        <f>IF('Data Import'!$AJ$84&lt;&gt;"",'Data Import'!$AJ$84,"")</f>
        <v>33.332999999999998</v>
      </c>
      <c r="AB44" s="201">
        <f>IF('Data Import'!$AJ$85&lt;&gt;"",'Data Import'!$AJ$85,"")</f>
        <v>36.210999999999999</v>
      </c>
      <c r="AC44" s="201">
        <f>IF('Data Import'!$AJ$86&lt;&gt;"",'Data Import'!$AJ$86,"")</f>
        <v>36.256</v>
      </c>
      <c r="AD44" s="201">
        <f>IF('Data Import'!$AJ$87&lt;&gt;"",'Data Import'!$AJ$87,"")</f>
        <v>40</v>
      </c>
      <c r="AE44" s="201">
        <f>IF('Data Import'!$AJ$88&lt;&gt;"",'Data Import'!$AJ$88,"")</f>
        <v>50</v>
      </c>
      <c r="AF44" s="201">
        <f>IF('Data Import'!$AJ$89&lt;&gt;"",'Data Import'!$AJ$89,"")</f>
        <v>30.216000000000001</v>
      </c>
      <c r="AG44" s="201">
        <f>IF('Data Import'!$AJ$90&lt;&gt;"",'Data Import'!$AJ$90,"")</f>
        <v>30.806000000000001</v>
      </c>
    </row>
    <row r="45" spans="1:33" s="202" customFormat="1" ht="15.75" customHeight="1" x14ac:dyDescent="0.25">
      <c r="A45" s="33">
        <v>34</v>
      </c>
      <c r="B45" s="177" t="s">
        <v>44</v>
      </c>
      <c r="C45" s="199" t="str">
        <f>IF('Data Import'!$AK$61="Нет","+","")</f>
        <v>+</v>
      </c>
      <c r="D45" s="199" t="str">
        <f>IF('Data Import'!$AK$62="Нет","+","")</f>
        <v/>
      </c>
      <c r="E45" s="179" t="str">
        <f>IF('Data Import'!$AK$63&lt;&gt;"",'Data Import'!$AK$63,"")</f>
        <v/>
      </c>
      <c r="F45" s="199" t="str">
        <f>IF('Data Import'!$AK$64&lt;&gt;"",'Data Import'!$AK$64,"")</f>
        <v/>
      </c>
      <c r="G45" s="200" t="str">
        <f>IF('Data Import'!$AK$65&lt;&gt;"",'Data Import'!$AK$65,"")</f>
        <v/>
      </c>
      <c r="H45" s="200" t="str">
        <f>IF('Data Import'!$AK$66&lt;&gt;"",'Data Import'!$AK$66,"")</f>
        <v/>
      </c>
      <c r="I45" s="201" t="str">
        <f>IF('Data Import'!$AK$67&lt;&gt;"",'Data Import'!$AK$67,"")</f>
        <v/>
      </c>
      <c r="J45" s="201" t="str">
        <f>IF('Data Import'!$AK$68&lt;&gt;"",'Data Import'!$AK$68,"")</f>
        <v/>
      </c>
      <c r="K45" s="199" t="str">
        <f>IF('Data Import'!$AK$69="Нет","+","")</f>
        <v/>
      </c>
      <c r="L45" s="179" t="str">
        <f>IF('Data Import'!$AK$70&lt;&gt;"",'Data Import'!$AK$70,"")</f>
        <v/>
      </c>
      <c r="M45" s="199" t="str">
        <f>IF('Data Import'!$AK$69="Да","+","")</f>
        <v>+</v>
      </c>
      <c r="N45" s="200">
        <f>IF('Data Import'!$AK$71&lt;&gt;"",'Data Import'!$AK$71,"")</f>
        <v>13</v>
      </c>
      <c r="O45" s="200">
        <f>IF('Data Import'!$AK$72&lt;&gt;"",'Data Import'!$AK$72,"")</f>
        <v>13</v>
      </c>
      <c r="P45" s="200">
        <f>IF('Data Import'!$AK$73&lt;&gt;"",'Data Import'!$AK$73,"")</f>
        <v>118</v>
      </c>
      <c r="Q45" s="200">
        <f>IF('Data Import'!$AK$74&lt;&gt;"",'Data Import'!$AK$74,"")</f>
        <v>118</v>
      </c>
      <c r="R45" s="200">
        <f>IF('Data Import'!$AK$75&lt;&gt;"",'Data Import'!$AK$75,"")</f>
        <v>0</v>
      </c>
      <c r="S45" s="200">
        <f>IF('Data Import'!$AK$76&lt;&gt;"",'Data Import'!$AK$76,"")</f>
        <v>0</v>
      </c>
      <c r="T45" s="200">
        <f>IF('Data Import'!$AK$77&lt;&gt;"",'Data Import'!$AK$77,"")</f>
        <v>5</v>
      </c>
      <c r="U45" s="200">
        <f>IF('Data Import'!$AK$78&lt;&gt;"",'Data Import'!$AK$78,"")</f>
        <v>3</v>
      </c>
      <c r="V45" s="200">
        <f>IF('Data Import'!$AK$79&lt;&gt;"",'Data Import'!$AK$79,"")</f>
        <v>0</v>
      </c>
      <c r="W45" s="200">
        <f>IF('Data Import'!$AK$80&lt;&gt;"",'Data Import'!$AK$80,"")</f>
        <v>0</v>
      </c>
      <c r="X45" s="200">
        <f>IF('Data Import'!$AK$81&lt;&gt;"",'Data Import'!$AK$81,"")</f>
        <v>83</v>
      </c>
      <c r="Y45" s="200">
        <f>IF('Data Import'!$AK$82&lt;&gt;"",'Data Import'!$AK$82,"")</f>
        <v>85</v>
      </c>
      <c r="Z45" s="201">
        <f>IF('Data Import'!$AK$83&lt;&gt;"",'Data Import'!$AK$83,"")</f>
        <v>0</v>
      </c>
      <c r="AA45" s="201">
        <f>IF('Data Import'!$AK$84&lt;&gt;"",'Data Import'!$AK$84,"")</f>
        <v>0</v>
      </c>
      <c r="AB45" s="201">
        <f>IF('Data Import'!$AK$85&lt;&gt;"",'Data Import'!$AK$85,"")</f>
        <v>70.338999999999999</v>
      </c>
      <c r="AC45" s="201">
        <f>IF('Data Import'!$AK$86&lt;&gt;"",'Data Import'!$AK$86,"")</f>
        <v>72.034000000000006</v>
      </c>
      <c r="AD45" s="201">
        <f>IF('Data Import'!$AK$87&lt;&gt;"",'Data Import'!$AK$87,"")</f>
        <v>0</v>
      </c>
      <c r="AE45" s="201">
        <f>IF('Data Import'!$AK$88&lt;&gt;"",'Data Import'!$AK$88,"")</f>
        <v>0</v>
      </c>
      <c r="AF45" s="201">
        <f>IF('Data Import'!$AK$89&lt;&gt;"",'Data Import'!$AK$89,"")</f>
        <v>4.2370000000000001</v>
      </c>
      <c r="AG45" s="201">
        <f>IF('Data Import'!$AK$90&lt;&gt;"",'Data Import'!$AK$90,"")</f>
        <v>2.5419999999999998</v>
      </c>
    </row>
    <row r="46" spans="1:33" s="202" customFormat="1" ht="47.25" customHeight="1" x14ac:dyDescent="0.25">
      <c r="A46" s="33">
        <v>35</v>
      </c>
      <c r="B46" s="177" t="s">
        <v>45</v>
      </c>
      <c r="C46" s="199" t="str">
        <f>IF('Data Import'!$AL$61="Нет","+","")</f>
        <v/>
      </c>
      <c r="D46" s="199" t="str">
        <f>IF('Data Import'!$AL$62="Нет","+","")</f>
        <v/>
      </c>
      <c r="E46" s="179" t="str">
        <f>IF('Data Import'!$AL$63&lt;&gt;"",'Data Import'!$AL$63,"")</f>
        <v>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v>
      </c>
      <c r="F46" s="199" t="str">
        <f>IF('Data Import'!$AL$64&lt;&gt;"",'Data Import'!$AL$64,"")</f>
        <v>%</v>
      </c>
      <c r="G46" s="200">
        <f>IF('Data Import'!$AL$65&lt;&gt;"",'Data Import'!$AL$65,"")</f>
        <v>32</v>
      </c>
      <c r="H46" s="200">
        <f>IF('Data Import'!$AL$66&lt;&gt;"",'Data Import'!$AL$66,"")</f>
        <v>59</v>
      </c>
      <c r="I46" s="201">
        <f>IF('Data Import'!$AL$67&lt;&gt;"",'Data Import'!$AL$67,"")</f>
        <v>32.1</v>
      </c>
      <c r="J46" s="201">
        <f>IF('Data Import'!$AL$68&lt;&gt;"",'Data Import'!$AL$68,"")</f>
        <v>10.67</v>
      </c>
      <c r="K46" s="199" t="str">
        <f>IF('Data Import'!$AL$69="Нет","+","")</f>
        <v/>
      </c>
      <c r="L46" s="179" t="str">
        <f>IF('Data Import'!$AL$70&lt;&gt;"",'Data Import'!$AL$70,"")</f>
        <v/>
      </c>
      <c r="M46" s="199" t="str">
        <f>IF('Data Import'!$AL$69="Да","+","")</f>
        <v>+</v>
      </c>
      <c r="N46" s="200">
        <f>IF('Data Import'!$AL$71&lt;&gt;"",'Data Import'!$AL$71,"")</f>
        <v>816</v>
      </c>
      <c r="O46" s="200">
        <f>IF('Data Import'!$AL$72&lt;&gt;"",'Data Import'!$AL$72,"")</f>
        <v>816</v>
      </c>
      <c r="P46" s="200">
        <f>IF('Data Import'!$AL$73&lt;&gt;"",'Data Import'!$AL$73,"")</f>
        <v>13972</v>
      </c>
      <c r="Q46" s="200">
        <f>IF('Data Import'!$AL$74&lt;&gt;"",'Data Import'!$AL$74,"")</f>
        <v>14162</v>
      </c>
      <c r="R46" s="200">
        <f>IF('Data Import'!$AL$75&lt;&gt;"",'Data Import'!$AL$75,"")</f>
        <v>0</v>
      </c>
      <c r="S46" s="200">
        <f>IF('Data Import'!$AL$76&lt;&gt;"",'Data Import'!$AL$76,"")</f>
        <v>0</v>
      </c>
      <c r="T46" s="200">
        <f>IF('Data Import'!$AL$77&lt;&gt;"",'Data Import'!$AL$77,"")</f>
        <v>12121</v>
      </c>
      <c r="U46" s="200">
        <f>IF('Data Import'!$AL$78&lt;&gt;"",'Data Import'!$AL$78,"")</f>
        <v>12304</v>
      </c>
      <c r="V46" s="200">
        <f>IF('Data Import'!$AL$79&lt;&gt;"",'Data Import'!$AL$79,"")</f>
        <v>248</v>
      </c>
      <c r="W46" s="200">
        <f>IF('Data Import'!$AL$80&lt;&gt;"",'Data Import'!$AL$80,"")</f>
        <v>262</v>
      </c>
      <c r="X46" s="200">
        <f>IF('Data Import'!$AL$81&lt;&gt;"",'Data Import'!$AL$81,"")</f>
        <v>1474</v>
      </c>
      <c r="Y46" s="200">
        <f>IF('Data Import'!$AL$82&lt;&gt;"",'Data Import'!$AL$82,"")</f>
        <v>1509</v>
      </c>
      <c r="Z46" s="201">
        <f>IF('Data Import'!$AL$83&lt;&gt;"",'Data Import'!$AL$83,"")</f>
        <v>30.391999999999999</v>
      </c>
      <c r="AA46" s="201">
        <f>IF('Data Import'!$AL$84&lt;&gt;"",'Data Import'!$AL$84,"")</f>
        <v>32.107999999999997</v>
      </c>
      <c r="AB46" s="201">
        <f>IF('Data Import'!$AL$85&lt;&gt;"",'Data Import'!$AL$85,"")</f>
        <v>10.55</v>
      </c>
      <c r="AC46" s="201">
        <f>IF('Data Import'!$AL$86&lt;&gt;"",'Data Import'!$AL$86,"")</f>
        <v>10.654999999999999</v>
      </c>
      <c r="AD46" s="201">
        <f>IF('Data Import'!$AL$87&lt;&gt;"",'Data Import'!$AL$87,"")</f>
        <v>0</v>
      </c>
      <c r="AE46" s="201">
        <f>IF('Data Import'!$AL$88&lt;&gt;"",'Data Import'!$AL$88,"")</f>
        <v>0</v>
      </c>
      <c r="AF46" s="201">
        <f>IF('Data Import'!$AL$89&lt;&gt;"",'Data Import'!$AL$89,"")</f>
        <v>86.751999999999995</v>
      </c>
      <c r="AG46" s="201">
        <f>IF('Data Import'!$AL$90&lt;&gt;"",'Data Import'!$AL$90,"")</f>
        <v>86.88</v>
      </c>
    </row>
    <row r="47" spans="1:33" s="202" customFormat="1" ht="15.75" customHeight="1" x14ac:dyDescent="0.25">
      <c r="A47" s="33">
        <v>36</v>
      </c>
      <c r="B47" s="177" t="s">
        <v>46</v>
      </c>
      <c r="C47" s="199" t="str">
        <f>IF('Data Import'!$AM$61="Нет","+","")</f>
        <v/>
      </c>
      <c r="D47" s="199" t="str">
        <f>IF('Data Import'!$AM$62="Нет","+","")</f>
        <v/>
      </c>
      <c r="E47" s="179" t="str">
        <f>IF('Data Import'!$AM$63&lt;&gt;"",'Data Import'!$AM$63,"")</f>
        <v/>
      </c>
      <c r="F47" s="199" t="str">
        <f>IF('Data Import'!$AM$64&lt;&gt;"",'Data Import'!$AM$64,"")</f>
        <v/>
      </c>
      <c r="G47" s="200" t="str">
        <f>IF('Data Import'!$AM$65&lt;&gt;"",'Data Import'!$AM$65,"")</f>
        <v/>
      </c>
      <c r="H47" s="200" t="str">
        <f>IF('Data Import'!$AM$66&lt;&gt;"",'Data Import'!$AM$66,"")</f>
        <v/>
      </c>
      <c r="I47" s="201" t="str">
        <f>IF('Data Import'!$AM$67&lt;&gt;"",'Data Import'!$AM$67,"")</f>
        <v/>
      </c>
      <c r="J47" s="201" t="str">
        <f>IF('Data Import'!$AM$68&lt;&gt;"",'Data Import'!$AM$68,"")</f>
        <v/>
      </c>
      <c r="K47" s="199" t="str">
        <f>IF('Data Import'!$AM$69="Нет","+","")</f>
        <v/>
      </c>
      <c r="L47" s="179" t="str">
        <f>IF('Data Import'!$AM$70&lt;&gt;"",'Data Import'!$AM$70,"")</f>
        <v/>
      </c>
      <c r="M47" s="199" t="str">
        <f>IF('Data Import'!$AM$69="Да","+","")</f>
        <v/>
      </c>
      <c r="N47" s="200" t="str">
        <f>IF('Data Import'!$AM$71&lt;&gt;"",'Data Import'!$AM$71,"")</f>
        <v/>
      </c>
      <c r="O47" s="200" t="str">
        <f>IF('Data Import'!$AM$72&lt;&gt;"",'Data Import'!$AM$72,"")</f>
        <v/>
      </c>
      <c r="P47" s="200" t="str">
        <f>IF('Data Import'!$AM$73&lt;&gt;"",'Data Import'!$AM$73,"")</f>
        <v/>
      </c>
      <c r="Q47" s="200" t="str">
        <f>IF('Data Import'!$AM$74&lt;&gt;"",'Data Import'!$AM$74,"")</f>
        <v/>
      </c>
      <c r="R47" s="200" t="str">
        <f>IF('Data Import'!$AM$75&lt;&gt;"",'Data Import'!$AM$75,"")</f>
        <v/>
      </c>
      <c r="S47" s="200" t="str">
        <f>IF('Data Import'!$AM$76&lt;&gt;"",'Data Import'!$AM$76,"")</f>
        <v/>
      </c>
      <c r="T47" s="200" t="str">
        <f>IF('Data Import'!$AM$77&lt;&gt;"",'Data Import'!$AM$77,"")</f>
        <v/>
      </c>
      <c r="U47" s="200" t="str">
        <f>IF('Data Import'!$AM$78&lt;&gt;"",'Data Import'!$AM$78,"")</f>
        <v/>
      </c>
      <c r="V47" s="200" t="str">
        <f>IF('Data Import'!$AM$79&lt;&gt;"",'Data Import'!$AM$79,"")</f>
        <v/>
      </c>
      <c r="W47" s="200" t="str">
        <f>IF('Data Import'!$AM$80&lt;&gt;"",'Data Import'!$AM$80,"")</f>
        <v/>
      </c>
      <c r="X47" s="200" t="str">
        <f>IF('Data Import'!$AM$81&lt;&gt;"",'Data Import'!$AM$81,"")</f>
        <v/>
      </c>
      <c r="Y47" s="200" t="str">
        <f>IF('Data Import'!$AM$82&lt;&gt;"",'Data Import'!$AM$82,"")</f>
        <v/>
      </c>
      <c r="Z47" s="201" t="str">
        <f>IF('Data Import'!$AM$83&lt;&gt;"",'Data Import'!$AM$83,"")</f>
        <v/>
      </c>
      <c r="AA47" s="201" t="str">
        <f>IF('Data Import'!$AM$84&lt;&gt;"",'Data Import'!$AM$84,"")</f>
        <v/>
      </c>
      <c r="AB47" s="201" t="str">
        <f>IF('Data Import'!$AM$85&lt;&gt;"",'Data Import'!$AM$85,"")</f>
        <v/>
      </c>
      <c r="AC47" s="201" t="str">
        <f>IF('Data Import'!$AM$86&lt;&gt;"",'Data Import'!$AM$86,"")</f>
        <v/>
      </c>
      <c r="AD47" s="201" t="str">
        <f>IF('Data Import'!$AM$87&lt;&gt;"",'Data Import'!$AM$87,"")</f>
        <v/>
      </c>
      <c r="AE47" s="201" t="str">
        <f>IF('Data Import'!$AM$88&lt;&gt;"",'Data Import'!$AM$88,"")</f>
        <v/>
      </c>
      <c r="AF47" s="201" t="str">
        <f>IF('Data Import'!$AM$89&lt;&gt;"",'Data Import'!$AM$89,"")</f>
        <v/>
      </c>
      <c r="AG47" s="201" t="str">
        <f>IF('Data Import'!$AM$90&lt;&gt;"",'Data Import'!$AM$90,"")</f>
        <v/>
      </c>
    </row>
    <row r="48" spans="1:33" s="202" customFormat="1" ht="49.5" customHeight="1" x14ac:dyDescent="0.25">
      <c r="A48" s="33">
        <v>37</v>
      </c>
      <c r="B48" s="177" t="s">
        <v>47</v>
      </c>
      <c r="C48" s="199" t="str">
        <f>IF('Data Import'!$AN$61="Нет","+","")</f>
        <v/>
      </c>
      <c r="D48" s="199" t="str">
        <f>IF('Data Import'!$AN$62="Нет","+","")</f>
        <v/>
      </c>
      <c r="E48" s="179" t="str">
        <f>IF('Data Import'!$AN$63&lt;&gt;"",'Data Import'!$AN$63,"")</f>
        <v xml:space="preserve">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 </v>
      </c>
      <c r="F48" s="199" t="str">
        <f>IF('Data Import'!$AN$64&lt;&gt;"",'Data Import'!$AN$64,"")</f>
        <v>%</v>
      </c>
      <c r="G48" s="200">
        <f>IF('Data Import'!$AN$65&lt;&gt;"",'Data Import'!$AN$65,"")</f>
        <v>20</v>
      </c>
      <c r="H48" s="200">
        <f>IF('Data Import'!$AN$66&lt;&gt;"",'Data Import'!$AN$66,"")</f>
        <v>20</v>
      </c>
      <c r="I48" s="201">
        <f>IF('Data Import'!$AN$67&lt;&gt;"",'Data Import'!$AN$67,"")</f>
        <v>16.82</v>
      </c>
      <c r="J48" s="201">
        <f>IF('Data Import'!$AN$68&lt;&gt;"",'Data Import'!$AN$68,"")</f>
        <v>20</v>
      </c>
      <c r="K48" s="199" t="str">
        <f>IF('Data Import'!$AN$69="Нет","+","")</f>
        <v/>
      </c>
      <c r="L48" s="179" t="str">
        <f>IF('Data Import'!$AN$70&lt;&gt;"",'Data Import'!$AN$70,"")</f>
        <v/>
      </c>
      <c r="M48" s="199" t="str">
        <f>IF('Data Import'!$AN$69="Да","+","")</f>
        <v>+</v>
      </c>
      <c r="N48" s="200">
        <f>IF('Data Import'!$AN$71&lt;&gt;"",'Data Import'!$AN$71,"")</f>
        <v>320</v>
      </c>
      <c r="O48" s="200">
        <f>IF('Data Import'!$AN$72&lt;&gt;"",'Data Import'!$AN$72,"")</f>
        <v>321</v>
      </c>
      <c r="P48" s="200">
        <f>IF('Data Import'!$AN$73&lt;&gt;"",'Data Import'!$AN$73,"")</f>
        <v>3468</v>
      </c>
      <c r="Q48" s="200">
        <f>IF('Data Import'!$AN$74&lt;&gt;"",'Data Import'!$AN$74,"")</f>
        <v>4844</v>
      </c>
      <c r="R48" s="200">
        <f>IF('Data Import'!$AN$75&lt;&gt;"",'Data Import'!$AN$75,"")</f>
        <v>184</v>
      </c>
      <c r="S48" s="200">
        <f>IF('Data Import'!$AN$76&lt;&gt;"",'Data Import'!$AN$76,"")</f>
        <v>184</v>
      </c>
      <c r="T48" s="200">
        <f>IF('Data Import'!$AN$77&lt;&gt;"",'Data Import'!$AN$77,"")</f>
        <v>948</v>
      </c>
      <c r="U48" s="200">
        <f>IF('Data Import'!$AN$78&lt;&gt;"",'Data Import'!$AN$78,"")</f>
        <v>973</v>
      </c>
      <c r="V48" s="200">
        <f>IF('Data Import'!$AN$79&lt;&gt;"",'Data Import'!$AN$79,"")</f>
        <v>33</v>
      </c>
      <c r="W48" s="200">
        <f>IF('Data Import'!$AN$80&lt;&gt;"",'Data Import'!$AN$80,"")</f>
        <v>54</v>
      </c>
      <c r="X48" s="200">
        <f>IF('Data Import'!$AN$81&lt;&gt;"",'Data Import'!$AN$81,"")</f>
        <v>633</v>
      </c>
      <c r="Y48" s="200">
        <f>IF('Data Import'!$AN$82&lt;&gt;"",'Data Import'!$AN$82,"")</f>
        <v>1050</v>
      </c>
      <c r="Z48" s="201">
        <f>IF('Data Import'!$AN$83&lt;&gt;"",'Data Import'!$AN$83,"")</f>
        <v>10.313000000000001</v>
      </c>
      <c r="AA48" s="201">
        <f>IF('Data Import'!$AN$84&lt;&gt;"",'Data Import'!$AN$84,"")</f>
        <v>16.821999999999999</v>
      </c>
      <c r="AB48" s="201">
        <f>IF('Data Import'!$AN$85&lt;&gt;"",'Data Import'!$AN$85,"")</f>
        <v>18.253</v>
      </c>
      <c r="AC48" s="201">
        <f>IF('Data Import'!$AN$86&lt;&gt;"",'Data Import'!$AN$86,"")</f>
        <v>21.675999999999998</v>
      </c>
      <c r="AD48" s="201">
        <f>IF('Data Import'!$AN$87&lt;&gt;"",'Data Import'!$AN$87,"")</f>
        <v>57.5</v>
      </c>
      <c r="AE48" s="201">
        <f>IF('Data Import'!$AN$88&lt;&gt;"",'Data Import'!$AN$88,"")</f>
        <v>57.320999999999998</v>
      </c>
      <c r="AF48" s="201">
        <f>IF('Data Import'!$AN$89&lt;&gt;"",'Data Import'!$AN$89,"")</f>
        <v>27.335999999999999</v>
      </c>
      <c r="AG48" s="201">
        <f>IF('Data Import'!$AN$90&lt;&gt;"",'Data Import'!$AN$90,"")</f>
        <v>20.087</v>
      </c>
    </row>
    <row r="49" spans="1:33" s="202" customFormat="1" ht="62.25" customHeight="1" x14ac:dyDescent="0.25">
      <c r="A49" s="33">
        <v>38</v>
      </c>
      <c r="B49" s="177" t="s">
        <v>48</v>
      </c>
      <c r="C49" s="199" t="str">
        <f>IF('Data Import'!$AO$61="Нет","+","")</f>
        <v/>
      </c>
      <c r="D49" s="199" t="str">
        <f>IF('Data Import'!$AO$62="Нет","+","")</f>
        <v/>
      </c>
      <c r="E49" s="179" t="str">
        <f>IF('Data Import'!$AO$63&lt;&gt;"",'Data Import'!$AO$63,"")</f>
        <v>(Дорожная карта) доля проведения мероприятий по оборудованию автостоянок для инвалидов, включая установку дорожных знаков и нанесение разметки обозначения мест парковки для инвалидов  - в количестве 100 автостоянок.</v>
      </c>
      <c r="F49" s="199" t="str">
        <f>IF('Data Import'!$AO$64&lt;&gt;"",'Data Import'!$AO$64,"")</f>
        <v>%</v>
      </c>
      <c r="G49" s="200">
        <f>IF('Data Import'!$AO$65&lt;&gt;"",'Data Import'!$AO$65,"")</f>
        <v>50</v>
      </c>
      <c r="H49" s="200">
        <f>IF('Data Import'!$AO$66&lt;&gt;"",'Data Import'!$AO$66,"")</f>
        <v>0</v>
      </c>
      <c r="I49" s="201">
        <f>IF('Data Import'!$AO$67&lt;&gt;"",'Data Import'!$AO$67,"")</f>
        <v>0</v>
      </c>
      <c r="J49" s="201">
        <f>IF('Data Import'!$AO$68&lt;&gt;"",'Data Import'!$AO$68,"")</f>
        <v>0</v>
      </c>
      <c r="K49" s="199" t="str">
        <f>IF('Data Import'!$AO$69="Нет","+","")</f>
        <v>+</v>
      </c>
      <c r="L49" s="179" t="str">
        <f>IF('Data Import'!$AO$70&lt;&gt;"",'Data Import'!$AO$70,"")</f>
        <v/>
      </c>
      <c r="M49" s="199" t="str">
        <f>IF('Data Import'!$AO$69="Да","+","")</f>
        <v/>
      </c>
      <c r="N49" s="200">
        <f>IF('Data Import'!$AO$71&lt;&gt;"",'Data Import'!$AO$71,"")</f>
        <v>0</v>
      </c>
      <c r="O49" s="200">
        <f>IF('Data Import'!$AO$72&lt;&gt;"",'Data Import'!$AO$72,"")</f>
        <v>0</v>
      </c>
      <c r="P49" s="200">
        <f>IF('Data Import'!$AO$73&lt;&gt;"",'Data Import'!$AO$73,"")</f>
        <v>0</v>
      </c>
      <c r="Q49" s="200">
        <f>IF('Data Import'!$AO$74&lt;&gt;"",'Data Import'!$AO$74,"")</f>
        <v>0</v>
      </c>
      <c r="R49" s="200">
        <f>IF('Data Import'!$AO$75&lt;&gt;"",'Data Import'!$AO$75,"")</f>
        <v>0</v>
      </c>
      <c r="S49" s="200">
        <f>IF('Data Import'!$AO$76&lt;&gt;"",'Data Import'!$AO$76,"")</f>
        <v>0</v>
      </c>
      <c r="T49" s="200">
        <f>IF('Data Import'!$AO$77&lt;&gt;"",'Data Import'!$AO$77,"")</f>
        <v>0</v>
      </c>
      <c r="U49" s="200">
        <f>IF('Data Import'!$AO$78&lt;&gt;"",'Data Import'!$AO$78,"")</f>
        <v>0</v>
      </c>
      <c r="V49" s="200">
        <f>IF('Data Import'!$AO$79&lt;&gt;"",'Data Import'!$AO$79,"")</f>
        <v>0</v>
      </c>
      <c r="W49" s="200">
        <f>IF('Data Import'!$AO$80&lt;&gt;"",'Data Import'!$AO$80,"")</f>
        <v>0</v>
      </c>
      <c r="X49" s="200">
        <f>IF('Data Import'!$AO$81&lt;&gt;"",'Data Import'!$AO$81,"")</f>
        <v>0</v>
      </c>
      <c r="Y49" s="200">
        <f>IF('Data Import'!$AO$82&lt;&gt;"",'Data Import'!$AO$82,"")</f>
        <v>0</v>
      </c>
      <c r="Z49" s="201" t="str">
        <f>IF('Data Import'!$AO$83&lt;&gt;"",'Data Import'!$AO$83,"")</f>
        <v/>
      </c>
      <c r="AA49" s="201" t="str">
        <f>IF('Data Import'!$AO$84&lt;&gt;"",'Data Import'!$AO$84,"")</f>
        <v/>
      </c>
      <c r="AB49" s="201" t="str">
        <f>IF('Data Import'!$AO$85&lt;&gt;"",'Data Import'!$AO$85,"")</f>
        <v/>
      </c>
      <c r="AC49" s="201" t="str">
        <f>IF('Data Import'!$AO$86&lt;&gt;"",'Data Import'!$AO$86,"")</f>
        <v/>
      </c>
      <c r="AD49" s="201" t="str">
        <f>IF('Data Import'!$AO$87&lt;&gt;"",'Data Import'!$AO$87,"")</f>
        <v/>
      </c>
      <c r="AE49" s="201" t="str">
        <f>IF('Data Import'!$AO$88&lt;&gt;"",'Data Import'!$AO$88,"")</f>
        <v/>
      </c>
      <c r="AF49" s="201" t="str">
        <f>IF('Data Import'!$AO$89&lt;&gt;"",'Data Import'!$AO$89,"")</f>
        <v/>
      </c>
      <c r="AG49" s="201" t="str">
        <f>IF('Data Import'!$AO$90&lt;&gt;"",'Data Import'!$AO$90,"")</f>
        <v/>
      </c>
    </row>
    <row r="50" spans="1:33" s="202" customFormat="1" ht="60" customHeight="1" x14ac:dyDescent="0.25">
      <c r="A50" s="33">
        <v>39</v>
      </c>
      <c r="B50" s="177" t="s">
        <v>49</v>
      </c>
      <c r="C50" s="199" t="str">
        <f>IF('Data Import'!$AP$61="Нет","+","")</f>
        <v/>
      </c>
      <c r="D50" s="199" t="str">
        <f>IF('Data Import'!$AP$62="Нет","+","")</f>
        <v/>
      </c>
      <c r="E50" s="179" t="str">
        <f>IF('Data Import'!$AP$63&lt;&gt;"",'Data Import'!$AP$63,"")</f>
        <v>Повышение доли автомобильных стоянок (парковок), соответствующих требованиям доступности для инвалидов, на автомобильных стоянках общего пользования регионального и местного значения, к 2026 году – не менее 6,0%.</v>
      </c>
      <c r="F50" s="199" t="str">
        <f>IF('Data Import'!$AP$64&lt;&gt;"",'Data Import'!$AP$64,"")</f>
        <v>%</v>
      </c>
      <c r="G50" s="200">
        <f>IF('Data Import'!$AP$65&lt;&gt;"",'Data Import'!$AP$65,"")</f>
        <v>0</v>
      </c>
      <c r="H50" s="200">
        <f>IF('Data Import'!$AP$66&lt;&gt;"",'Data Import'!$AP$66,"")</f>
        <v>0</v>
      </c>
      <c r="I50" s="201">
        <f>IF('Data Import'!$AP$67&lt;&gt;"",'Data Import'!$AP$67,"")</f>
        <v>0</v>
      </c>
      <c r="J50" s="201">
        <f>IF('Data Import'!$AP$68&lt;&gt;"",'Data Import'!$AP$68,"")</f>
        <v>0</v>
      </c>
      <c r="K50" s="199" t="str">
        <f>IF('Data Import'!$AP$69="Нет","+","")</f>
        <v/>
      </c>
      <c r="L50" s="179" t="str">
        <f>IF('Data Import'!$AP$70&lt;&gt;"",'Data Import'!$AP$70,"")</f>
        <v/>
      </c>
      <c r="M50" s="199" t="str">
        <f>IF('Data Import'!$AP$69="Да","+","")</f>
        <v>+</v>
      </c>
      <c r="N50" s="200">
        <f>IF('Data Import'!$AP$71&lt;&gt;"",'Data Import'!$AP$71,"")</f>
        <v>9</v>
      </c>
      <c r="O50" s="200">
        <f>IF('Data Import'!$AP$72&lt;&gt;"",'Data Import'!$AP$72,"")</f>
        <v>9</v>
      </c>
      <c r="P50" s="200">
        <f>IF('Data Import'!$AP$73&lt;&gt;"",'Data Import'!$AP$73,"")</f>
        <v>568</v>
      </c>
      <c r="Q50" s="200">
        <f>IF('Data Import'!$AP$74&lt;&gt;"",'Data Import'!$AP$74,"")</f>
        <v>569</v>
      </c>
      <c r="R50" s="200">
        <f>IF('Data Import'!$AP$75&lt;&gt;"",'Data Import'!$AP$75,"")</f>
        <v>0</v>
      </c>
      <c r="S50" s="200">
        <f>IF('Data Import'!$AP$76&lt;&gt;"",'Data Import'!$AP$76,"")</f>
        <v>0</v>
      </c>
      <c r="T50" s="200">
        <f>IF('Data Import'!$AP$77&lt;&gt;"",'Data Import'!$AP$77,"")</f>
        <v>138</v>
      </c>
      <c r="U50" s="200">
        <f>IF('Data Import'!$AP$78&lt;&gt;"",'Data Import'!$AP$78,"")</f>
        <v>146</v>
      </c>
      <c r="V50" s="200">
        <f>IF('Data Import'!$AP$79&lt;&gt;"",'Data Import'!$AP$79,"")</f>
        <v>0</v>
      </c>
      <c r="W50" s="200">
        <f>IF('Data Import'!$AP$80&lt;&gt;"",'Data Import'!$AP$80,"")</f>
        <v>0</v>
      </c>
      <c r="X50" s="200">
        <f>IF('Data Import'!$AP$81&lt;&gt;"",'Data Import'!$AP$81,"")</f>
        <v>48</v>
      </c>
      <c r="Y50" s="200">
        <f>IF('Data Import'!$AP$82&lt;&gt;"",'Data Import'!$AP$82,"")</f>
        <v>48</v>
      </c>
      <c r="Z50" s="201">
        <f>IF('Data Import'!$AP$83&lt;&gt;"",'Data Import'!$AP$83,"")</f>
        <v>0</v>
      </c>
      <c r="AA50" s="201">
        <f>IF('Data Import'!$AP$84&lt;&gt;"",'Data Import'!$AP$84,"")</f>
        <v>0</v>
      </c>
      <c r="AB50" s="201">
        <f>IF('Data Import'!$AP$85&lt;&gt;"",'Data Import'!$AP$85,"")</f>
        <v>8.4510000000000005</v>
      </c>
      <c r="AC50" s="201">
        <f>IF('Data Import'!$AP$86&lt;&gt;"",'Data Import'!$AP$86,"")</f>
        <v>8.4359999999999999</v>
      </c>
      <c r="AD50" s="201">
        <f>IF('Data Import'!$AP$87&lt;&gt;"",'Data Import'!$AP$87,"")</f>
        <v>0</v>
      </c>
      <c r="AE50" s="201">
        <f>IF('Data Import'!$AP$88&lt;&gt;"",'Data Import'!$AP$88,"")</f>
        <v>0</v>
      </c>
      <c r="AF50" s="201">
        <f>IF('Data Import'!$AP$89&lt;&gt;"",'Data Import'!$AP$89,"")</f>
        <v>24.295999999999999</v>
      </c>
      <c r="AG50" s="201">
        <f>IF('Data Import'!$AP$90&lt;&gt;"",'Data Import'!$AP$90,"")</f>
        <v>25.658999999999999</v>
      </c>
    </row>
    <row r="51" spans="1:33" s="202" customFormat="1" ht="15.75" customHeight="1" x14ac:dyDescent="0.25">
      <c r="A51" s="33">
        <v>40</v>
      </c>
      <c r="B51" s="177" t="s">
        <v>50</v>
      </c>
      <c r="C51" s="199" t="str">
        <f>IF('Data Import'!$AQ$61="Нет","+","")</f>
        <v>+</v>
      </c>
      <c r="D51" s="199" t="str">
        <f>IF('Data Import'!$AQ$62="Нет","+","")</f>
        <v/>
      </c>
      <c r="E51" s="179" t="str">
        <f>IF('Data Import'!$AQ$63&lt;&gt;"",'Data Import'!$AQ$63,"")</f>
        <v/>
      </c>
      <c r="F51" s="199" t="str">
        <f>IF('Data Import'!$AQ$64&lt;&gt;"",'Data Import'!$AQ$64,"")</f>
        <v/>
      </c>
      <c r="G51" s="200" t="str">
        <f>IF('Data Import'!$AQ$65&lt;&gt;"",'Data Import'!$AQ$65,"")</f>
        <v/>
      </c>
      <c r="H51" s="200" t="str">
        <f>IF('Data Import'!$AQ$66&lt;&gt;"",'Data Import'!$AQ$66,"")</f>
        <v/>
      </c>
      <c r="I51" s="201" t="str">
        <f>IF('Data Import'!$AQ$67&lt;&gt;"",'Data Import'!$AQ$67,"")</f>
        <v/>
      </c>
      <c r="J51" s="201" t="str">
        <f>IF('Data Import'!$AQ$68&lt;&gt;"",'Data Import'!$AQ$68,"")</f>
        <v/>
      </c>
      <c r="K51" s="199" t="str">
        <f>IF('Data Import'!$AQ$69="Нет","+","")</f>
        <v/>
      </c>
      <c r="L51" s="179" t="str">
        <f>IF('Data Import'!$AQ$70&lt;&gt;"",'Data Import'!$AQ$70,"")</f>
        <v/>
      </c>
      <c r="M51" s="199" t="str">
        <f>IF('Data Import'!$AQ$69="Да","+","")</f>
        <v>+</v>
      </c>
      <c r="N51" s="200" t="str">
        <f>IF('Data Import'!$AQ$71&lt;&gt;"",'Data Import'!$AQ$71,"")</f>
        <v/>
      </c>
      <c r="O51" s="200" t="str">
        <f>IF('Data Import'!$AQ$72&lt;&gt;"",'Data Import'!$AQ$72,"")</f>
        <v/>
      </c>
      <c r="P51" s="200">
        <f>IF('Data Import'!$AQ$73&lt;&gt;"",'Data Import'!$AQ$73,"")</f>
        <v>2178</v>
      </c>
      <c r="Q51" s="200">
        <f>IF('Data Import'!$AQ$74&lt;&gt;"",'Data Import'!$AQ$74,"")</f>
        <v>2708</v>
      </c>
      <c r="R51" s="200" t="str">
        <f>IF('Data Import'!$AQ$75&lt;&gt;"",'Data Import'!$AQ$75,"")</f>
        <v/>
      </c>
      <c r="S51" s="200" t="str">
        <f>IF('Data Import'!$AQ$76&lt;&gt;"",'Data Import'!$AQ$76,"")</f>
        <v/>
      </c>
      <c r="T51" s="200">
        <f>IF('Data Import'!$AQ$77&lt;&gt;"",'Data Import'!$AQ$77,"")</f>
        <v>329</v>
      </c>
      <c r="U51" s="200">
        <f>IF('Data Import'!$AQ$78&lt;&gt;"",'Data Import'!$AQ$78,"")</f>
        <v>440</v>
      </c>
      <c r="V51" s="200" t="str">
        <f>IF('Data Import'!$AQ$79&lt;&gt;"",'Data Import'!$AQ$79,"")</f>
        <v/>
      </c>
      <c r="W51" s="200" t="str">
        <f>IF('Data Import'!$AQ$80&lt;&gt;"",'Data Import'!$AQ$80,"")</f>
        <v/>
      </c>
      <c r="X51" s="200">
        <f>IF('Data Import'!$AQ$81&lt;&gt;"",'Data Import'!$AQ$81,"")</f>
        <v>1254</v>
      </c>
      <c r="Y51" s="200">
        <f>IF('Data Import'!$AQ$82&lt;&gt;"",'Data Import'!$AQ$82,"")</f>
        <v>1253</v>
      </c>
      <c r="Z51" s="201" t="str">
        <f>IF('Data Import'!$AQ$83&lt;&gt;"",'Data Import'!$AQ$83,"")</f>
        <v/>
      </c>
      <c r="AA51" s="201" t="str">
        <f>IF('Data Import'!$AQ$84&lt;&gt;"",'Data Import'!$AQ$84,"")</f>
        <v/>
      </c>
      <c r="AB51" s="201">
        <f>IF('Data Import'!$AQ$85&lt;&gt;"",'Data Import'!$AQ$85,"")</f>
        <v>57.576000000000001</v>
      </c>
      <c r="AC51" s="201">
        <f>IF('Data Import'!$AQ$86&lt;&gt;"",'Data Import'!$AQ$86,"")</f>
        <v>46.27</v>
      </c>
      <c r="AD51" s="201" t="str">
        <f>IF('Data Import'!$AQ$87&lt;&gt;"",'Data Import'!$AQ$87,"")</f>
        <v/>
      </c>
      <c r="AE51" s="201" t="str">
        <f>IF('Data Import'!$AQ$88&lt;&gt;"",'Data Import'!$AQ$88,"")</f>
        <v/>
      </c>
      <c r="AF51" s="201">
        <f>IF('Data Import'!$AQ$89&lt;&gt;"",'Data Import'!$AQ$89,"")</f>
        <v>15.106</v>
      </c>
      <c r="AG51" s="201">
        <f>IF('Data Import'!$AQ$90&lt;&gt;"",'Data Import'!$AQ$90,"")</f>
        <v>16.248000000000001</v>
      </c>
    </row>
    <row r="52" spans="1:33" s="202" customFormat="1" ht="408.75" customHeight="1" x14ac:dyDescent="0.25">
      <c r="A52" s="33">
        <v>41</v>
      </c>
      <c r="B52" s="177" t="s">
        <v>51</v>
      </c>
      <c r="C52" s="199" t="str">
        <f>IF('Data Import'!$AR$61="Нет","+","")</f>
        <v/>
      </c>
      <c r="D52" s="199" t="str">
        <f>IF('Data Import'!$AR$62="Нет","+","")</f>
        <v/>
      </c>
      <c r="E52" s="179" t="str">
        <f>IF('Data Import'!$AR$63&lt;&gt;"",'Data Import'!$AR$63,"")</f>
        <v>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v>
      </c>
      <c r="F52" s="199" t="str">
        <f>IF('Data Import'!$AR$64&lt;&gt;"",'Data Import'!$AR$64,"")</f>
        <v>%</v>
      </c>
      <c r="G52" s="200">
        <f>IF('Data Import'!$AR$65&lt;&gt;"",'Data Import'!$AR$65,"")</f>
        <v>6</v>
      </c>
      <c r="H52" s="200">
        <f>IF('Data Import'!$AR$66&lt;&gt;"",'Data Import'!$AR$66,"")</f>
        <v>6</v>
      </c>
      <c r="I52" s="201">
        <f>IF('Data Import'!$AR$67&lt;&gt;"",'Data Import'!$AR$67,"")</f>
        <v>0</v>
      </c>
      <c r="J52" s="201">
        <f>IF('Data Import'!$AR$68&lt;&gt;"",'Data Import'!$AR$68,"")</f>
        <v>1</v>
      </c>
      <c r="K52" s="199" t="str">
        <f>IF('Data Import'!$AR$69="Нет","+","")</f>
        <v/>
      </c>
      <c r="L52" s="179" t="str">
        <f>IF('Data Import'!$AR$70&lt;&gt;"",'Data Import'!$AR$70,"")</f>
        <v>В качестве планового значения на отчетный год указано ближайшее контрольное значение первого этапа реализации регионального Сводного плана — 6%,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6% отражено в обеих подстроках формы. Практические мероприятия в 2025 году не проводились; количественные показатели приняты без изменений по отношению к 2024 году.</v>
      </c>
      <c r="M52" s="199" t="str">
        <f>IF('Data Import'!$AR$69="Да","+","")</f>
        <v/>
      </c>
      <c r="N52" s="200">
        <f>IF('Data Import'!$AR$71&lt;&gt;"",'Data Import'!$AR$71,"")</f>
        <v>6</v>
      </c>
      <c r="O52" s="200">
        <f>IF('Data Import'!$AR$72&lt;&gt;"",'Data Import'!$AR$72,"")</f>
        <v>6</v>
      </c>
      <c r="P52" s="200" t="str">
        <f>IF('Data Import'!$AR$73&lt;&gt;"",'Data Import'!$AR$73,"")</f>
        <v/>
      </c>
      <c r="Q52" s="200" t="str">
        <f>IF('Data Import'!$AR$74&lt;&gt;"",'Data Import'!$AR$74,"")</f>
        <v/>
      </c>
      <c r="R52" s="200">
        <f>IF('Data Import'!$AR$75&lt;&gt;"",'Data Import'!$AR$75,"")</f>
        <v>3</v>
      </c>
      <c r="S52" s="200">
        <f>IF('Data Import'!$AR$76&lt;&gt;"",'Data Import'!$AR$76,"")</f>
        <v>3</v>
      </c>
      <c r="T52" s="200" t="str">
        <f>IF('Data Import'!$AR$77&lt;&gt;"",'Data Import'!$AR$77,"")</f>
        <v/>
      </c>
      <c r="U52" s="200" t="str">
        <f>IF('Data Import'!$AR$78&lt;&gt;"",'Data Import'!$AR$78,"")</f>
        <v/>
      </c>
      <c r="V52" s="200">
        <f>IF('Data Import'!$AR$79&lt;&gt;"",'Data Import'!$AR$79,"")</f>
        <v>2</v>
      </c>
      <c r="W52" s="200">
        <f>IF('Data Import'!$AR$80&lt;&gt;"",'Data Import'!$AR$80,"")</f>
        <v>2</v>
      </c>
      <c r="X52" s="200" t="str">
        <f>IF('Data Import'!$AR$81&lt;&gt;"",'Data Import'!$AR$81,"")</f>
        <v/>
      </c>
      <c r="Y52" s="200" t="str">
        <f>IF('Data Import'!$AR$82&lt;&gt;"",'Data Import'!$AR$82,"")</f>
        <v/>
      </c>
      <c r="Z52" s="201">
        <f>IF('Data Import'!$AR$83&lt;&gt;"",'Data Import'!$AR$83,"")</f>
        <v>33.332999999999998</v>
      </c>
      <c r="AA52" s="201">
        <f>IF('Data Import'!$AR$84&lt;&gt;"",'Data Import'!$AR$84,"")</f>
        <v>33.332999999999998</v>
      </c>
      <c r="AB52" s="201" t="str">
        <f>IF('Data Import'!$AR$85&lt;&gt;"",'Data Import'!$AR$85,"")</f>
        <v/>
      </c>
      <c r="AC52" s="201" t="str">
        <f>IF('Data Import'!$AR$86&lt;&gt;"",'Data Import'!$AR$86,"")</f>
        <v/>
      </c>
      <c r="AD52" s="201">
        <f>IF('Data Import'!$AR$87&lt;&gt;"",'Data Import'!$AR$87,"")</f>
        <v>50</v>
      </c>
      <c r="AE52" s="201">
        <f>IF('Data Import'!$AR$88&lt;&gt;"",'Data Import'!$AR$88,"")</f>
        <v>50</v>
      </c>
      <c r="AF52" s="201" t="str">
        <f>IF('Data Import'!$AR$89&lt;&gt;"",'Data Import'!$AR$89,"")</f>
        <v/>
      </c>
      <c r="AG52" s="201" t="str">
        <f>IF('Data Import'!$AR$90&lt;&gt;"",'Data Import'!$AR$90,"")</f>
        <v/>
      </c>
    </row>
    <row r="53" spans="1:33" s="202" customFormat="1" ht="15.75" customHeight="1" x14ac:dyDescent="0.25">
      <c r="A53" s="33">
        <v>42</v>
      </c>
      <c r="B53" s="177" t="s">
        <v>52</v>
      </c>
      <c r="C53" s="199" t="str">
        <f>IF('Data Import'!$AS$61="Нет","+","")</f>
        <v>+</v>
      </c>
      <c r="D53" s="199" t="str">
        <f>IF('Data Import'!$AS$62="Нет","+","")</f>
        <v/>
      </c>
      <c r="E53" s="179" t="str">
        <f>IF('Data Import'!$AS$63&lt;&gt;"",'Data Import'!$AS$63,"")</f>
        <v/>
      </c>
      <c r="F53" s="199" t="str">
        <f>IF('Data Import'!$AS$64&lt;&gt;"",'Data Import'!$AS$64,"")</f>
        <v/>
      </c>
      <c r="G53" s="200" t="str">
        <f>IF('Data Import'!$AS$65&lt;&gt;"",'Data Import'!$AS$65,"")</f>
        <v/>
      </c>
      <c r="H53" s="200" t="str">
        <f>IF('Data Import'!$AS$66&lt;&gt;"",'Data Import'!$AS$66,"")</f>
        <v/>
      </c>
      <c r="I53" s="201" t="str">
        <f>IF('Data Import'!$AS$67&lt;&gt;"",'Data Import'!$AS$67,"")</f>
        <v/>
      </c>
      <c r="J53" s="201" t="str">
        <f>IF('Data Import'!$AS$68&lt;&gt;"",'Data Import'!$AS$68,"")</f>
        <v/>
      </c>
      <c r="K53" s="199" t="str">
        <f>IF('Data Import'!$AS$69="Нет","+","")</f>
        <v>+</v>
      </c>
      <c r="L53" s="179" t="str">
        <f>IF('Data Import'!$AS$70&lt;&gt;"",'Data Import'!$AS$70,"")</f>
        <v/>
      </c>
      <c r="M53" s="199" t="str">
        <f>IF('Data Import'!$AS$69="Да","+","")</f>
        <v/>
      </c>
      <c r="N53" s="200">
        <f>IF('Data Import'!$AS$71&lt;&gt;"",'Data Import'!$AS$71,"")</f>
        <v>172</v>
      </c>
      <c r="O53" s="200">
        <f>IF('Data Import'!$AS$72&lt;&gt;"",'Data Import'!$AS$72,"")</f>
        <v>172</v>
      </c>
      <c r="P53" s="200" t="str">
        <f>IF('Data Import'!$AS$73&lt;&gt;"",'Data Import'!$AS$73,"")</f>
        <v/>
      </c>
      <c r="Q53" s="200" t="str">
        <f>IF('Data Import'!$AS$74&lt;&gt;"",'Data Import'!$AS$74,"")</f>
        <v/>
      </c>
      <c r="R53" s="200">
        <f>IF('Data Import'!$AS$75&lt;&gt;"",'Data Import'!$AS$75,"")</f>
        <v>0</v>
      </c>
      <c r="S53" s="200">
        <f>IF('Data Import'!$AS$76&lt;&gt;"",'Data Import'!$AS$76,"")</f>
        <v>0</v>
      </c>
      <c r="T53" s="200" t="str">
        <f>IF('Data Import'!$AS$77&lt;&gt;"",'Data Import'!$AS$77,"")</f>
        <v/>
      </c>
      <c r="U53" s="200" t="str">
        <f>IF('Data Import'!$AS$78&lt;&gt;"",'Data Import'!$AS$78,"")</f>
        <v/>
      </c>
      <c r="V53" s="200">
        <f>IF('Data Import'!$AS$79&lt;&gt;"",'Data Import'!$AS$79,"")</f>
        <v>172</v>
      </c>
      <c r="W53" s="200">
        <f>IF('Data Import'!$AS$80&lt;&gt;"",'Data Import'!$AS$80,"")</f>
        <v>172</v>
      </c>
      <c r="X53" s="200" t="str">
        <f>IF('Data Import'!$AS$81&lt;&gt;"",'Data Import'!$AS$81,"")</f>
        <v/>
      </c>
      <c r="Y53" s="200" t="str">
        <f>IF('Data Import'!$AS$82&lt;&gt;"",'Data Import'!$AS$82,"")</f>
        <v/>
      </c>
      <c r="Z53" s="201">
        <f>IF('Data Import'!$AS$83&lt;&gt;"",'Data Import'!$AS$83,"")</f>
        <v>100</v>
      </c>
      <c r="AA53" s="201">
        <f>IF('Data Import'!$AS$84&lt;&gt;"",'Data Import'!$AS$84,"")</f>
        <v>100</v>
      </c>
      <c r="AB53" s="201" t="str">
        <f>IF('Data Import'!$AS$85&lt;&gt;"",'Data Import'!$AS$85,"")</f>
        <v/>
      </c>
      <c r="AC53" s="201" t="str">
        <f>IF('Data Import'!$AS$86&lt;&gt;"",'Data Import'!$AS$86,"")</f>
        <v/>
      </c>
      <c r="AD53" s="201">
        <f>IF('Data Import'!$AS$87&lt;&gt;"",'Data Import'!$AS$87,"")</f>
        <v>0</v>
      </c>
      <c r="AE53" s="201">
        <f>IF('Data Import'!$AS$88&lt;&gt;"",'Data Import'!$AS$88,"")</f>
        <v>0</v>
      </c>
      <c r="AF53" s="201" t="str">
        <f>IF('Data Import'!$AS$89&lt;&gt;"",'Data Import'!$AS$89,"")</f>
        <v/>
      </c>
      <c r="AG53" s="201" t="str">
        <f>IF('Data Import'!$AS$90&lt;&gt;"",'Data Import'!$AS$90,"")</f>
        <v/>
      </c>
    </row>
    <row r="54" spans="1:33" s="202" customFormat="1" ht="15.75" customHeight="1" x14ac:dyDescent="0.25">
      <c r="A54" s="33">
        <v>43</v>
      </c>
      <c r="B54" s="177" t="s">
        <v>53</v>
      </c>
      <c r="C54" s="199" t="str">
        <f>IF('Data Import'!$AT$61="Нет","+","")</f>
        <v/>
      </c>
      <c r="D54" s="199" t="str">
        <f>IF('Data Import'!$AT$62="Нет","+","")</f>
        <v/>
      </c>
      <c r="E54" s="179" t="str">
        <f>IF('Data Import'!$AT$63&lt;&gt;"",'Data Import'!$AT$63,"")</f>
        <v/>
      </c>
      <c r="F54" s="199" t="str">
        <f>IF('Data Import'!$AT$64&lt;&gt;"",'Data Import'!$AT$64,"")</f>
        <v/>
      </c>
      <c r="G54" s="200" t="str">
        <f>IF('Data Import'!$AT$65&lt;&gt;"",'Data Import'!$AT$65,"")</f>
        <v/>
      </c>
      <c r="H54" s="200" t="str">
        <f>IF('Data Import'!$AT$66&lt;&gt;"",'Data Import'!$AT$66,"")</f>
        <v/>
      </c>
      <c r="I54" s="201" t="str">
        <f>IF('Data Import'!$AT$67&lt;&gt;"",'Data Import'!$AT$67,"")</f>
        <v/>
      </c>
      <c r="J54" s="201" t="str">
        <f>IF('Data Import'!$AT$68&lt;&gt;"",'Data Import'!$AT$68,"")</f>
        <v/>
      </c>
      <c r="K54" s="199" t="str">
        <f>IF('Data Import'!$AT$69="Нет","+","")</f>
        <v/>
      </c>
      <c r="L54" s="179" t="str">
        <f>IF('Data Import'!$AT$70&lt;&gt;"",'Data Import'!$AT$70,"")</f>
        <v/>
      </c>
      <c r="M54" s="199" t="str">
        <f>IF('Data Import'!$AT$69="Да","+","")</f>
        <v/>
      </c>
      <c r="N54" s="200" t="str">
        <f>IF('Data Import'!$AT$71&lt;&gt;"",'Data Import'!$AT$71,"")</f>
        <v/>
      </c>
      <c r="O54" s="200" t="str">
        <f>IF('Data Import'!$AT$72&lt;&gt;"",'Data Import'!$AT$72,"")</f>
        <v/>
      </c>
      <c r="P54" s="200" t="str">
        <f>IF('Data Import'!$AT$73&lt;&gt;"",'Data Import'!$AT$73,"")</f>
        <v/>
      </c>
      <c r="Q54" s="200" t="str">
        <f>IF('Data Import'!$AT$74&lt;&gt;"",'Data Import'!$AT$74,"")</f>
        <v/>
      </c>
      <c r="R54" s="200" t="str">
        <f>IF('Data Import'!$AT$75&lt;&gt;"",'Data Import'!$AT$75,"")</f>
        <v/>
      </c>
      <c r="S54" s="200" t="str">
        <f>IF('Data Import'!$AT$76&lt;&gt;"",'Data Import'!$AT$76,"")</f>
        <v/>
      </c>
      <c r="T54" s="200" t="str">
        <f>IF('Data Import'!$AT$77&lt;&gt;"",'Data Import'!$AT$77,"")</f>
        <v/>
      </c>
      <c r="U54" s="200" t="str">
        <f>IF('Data Import'!$AT$78&lt;&gt;"",'Data Import'!$AT$78,"")</f>
        <v/>
      </c>
      <c r="V54" s="200" t="str">
        <f>IF('Data Import'!$AT$79&lt;&gt;"",'Data Import'!$AT$79,"")</f>
        <v/>
      </c>
      <c r="W54" s="200" t="str">
        <f>IF('Data Import'!$AT$80&lt;&gt;"",'Data Import'!$AT$80,"")</f>
        <v/>
      </c>
      <c r="X54" s="200" t="str">
        <f>IF('Data Import'!$AT$81&lt;&gt;"",'Data Import'!$AT$81,"")</f>
        <v/>
      </c>
      <c r="Y54" s="200" t="str">
        <f>IF('Data Import'!$AT$82&lt;&gt;"",'Data Import'!$AT$82,"")</f>
        <v/>
      </c>
      <c r="Z54" s="201" t="str">
        <f>IF('Data Import'!$AT$83&lt;&gt;"",'Data Import'!$AT$83,"")</f>
        <v/>
      </c>
      <c r="AA54" s="201" t="str">
        <f>IF('Data Import'!$AT$84&lt;&gt;"",'Data Import'!$AT$84,"")</f>
        <v/>
      </c>
      <c r="AB54" s="201" t="str">
        <f>IF('Data Import'!$AT$85&lt;&gt;"",'Data Import'!$AT$85,"")</f>
        <v/>
      </c>
      <c r="AC54" s="201" t="str">
        <f>IF('Data Import'!$AT$86&lt;&gt;"",'Data Import'!$AT$86,"")</f>
        <v/>
      </c>
      <c r="AD54" s="201" t="str">
        <f>IF('Data Import'!$AT$87&lt;&gt;"",'Data Import'!$AT$87,"")</f>
        <v/>
      </c>
      <c r="AE54" s="201" t="str">
        <f>IF('Data Import'!$AT$88&lt;&gt;"",'Data Import'!$AT$88,"")</f>
        <v/>
      </c>
      <c r="AF54" s="201" t="str">
        <f>IF('Data Import'!$AT$89&lt;&gt;"",'Data Import'!$AT$89,"")</f>
        <v/>
      </c>
      <c r="AG54" s="201" t="str">
        <f>IF('Data Import'!$AT$90&lt;&gt;"",'Data Import'!$AT$90,"")</f>
        <v/>
      </c>
    </row>
    <row r="55" spans="1:33" s="202" customFormat="1" ht="15.75" customHeight="1" x14ac:dyDescent="0.25">
      <c r="A55" s="33">
        <v>44</v>
      </c>
      <c r="B55" s="177" t="s">
        <v>54</v>
      </c>
      <c r="C55" s="199" t="str">
        <f>IF('Data Import'!$AU$61="Нет","+","")</f>
        <v/>
      </c>
      <c r="D55" s="199" t="str">
        <f>IF('Data Import'!$AU$62="Нет","+","")</f>
        <v>+</v>
      </c>
      <c r="E55" s="179" t="str">
        <f>IF('Data Import'!$AU$63&lt;&gt;"",'Data Import'!$AU$63,"")</f>
        <v/>
      </c>
      <c r="F55" s="199" t="str">
        <f>IF('Data Import'!$AU$64&lt;&gt;"",'Data Import'!$AU$64,"")</f>
        <v/>
      </c>
      <c r="G55" s="200" t="str">
        <f>IF('Data Import'!$AU$65&lt;&gt;"",'Data Import'!$AU$65,"")</f>
        <v/>
      </c>
      <c r="H55" s="200" t="str">
        <f>IF('Data Import'!$AU$66&lt;&gt;"",'Data Import'!$AU$66,"")</f>
        <v/>
      </c>
      <c r="I55" s="201" t="str">
        <f>IF('Data Import'!$AU$67&lt;&gt;"",'Data Import'!$AU$67,"")</f>
        <v/>
      </c>
      <c r="J55" s="201" t="str">
        <f>IF('Data Import'!$AU$68&lt;&gt;"",'Data Import'!$AU$68,"")</f>
        <v/>
      </c>
      <c r="K55" s="199" t="str">
        <f>IF('Data Import'!$AU$69="Нет","+","")</f>
        <v/>
      </c>
      <c r="L55" s="179" t="str">
        <f>IF('Data Import'!$AU$70&lt;&gt;"",'Data Import'!$AU$70,"")</f>
        <v/>
      </c>
      <c r="M55" s="199" t="str">
        <f>IF('Data Import'!$AU$69="Да","+","")</f>
        <v>+</v>
      </c>
      <c r="N55" s="200">
        <f>IF('Data Import'!$AU$71&lt;&gt;"",'Data Import'!$AU$71,"")</f>
        <v>2</v>
      </c>
      <c r="O55" s="200">
        <f>IF('Data Import'!$AU$72&lt;&gt;"",'Data Import'!$AU$72,"")</f>
        <v>2</v>
      </c>
      <c r="P55" s="200">
        <f>IF('Data Import'!$AU$73&lt;&gt;"",'Data Import'!$AU$73,"")</f>
        <v>539</v>
      </c>
      <c r="Q55" s="200">
        <f>IF('Data Import'!$AU$74&lt;&gt;"",'Data Import'!$AU$74,"")</f>
        <v>1353</v>
      </c>
      <c r="R55" s="200">
        <f>IF('Data Import'!$AU$75&lt;&gt;"",'Data Import'!$AU$75,"")</f>
        <v>1</v>
      </c>
      <c r="S55" s="200">
        <f>IF('Data Import'!$AU$76&lt;&gt;"",'Data Import'!$AU$76,"")</f>
        <v>1</v>
      </c>
      <c r="T55" s="200">
        <f>IF('Data Import'!$AU$77&lt;&gt;"",'Data Import'!$AU$77,"")</f>
        <v>91</v>
      </c>
      <c r="U55" s="200">
        <f>IF('Data Import'!$AU$78&lt;&gt;"",'Data Import'!$AU$78,"")</f>
        <v>113</v>
      </c>
      <c r="V55" s="200">
        <f>IF('Data Import'!$AU$79&lt;&gt;"",'Data Import'!$AU$79,"")</f>
        <v>0</v>
      </c>
      <c r="W55" s="200">
        <f>IF('Data Import'!$AU$80&lt;&gt;"",'Data Import'!$AU$80,"")</f>
        <v>0</v>
      </c>
      <c r="X55" s="200">
        <f>IF('Data Import'!$AU$81&lt;&gt;"",'Data Import'!$AU$81,"")</f>
        <v>110</v>
      </c>
      <c r="Y55" s="200">
        <f>IF('Data Import'!$AU$82&lt;&gt;"",'Data Import'!$AU$82,"")</f>
        <v>268</v>
      </c>
      <c r="Z55" s="201">
        <f>IF('Data Import'!$AU$83&lt;&gt;"",'Data Import'!$AU$83,"")</f>
        <v>0</v>
      </c>
      <c r="AA55" s="201">
        <f>IF('Data Import'!$AU$84&lt;&gt;"",'Data Import'!$AU$84,"")</f>
        <v>0</v>
      </c>
      <c r="AB55" s="201">
        <f>IF('Data Import'!$AU$85&lt;&gt;"",'Data Import'!$AU$85,"")</f>
        <v>20.408000000000001</v>
      </c>
      <c r="AC55" s="201">
        <f>IF('Data Import'!$AU$86&lt;&gt;"",'Data Import'!$AU$86,"")</f>
        <v>19.808</v>
      </c>
      <c r="AD55" s="201">
        <f>IF('Data Import'!$AU$87&lt;&gt;"",'Data Import'!$AU$87,"")</f>
        <v>50</v>
      </c>
      <c r="AE55" s="201">
        <f>IF('Data Import'!$AU$88&lt;&gt;"",'Data Import'!$AU$88,"")</f>
        <v>50</v>
      </c>
      <c r="AF55" s="201">
        <f>IF('Data Import'!$AU$89&lt;&gt;"",'Data Import'!$AU$89,"")</f>
        <v>16.882999999999999</v>
      </c>
      <c r="AG55" s="201">
        <f>IF('Data Import'!$AU$90&lt;&gt;"",'Data Import'!$AU$90,"")</f>
        <v>8.3520000000000003</v>
      </c>
    </row>
    <row r="56" spans="1:33" s="202" customFormat="1" ht="15.75" customHeight="1" x14ac:dyDescent="0.25">
      <c r="A56" s="33">
        <v>45</v>
      </c>
      <c r="B56" s="177" t="s">
        <v>55</v>
      </c>
      <c r="C56" s="199" t="str">
        <f>IF('Data Import'!$AV$61="Нет","+","")</f>
        <v>+</v>
      </c>
      <c r="D56" s="199" t="str">
        <f>IF('Data Import'!$AV$62="Нет","+","")</f>
        <v/>
      </c>
      <c r="E56" s="179" t="str">
        <f>IF('Data Import'!$AV$63&lt;&gt;"",'Data Import'!$AV$63,"")</f>
        <v/>
      </c>
      <c r="F56" s="199" t="str">
        <f>IF('Data Import'!$AV$64&lt;&gt;"",'Data Import'!$AV$64,"")</f>
        <v/>
      </c>
      <c r="G56" s="200" t="str">
        <f>IF('Data Import'!$AV$65&lt;&gt;"",'Data Import'!$AV$65,"")</f>
        <v/>
      </c>
      <c r="H56" s="200" t="str">
        <f>IF('Data Import'!$AV$66&lt;&gt;"",'Data Import'!$AV$66,"")</f>
        <v/>
      </c>
      <c r="I56" s="201" t="str">
        <f>IF('Data Import'!$AV$67&lt;&gt;"",'Data Import'!$AV$67,"")</f>
        <v/>
      </c>
      <c r="J56" s="201" t="str">
        <f>IF('Data Import'!$AV$68&lt;&gt;"",'Data Import'!$AV$68,"")</f>
        <v/>
      </c>
      <c r="K56" s="199" t="str">
        <f>IF('Data Import'!$AV$69="Нет","+","")</f>
        <v/>
      </c>
      <c r="L56" s="179" t="str">
        <f>IF('Data Import'!$AV$70&lt;&gt;"",'Data Import'!$AV$70,"")</f>
        <v/>
      </c>
      <c r="M56" s="199" t="str">
        <f>IF('Data Import'!$AV$69="Да","+","")</f>
        <v>+</v>
      </c>
      <c r="N56" s="200">
        <f>IF('Data Import'!$AV$71&lt;&gt;"",'Data Import'!$AV$71,"")</f>
        <v>0</v>
      </c>
      <c r="O56" s="200">
        <f>IF('Data Import'!$AV$72&lt;&gt;"",'Data Import'!$AV$72,"")</f>
        <v>0</v>
      </c>
      <c r="P56" s="200">
        <f>IF('Data Import'!$AV$73&lt;&gt;"",'Data Import'!$AV$73,"")</f>
        <v>1988</v>
      </c>
      <c r="Q56" s="200">
        <f>IF('Data Import'!$AV$74&lt;&gt;"",'Data Import'!$AV$74,"")</f>
        <v>2013</v>
      </c>
      <c r="R56" s="200">
        <f>IF('Data Import'!$AV$75&lt;&gt;"",'Data Import'!$AV$75,"")</f>
        <v>0</v>
      </c>
      <c r="S56" s="200">
        <f>IF('Data Import'!$AV$76&lt;&gt;"",'Data Import'!$AV$76,"")</f>
        <v>0</v>
      </c>
      <c r="T56" s="200">
        <f>IF('Data Import'!$AV$77&lt;&gt;"",'Data Import'!$AV$77,"")</f>
        <v>728</v>
      </c>
      <c r="U56" s="200">
        <f>IF('Data Import'!$AV$78&lt;&gt;"",'Data Import'!$AV$78,"")</f>
        <v>777</v>
      </c>
      <c r="V56" s="200">
        <f>IF('Data Import'!$AV$79&lt;&gt;"",'Data Import'!$AV$79,"")</f>
        <v>0</v>
      </c>
      <c r="W56" s="200">
        <f>IF('Data Import'!$AV$80&lt;&gt;"",'Data Import'!$AV$80,"")</f>
        <v>0</v>
      </c>
      <c r="X56" s="200">
        <f>IF('Data Import'!$AV$81&lt;&gt;"",'Data Import'!$AV$81,"")</f>
        <v>498</v>
      </c>
      <c r="Y56" s="200">
        <f>IF('Data Import'!$AV$82&lt;&gt;"",'Data Import'!$AV$82,"")</f>
        <v>477</v>
      </c>
      <c r="Z56" s="201" t="str">
        <f>IF('Data Import'!$AV$83&lt;&gt;"",'Data Import'!$AV$83,"")</f>
        <v/>
      </c>
      <c r="AA56" s="201" t="str">
        <f>IF('Data Import'!$AV$84&lt;&gt;"",'Data Import'!$AV$84,"")</f>
        <v/>
      </c>
      <c r="AB56" s="201">
        <f>IF('Data Import'!$AV$85&lt;&gt;"",'Data Import'!$AV$85,"")</f>
        <v>25.05</v>
      </c>
      <c r="AC56" s="201">
        <f>IF('Data Import'!$AV$86&lt;&gt;"",'Data Import'!$AV$86,"")</f>
        <v>23.696000000000002</v>
      </c>
      <c r="AD56" s="201" t="str">
        <f>IF('Data Import'!$AV$87&lt;&gt;"",'Data Import'!$AV$87,"")</f>
        <v/>
      </c>
      <c r="AE56" s="201" t="str">
        <f>IF('Data Import'!$AV$88&lt;&gt;"",'Data Import'!$AV$88,"")</f>
        <v/>
      </c>
      <c r="AF56" s="201">
        <f>IF('Data Import'!$AV$89&lt;&gt;"",'Data Import'!$AV$89,"")</f>
        <v>36.619999999999997</v>
      </c>
      <c r="AG56" s="201">
        <f>IF('Data Import'!$AV$90&lt;&gt;"",'Data Import'!$AV$90,"")</f>
        <v>38.598999999999997</v>
      </c>
    </row>
    <row r="57" spans="1:33" s="202" customFormat="1" ht="15.75" customHeight="1" x14ac:dyDescent="0.25">
      <c r="A57" s="33">
        <v>46</v>
      </c>
      <c r="B57" s="177" t="s">
        <v>56</v>
      </c>
      <c r="C57" s="199" t="str">
        <f>IF('Data Import'!$AW$61="Нет","+","")</f>
        <v>+</v>
      </c>
      <c r="D57" s="199" t="str">
        <f>IF('Data Import'!$AW$62="Нет","+","")</f>
        <v/>
      </c>
      <c r="E57" s="179" t="str">
        <f>IF('Data Import'!$AW$63&lt;&gt;"",'Data Import'!$AW$63,"")</f>
        <v/>
      </c>
      <c r="F57" s="199" t="str">
        <f>IF('Data Import'!$AW$64&lt;&gt;"",'Data Import'!$AW$64,"")</f>
        <v/>
      </c>
      <c r="G57" s="200" t="str">
        <f>IF('Data Import'!$AW$65&lt;&gt;"",'Data Import'!$AW$65,"")</f>
        <v/>
      </c>
      <c r="H57" s="200" t="str">
        <f>IF('Data Import'!$AW$66&lt;&gt;"",'Data Import'!$AW$66,"")</f>
        <v/>
      </c>
      <c r="I57" s="201" t="str">
        <f>IF('Data Import'!$AW$67&lt;&gt;"",'Data Import'!$AW$67,"")</f>
        <v/>
      </c>
      <c r="J57" s="201" t="str">
        <f>IF('Data Import'!$AW$68&lt;&gt;"",'Data Import'!$AW$68,"")</f>
        <v/>
      </c>
      <c r="K57" s="199" t="str">
        <f>IF('Data Import'!$AW$69="Нет","+","")</f>
        <v>+</v>
      </c>
      <c r="L57" s="179" t="str">
        <f>IF('Data Import'!$AW$70&lt;&gt;"",'Data Import'!$AW$70,"")</f>
        <v/>
      </c>
      <c r="M57" s="199" t="str">
        <f>IF('Data Import'!$AW$69="Да","+","")</f>
        <v/>
      </c>
      <c r="N57" s="200" t="str">
        <f>IF('Data Import'!$AW$71&lt;&gt;"",'Data Import'!$AW$71,"")</f>
        <v/>
      </c>
      <c r="O57" s="200" t="str">
        <f>IF('Data Import'!$AW$72&lt;&gt;"",'Data Import'!$AW$72,"")</f>
        <v/>
      </c>
      <c r="P57" s="200">
        <f>IF('Data Import'!$AW$73&lt;&gt;"",'Data Import'!$AW$73,"")</f>
        <v>1401</v>
      </c>
      <c r="Q57" s="200">
        <f>IF('Data Import'!$AW$74&lt;&gt;"",'Data Import'!$AW$74,"")</f>
        <v>1451</v>
      </c>
      <c r="R57" s="200" t="str">
        <f>IF('Data Import'!$AW$75&lt;&gt;"",'Data Import'!$AW$75,"")</f>
        <v/>
      </c>
      <c r="S57" s="200" t="str">
        <f>IF('Data Import'!$AW$76&lt;&gt;"",'Data Import'!$AW$76,"")</f>
        <v/>
      </c>
      <c r="T57" s="200">
        <f>IF('Data Import'!$AW$77&lt;&gt;"",'Data Import'!$AW$77,"")</f>
        <v>425</v>
      </c>
      <c r="U57" s="200">
        <f>IF('Data Import'!$AW$78&lt;&gt;"",'Data Import'!$AW$78,"")</f>
        <v>450</v>
      </c>
      <c r="V57" s="200" t="str">
        <f>IF('Data Import'!$AW$79&lt;&gt;"",'Data Import'!$AW$79,"")</f>
        <v/>
      </c>
      <c r="W57" s="200" t="str">
        <f>IF('Data Import'!$AW$80&lt;&gt;"",'Data Import'!$AW$80,"")</f>
        <v/>
      </c>
      <c r="X57" s="200">
        <f>IF('Data Import'!$AW$81&lt;&gt;"",'Data Import'!$AW$81,"")</f>
        <v>359</v>
      </c>
      <c r="Y57" s="200">
        <f>IF('Data Import'!$AW$82&lt;&gt;"",'Data Import'!$AW$82,"")</f>
        <v>384</v>
      </c>
      <c r="Z57" s="201" t="str">
        <f>IF('Data Import'!$AW$83&lt;&gt;"",'Data Import'!$AW$83,"")</f>
        <v/>
      </c>
      <c r="AA57" s="201" t="str">
        <f>IF('Data Import'!$AW$84&lt;&gt;"",'Data Import'!$AW$84,"")</f>
        <v/>
      </c>
      <c r="AB57" s="201">
        <f>IF('Data Import'!$AW$85&lt;&gt;"",'Data Import'!$AW$85,"")</f>
        <v>25.625</v>
      </c>
      <c r="AC57" s="201">
        <f>IF('Data Import'!$AW$86&lt;&gt;"",'Data Import'!$AW$86,"")</f>
        <v>26.465</v>
      </c>
      <c r="AD57" s="201" t="str">
        <f>IF('Data Import'!$AW$87&lt;&gt;"",'Data Import'!$AW$87,"")</f>
        <v/>
      </c>
      <c r="AE57" s="201" t="str">
        <f>IF('Data Import'!$AW$88&lt;&gt;"",'Data Import'!$AW$88,"")</f>
        <v/>
      </c>
      <c r="AF57" s="201">
        <f>IF('Data Import'!$AW$89&lt;&gt;"",'Data Import'!$AW$89,"")</f>
        <v>30.335000000000001</v>
      </c>
      <c r="AG57" s="201">
        <f>IF('Data Import'!$AW$90&lt;&gt;"",'Data Import'!$AW$90,"")</f>
        <v>31.013000000000002</v>
      </c>
    </row>
    <row r="58" spans="1:33" s="202" customFormat="1" ht="63" customHeight="1" x14ac:dyDescent="0.25">
      <c r="A58" s="33">
        <v>47</v>
      </c>
      <c r="B58" s="177" t="s">
        <v>57</v>
      </c>
      <c r="C58" s="199" t="str">
        <f>IF('Data Import'!$AX$61="Нет","+","")</f>
        <v/>
      </c>
      <c r="D58" s="199" t="str">
        <f>IF('Data Import'!$AX$62="Нет","+","")</f>
        <v/>
      </c>
      <c r="E58" s="179" t="str">
        <f>IF('Data Import'!$AX$63&lt;&gt;"",'Data Import'!$AX$63,"")</f>
        <v>Оборудование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v>
      </c>
      <c r="F58" s="199" t="str">
        <f>IF('Data Import'!$AX$64&lt;&gt;"",'Data Import'!$AX$64,"")</f>
        <v>%</v>
      </c>
      <c r="G58" s="200">
        <f>IF('Data Import'!$AX$65&lt;&gt;"",'Data Import'!$AX$65,"")</f>
        <v>100</v>
      </c>
      <c r="H58" s="200">
        <f>IF('Data Import'!$AX$66&lt;&gt;"",'Data Import'!$AX$66,"")</f>
        <v>15.6</v>
      </c>
      <c r="I58" s="201">
        <f>IF('Data Import'!$AX$67&lt;&gt;"",'Data Import'!$AX$67,"")</f>
        <v>100</v>
      </c>
      <c r="J58" s="201">
        <f>IF('Data Import'!$AX$68&lt;&gt;"",'Data Import'!$AX$68,"")</f>
        <v>80.63</v>
      </c>
      <c r="K58" s="199" t="str">
        <f>IF('Data Import'!$AX$69="Нет","+","")</f>
        <v/>
      </c>
      <c r="L58" s="179" t="str">
        <f>IF('Data Import'!$AX$70&lt;&gt;"",'Data Import'!$AX$70,"")</f>
        <v/>
      </c>
      <c r="M58" s="199" t="str">
        <f>IF('Data Import'!$AX$69="Да","+","")</f>
        <v>+</v>
      </c>
      <c r="N58" s="200">
        <f>IF('Data Import'!$AX$71&lt;&gt;"",'Data Import'!$AX$71,"")</f>
        <v>3</v>
      </c>
      <c r="O58" s="200">
        <f>IF('Data Import'!$AX$72&lt;&gt;"",'Data Import'!$AX$72,"")</f>
        <v>3</v>
      </c>
      <c r="P58" s="200">
        <f>IF('Data Import'!$AX$73&lt;&gt;"",'Data Import'!$AX$73,"")</f>
        <v>2064</v>
      </c>
      <c r="Q58" s="200">
        <f>IF('Data Import'!$AX$74&lt;&gt;"",'Data Import'!$AX$74,"")</f>
        <v>2052</v>
      </c>
      <c r="R58" s="200">
        <f>IF('Data Import'!$AX$75&lt;&gt;"",'Data Import'!$AX$75,"")</f>
        <v>3</v>
      </c>
      <c r="S58" s="200">
        <f>IF('Data Import'!$AX$76&lt;&gt;"",'Data Import'!$AX$76,"")</f>
        <v>0</v>
      </c>
      <c r="T58" s="200">
        <f>IF('Data Import'!$AX$77&lt;&gt;"",'Data Import'!$AX$77,"")</f>
        <v>1192</v>
      </c>
      <c r="U58" s="200">
        <f>IF('Data Import'!$AX$78&lt;&gt;"",'Data Import'!$AX$78,"")</f>
        <v>998</v>
      </c>
      <c r="V58" s="200">
        <f>IF('Data Import'!$AX$79&lt;&gt;"",'Data Import'!$AX$79,"")</f>
        <v>0</v>
      </c>
      <c r="W58" s="200">
        <f>IF('Data Import'!$AX$80&lt;&gt;"",'Data Import'!$AX$80,"")</f>
        <v>3</v>
      </c>
      <c r="X58" s="200">
        <f>IF('Data Import'!$AX$81&lt;&gt;"",'Data Import'!$AX$81,"")</f>
        <v>748</v>
      </c>
      <c r="Y58" s="200">
        <f>IF('Data Import'!$AX$82&lt;&gt;"",'Data Import'!$AX$82,"")</f>
        <v>952</v>
      </c>
      <c r="Z58" s="201">
        <f>IF('Data Import'!$AX$83&lt;&gt;"",'Data Import'!$AX$83,"")</f>
        <v>0</v>
      </c>
      <c r="AA58" s="201">
        <f>IF('Data Import'!$AX$84&lt;&gt;"",'Data Import'!$AX$84,"")</f>
        <v>100</v>
      </c>
      <c r="AB58" s="201">
        <f>IF('Data Import'!$AX$85&lt;&gt;"",'Data Import'!$AX$85,"")</f>
        <v>36.24</v>
      </c>
      <c r="AC58" s="201">
        <f>IF('Data Import'!$AX$86&lt;&gt;"",'Data Import'!$AX$86,"")</f>
        <v>46.393999999999998</v>
      </c>
      <c r="AD58" s="201">
        <f>IF('Data Import'!$AX$87&lt;&gt;"",'Data Import'!$AX$87,"")</f>
        <v>100</v>
      </c>
      <c r="AE58" s="201">
        <f>IF('Data Import'!$AX$88&lt;&gt;"",'Data Import'!$AX$88,"")</f>
        <v>0</v>
      </c>
      <c r="AF58" s="201">
        <f>IF('Data Import'!$AX$89&lt;&gt;"",'Data Import'!$AX$89,"")</f>
        <v>57.752000000000002</v>
      </c>
      <c r="AG58" s="201">
        <f>IF('Data Import'!$AX$90&lt;&gt;"",'Data Import'!$AX$90,"")</f>
        <v>48.634999999999998</v>
      </c>
    </row>
    <row r="59" spans="1:33" s="202" customFormat="1" ht="44.25" customHeight="1" x14ac:dyDescent="0.25">
      <c r="A59" s="33">
        <v>48</v>
      </c>
      <c r="B59" s="177" t="s">
        <v>58</v>
      </c>
      <c r="C59" s="199" t="str">
        <f>IF('Data Import'!$AY$61="Нет","+","")</f>
        <v/>
      </c>
      <c r="D59" s="199" t="str">
        <f>IF('Data Import'!$AY$62="Нет","+","")</f>
        <v/>
      </c>
      <c r="E59" s="179" t="str">
        <f>IF('Data Import'!$AY$63&lt;&gt;"",'Data Import'!$AY$63,"")</f>
        <v>Доля автомобильных стоянок с выделенными бесплатными местами для инвалидов на 1 января текущего года (в общем числе автомобильных стоянок)</v>
      </c>
      <c r="F59" s="199" t="str">
        <f>IF('Data Import'!$AY$64&lt;&gt;"",'Data Import'!$AY$64,"")</f>
        <v>%</v>
      </c>
      <c r="G59" s="200">
        <f>IF('Data Import'!$AY$65&lt;&gt;"",'Data Import'!$AY$65,"")</f>
        <v>76</v>
      </c>
      <c r="H59" s="200">
        <f>IF('Data Import'!$AY$66&lt;&gt;"",'Data Import'!$AY$66,"")</f>
        <v>0</v>
      </c>
      <c r="I59" s="201">
        <f>IF('Data Import'!$AY$67&lt;&gt;"",'Data Import'!$AY$67,"")</f>
        <v>0</v>
      </c>
      <c r="J59" s="201">
        <f>IF('Data Import'!$AY$68&lt;&gt;"",'Data Import'!$AY$68,"")</f>
        <v>0</v>
      </c>
      <c r="K59" s="199" t="str">
        <f>IF('Data Import'!$AY$69="Нет","+","")</f>
        <v/>
      </c>
      <c r="L59" s="179" t="str">
        <f>IF('Data Import'!$AY$70&lt;&gt;"",'Data Import'!$AY$70,"")</f>
        <v/>
      </c>
      <c r="M59" s="199" t="str">
        <f>IF('Data Import'!$AY$69="Да","+","")</f>
        <v>+</v>
      </c>
      <c r="N59" s="200">
        <f>IF('Data Import'!$AY$71&lt;&gt;"",'Data Import'!$AY$71,"")</f>
        <v>9</v>
      </c>
      <c r="O59" s="200">
        <f>IF('Data Import'!$AY$72&lt;&gt;"",'Data Import'!$AY$72,"")</f>
        <v>9</v>
      </c>
      <c r="P59" s="200">
        <f>IF('Data Import'!$AY$73&lt;&gt;"",'Data Import'!$AY$73,"")</f>
        <v>517</v>
      </c>
      <c r="Q59" s="200">
        <f>IF('Data Import'!$AY$74&lt;&gt;"",'Data Import'!$AY$74,"")</f>
        <v>531</v>
      </c>
      <c r="R59" s="200">
        <f>IF('Data Import'!$AY$75&lt;&gt;"",'Data Import'!$AY$75,"")</f>
        <v>0</v>
      </c>
      <c r="S59" s="200">
        <f>IF('Data Import'!$AY$76&lt;&gt;"",'Data Import'!$AY$76,"")</f>
        <v>0</v>
      </c>
      <c r="T59" s="200">
        <f>IF('Data Import'!$AY$77&lt;&gt;"",'Data Import'!$AY$77,"")</f>
        <v>120</v>
      </c>
      <c r="U59" s="200">
        <f>IF('Data Import'!$AY$78&lt;&gt;"",'Data Import'!$AY$78,"")</f>
        <v>118</v>
      </c>
      <c r="V59" s="200">
        <f>IF('Data Import'!$AY$79&lt;&gt;"",'Data Import'!$AY$79,"")</f>
        <v>0</v>
      </c>
      <c r="W59" s="200">
        <f>IF('Data Import'!$AY$80&lt;&gt;"",'Data Import'!$AY$80,"")</f>
        <v>0</v>
      </c>
      <c r="X59" s="200">
        <f>IF('Data Import'!$AY$81&lt;&gt;"",'Data Import'!$AY$81,"")</f>
        <v>39</v>
      </c>
      <c r="Y59" s="200">
        <f>IF('Data Import'!$AY$82&lt;&gt;"",'Data Import'!$AY$82,"")</f>
        <v>43</v>
      </c>
      <c r="Z59" s="201">
        <f>IF('Data Import'!$AY$83&lt;&gt;"",'Data Import'!$AY$83,"")</f>
        <v>0</v>
      </c>
      <c r="AA59" s="201">
        <f>IF('Data Import'!$AY$84&lt;&gt;"",'Data Import'!$AY$84,"")</f>
        <v>0</v>
      </c>
      <c r="AB59" s="201">
        <f>IF('Data Import'!$AY$85&lt;&gt;"",'Data Import'!$AY$85,"")</f>
        <v>7.5439999999999996</v>
      </c>
      <c r="AC59" s="201">
        <f>IF('Data Import'!$AY$86&lt;&gt;"",'Data Import'!$AY$86,"")</f>
        <v>8.0980000000000008</v>
      </c>
      <c r="AD59" s="201">
        <f>IF('Data Import'!$AY$87&lt;&gt;"",'Data Import'!$AY$87,"")</f>
        <v>0</v>
      </c>
      <c r="AE59" s="201">
        <f>IF('Data Import'!$AY$88&lt;&gt;"",'Data Import'!$AY$88,"")</f>
        <v>0</v>
      </c>
      <c r="AF59" s="201">
        <f>IF('Data Import'!$AY$89&lt;&gt;"",'Data Import'!$AY$89,"")</f>
        <v>23.210999999999999</v>
      </c>
      <c r="AG59" s="201">
        <f>IF('Data Import'!$AY$90&lt;&gt;"",'Data Import'!$AY$90,"")</f>
        <v>22.222000000000001</v>
      </c>
    </row>
    <row r="60" spans="1:33" s="202" customFormat="1" ht="15.75" customHeight="1" x14ac:dyDescent="0.25">
      <c r="A60" s="33">
        <v>49</v>
      </c>
      <c r="B60" s="177" t="s">
        <v>59</v>
      </c>
      <c r="C60" s="199" t="str">
        <f>IF('Data Import'!$AZ$61="Нет","+","")</f>
        <v/>
      </c>
      <c r="D60" s="199" t="str">
        <f>IF('Data Import'!$AZ$62="Нет","+","")</f>
        <v/>
      </c>
      <c r="E60" s="179" t="str">
        <f>IF('Data Import'!$AZ$63&lt;&gt;"",'Data Import'!$AZ$63,"")</f>
        <v/>
      </c>
      <c r="F60" s="199" t="str">
        <f>IF('Data Import'!$AZ$64&lt;&gt;"",'Data Import'!$AZ$64,"")</f>
        <v/>
      </c>
      <c r="G60" s="200" t="str">
        <f>IF('Data Import'!$AZ$65&lt;&gt;"",'Data Import'!$AZ$65,"")</f>
        <v/>
      </c>
      <c r="H60" s="200" t="str">
        <f>IF('Data Import'!$AZ$66&lt;&gt;"",'Data Import'!$AZ$66,"")</f>
        <v/>
      </c>
      <c r="I60" s="201" t="str">
        <f>IF('Data Import'!$AZ$67&lt;&gt;"",'Data Import'!$AZ$67,"")</f>
        <v/>
      </c>
      <c r="J60" s="201" t="str">
        <f>IF('Data Import'!$AZ$68&lt;&gt;"",'Data Import'!$AZ$68,"")</f>
        <v/>
      </c>
      <c r="K60" s="199" t="str">
        <f>IF('Data Import'!$AZ$69="Нет","+","")</f>
        <v/>
      </c>
      <c r="L60" s="179" t="str">
        <f>IF('Data Import'!$AZ$70&lt;&gt;"",'Data Import'!$AZ$70,"")</f>
        <v/>
      </c>
      <c r="M60" s="199" t="str">
        <f>IF('Data Import'!$AZ$69="Да","+","")</f>
        <v/>
      </c>
      <c r="N60" s="200" t="str">
        <f>IF('Data Import'!$AZ$71&lt;&gt;"",'Data Import'!$AZ$71,"")</f>
        <v/>
      </c>
      <c r="O60" s="200" t="str">
        <f>IF('Data Import'!$AZ$72&lt;&gt;"",'Data Import'!$AZ$72,"")</f>
        <v/>
      </c>
      <c r="P60" s="200" t="str">
        <f>IF('Data Import'!$AZ$73&lt;&gt;"",'Data Import'!$AZ$73,"")</f>
        <v/>
      </c>
      <c r="Q60" s="200" t="str">
        <f>IF('Data Import'!$AZ$74&lt;&gt;"",'Data Import'!$AZ$74,"")</f>
        <v/>
      </c>
      <c r="R60" s="200" t="str">
        <f>IF('Data Import'!$AZ$75&lt;&gt;"",'Data Import'!$AZ$75,"")</f>
        <v/>
      </c>
      <c r="S60" s="200" t="str">
        <f>IF('Data Import'!$AZ$76&lt;&gt;"",'Data Import'!$AZ$76,"")</f>
        <v/>
      </c>
      <c r="T60" s="200" t="str">
        <f>IF('Data Import'!$AZ$77&lt;&gt;"",'Data Import'!$AZ$77,"")</f>
        <v/>
      </c>
      <c r="U60" s="200" t="str">
        <f>IF('Data Import'!$AZ$78&lt;&gt;"",'Data Import'!$AZ$78,"")</f>
        <v/>
      </c>
      <c r="V60" s="200" t="str">
        <f>IF('Data Import'!$AZ$79&lt;&gt;"",'Data Import'!$AZ$79,"")</f>
        <v/>
      </c>
      <c r="W60" s="200" t="str">
        <f>IF('Data Import'!$AZ$80&lt;&gt;"",'Data Import'!$AZ$80,"")</f>
        <v/>
      </c>
      <c r="X60" s="200" t="str">
        <f>IF('Data Import'!$AZ$81&lt;&gt;"",'Data Import'!$AZ$81,"")</f>
        <v/>
      </c>
      <c r="Y60" s="200" t="str">
        <f>IF('Data Import'!$AZ$82&lt;&gt;"",'Data Import'!$AZ$82,"")</f>
        <v/>
      </c>
      <c r="Z60" s="201" t="str">
        <f>IF('Data Import'!$AZ$83&lt;&gt;"",'Data Import'!$AZ$83,"")</f>
        <v/>
      </c>
      <c r="AA60" s="201" t="str">
        <f>IF('Data Import'!$AZ$84&lt;&gt;"",'Data Import'!$AZ$84,"")</f>
        <v/>
      </c>
      <c r="AB60" s="201" t="str">
        <f>IF('Data Import'!$AZ$85&lt;&gt;"",'Data Import'!$AZ$85,"")</f>
        <v/>
      </c>
      <c r="AC60" s="201" t="str">
        <f>IF('Data Import'!$AZ$86&lt;&gt;"",'Data Import'!$AZ$86,"")</f>
        <v/>
      </c>
      <c r="AD60" s="201" t="str">
        <f>IF('Data Import'!$AZ$87&lt;&gt;"",'Data Import'!$AZ$87,"")</f>
        <v/>
      </c>
      <c r="AE60" s="201" t="str">
        <f>IF('Data Import'!$AZ$88&lt;&gt;"",'Data Import'!$AZ$88,"")</f>
        <v/>
      </c>
      <c r="AF60" s="201" t="str">
        <f>IF('Data Import'!$AZ$89&lt;&gt;"",'Data Import'!$AZ$89,"")</f>
        <v/>
      </c>
      <c r="AG60" s="201" t="str">
        <f>IF('Data Import'!$AZ$90&lt;&gt;"",'Data Import'!$AZ$90,"")</f>
        <v/>
      </c>
    </row>
    <row r="61" spans="1:33" s="202" customFormat="1" ht="15.75" customHeight="1" x14ac:dyDescent="0.25">
      <c r="A61" s="33">
        <v>50</v>
      </c>
      <c r="B61" s="177" t="s">
        <v>60</v>
      </c>
      <c r="C61" s="199" t="str">
        <f>IF('Data Import'!$BA$61="Нет","+","")</f>
        <v>+</v>
      </c>
      <c r="D61" s="199" t="str">
        <f>IF('Data Import'!$BA$62="Нет","+","")</f>
        <v/>
      </c>
      <c r="E61" s="179" t="str">
        <f>IF('Data Import'!$BA$63&lt;&gt;"",'Data Import'!$BA$63,"")</f>
        <v/>
      </c>
      <c r="F61" s="199" t="str">
        <f>IF('Data Import'!$BA$64&lt;&gt;"",'Data Import'!$BA$64,"")</f>
        <v/>
      </c>
      <c r="G61" s="200" t="str">
        <f>IF('Data Import'!$BA$65&lt;&gt;"",'Data Import'!$BA$65,"")</f>
        <v/>
      </c>
      <c r="H61" s="200" t="str">
        <f>IF('Data Import'!$BA$66&lt;&gt;"",'Data Import'!$BA$66,"")</f>
        <v/>
      </c>
      <c r="I61" s="201" t="str">
        <f>IF('Data Import'!$BA$67&lt;&gt;"",'Data Import'!$BA$67,"")</f>
        <v/>
      </c>
      <c r="J61" s="201" t="str">
        <f>IF('Data Import'!$BA$68&lt;&gt;"",'Data Import'!$BA$68,"")</f>
        <v/>
      </c>
      <c r="K61" s="199" t="str">
        <f>IF('Data Import'!$BA$69="Нет","+","")</f>
        <v>+</v>
      </c>
      <c r="L61" s="179" t="str">
        <f>IF('Data Import'!$BA$70&lt;&gt;"",'Data Import'!$BA$70,"")</f>
        <v/>
      </c>
      <c r="M61" s="199" t="str">
        <f>IF('Data Import'!$BA$69="Да","+","")</f>
        <v/>
      </c>
      <c r="N61" s="200" t="str">
        <f>IF('Data Import'!$BA$71&lt;&gt;"",'Data Import'!$BA$71,"")</f>
        <v/>
      </c>
      <c r="O61" s="200" t="str">
        <f>IF('Data Import'!$BA$72&lt;&gt;"",'Data Import'!$BA$72,"")</f>
        <v/>
      </c>
      <c r="P61" s="200">
        <f>IF('Data Import'!$BA$73&lt;&gt;"",'Data Import'!$BA$73,"")</f>
        <v>71</v>
      </c>
      <c r="Q61" s="200">
        <f>IF('Data Import'!$BA$74&lt;&gt;"",'Data Import'!$BA$74,"")</f>
        <v>76</v>
      </c>
      <c r="R61" s="200" t="str">
        <f>IF('Data Import'!$BA$75&lt;&gt;"",'Data Import'!$BA$75,"")</f>
        <v/>
      </c>
      <c r="S61" s="200" t="str">
        <f>IF('Data Import'!$BA$76&lt;&gt;"",'Data Import'!$BA$76,"")</f>
        <v/>
      </c>
      <c r="T61" s="200">
        <f>IF('Data Import'!$BA$77&lt;&gt;"",'Data Import'!$BA$77,"")</f>
        <v>18</v>
      </c>
      <c r="U61" s="200">
        <f>IF('Data Import'!$BA$78&lt;&gt;"",'Data Import'!$BA$78,"")</f>
        <v>31</v>
      </c>
      <c r="V61" s="200" t="str">
        <f>IF('Data Import'!$BA$79&lt;&gt;"",'Data Import'!$BA$79,"")</f>
        <v/>
      </c>
      <c r="W61" s="200" t="str">
        <f>IF('Data Import'!$BA$80&lt;&gt;"",'Data Import'!$BA$80,"")</f>
        <v/>
      </c>
      <c r="X61" s="200">
        <f>IF('Data Import'!$BA$81&lt;&gt;"",'Data Import'!$BA$81,"")</f>
        <v>4</v>
      </c>
      <c r="Y61" s="200">
        <f>IF('Data Import'!$BA$82&lt;&gt;"",'Data Import'!$BA$82,"")</f>
        <v>4</v>
      </c>
      <c r="Z61" s="201" t="str">
        <f>IF('Data Import'!$BA$83&lt;&gt;"",'Data Import'!$BA$83,"")</f>
        <v/>
      </c>
      <c r="AA61" s="201" t="str">
        <f>IF('Data Import'!$BA$84&lt;&gt;"",'Data Import'!$BA$84,"")</f>
        <v/>
      </c>
      <c r="AB61" s="201">
        <f>IF('Data Import'!$BA$85&lt;&gt;"",'Data Import'!$BA$85,"")</f>
        <v>5.6340000000000003</v>
      </c>
      <c r="AC61" s="201">
        <f>IF('Data Import'!$BA$86&lt;&gt;"",'Data Import'!$BA$86,"")</f>
        <v>5.2629999999999999</v>
      </c>
      <c r="AD61" s="201" t="str">
        <f>IF('Data Import'!$BA$87&lt;&gt;"",'Data Import'!$BA$87,"")</f>
        <v/>
      </c>
      <c r="AE61" s="201" t="str">
        <f>IF('Data Import'!$BA$88&lt;&gt;"",'Data Import'!$BA$88,"")</f>
        <v/>
      </c>
      <c r="AF61" s="201">
        <f>IF('Data Import'!$BA$89&lt;&gt;"",'Data Import'!$BA$89,"")</f>
        <v>25.352</v>
      </c>
      <c r="AG61" s="201">
        <f>IF('Data Import'!$BA$90&lt;&gt;"",'Data Import'!$BA$90,"")</f>
        <v>40.789000000000001</v>
      </c>
    </row>
    <row r="62" spans="1:33" s="202" customFormat="1" ht="15.75" customHeight="1" x14ac:dyDescent="0.25">
      <c r="A62" s="33">
        <v>51</v>
      </c>
      <c r="B62" s="177" t="s">
        <v>61</v>
      </c>
      <c r="C62" s="199" t="str">
        <f>IF('Data Import'!$BB$61="Нет","+","")</f>
        <v/>
      </c>
      <c r="D62" s="199" t="str">
        <f>IF('Data Import'!$BB$62="Нет","+","")</f>
        <v/>
      </c>
      <c r="E62" s="179" t="str">
        <f>IF('Data Import'!$BB$63&lt;&gt;"",'Data Import'!$BB$63,"")</f>
        <v/>
      </c>
      <c r="F62" s="199" t="str">
        <f>IF('Data Import'!$BB$64&lt;&gt;"",'Data Import'!$BB$64,"")</f>
        <v/>
      </c>
      <c r="G62" s="200" t="str">
        <f>IF('Data Import'!$BB$65&lt;&gt;"",'Data Import'!$BB$65,"")</f>
        <v/>
      </c>
      <c r="H62" s="200" t="str">
        <f>IF('Data Import'!$BB$66&lt;&gt;"",'Data Import'!$BB$66,"")</f>
        <v/>
      </c>
      <c r="I62" s="201" t="str">
        <f>IF('Data Import'!$BB$67&lt;&gt;"",'Data Import'!$BB$67,"")</f>
        <v/>
      </c>
      <c r="J62" s="201" t="str">
        <f>IF('Data Import'!$BB$68&lt;&gt;"",'Data Import'!$BB$68,"")</f>
        <v/>
      </c>
      <c r="K62" s="199" t="str">
        <f>IF('Data Import'!$BB$69="Нет","+","")</f>
        <v/>
      </c>
      <c r="L62" s="179" t="str">
        <f>IF('Data Import'!$BB$70&lt;&gt;"",'Data Import'!$BB$70,"")</f>
        <v/>
      </c>
      <c r="M62" s="199" t="str">
        <f>IF('Data Import'!$BB$69="Да","+","")</f>
        <v/>
      </c>
      <c r="N62" s="200" t="str">
        <f>IF('Data Import'!$BB$71&lt;&gt;"",'Data Import'!$BB$71,"")</f>
        <v/>
      </c>
      <c r="O62" s="200" t="str">
        <f>IF('Data Import'!$BB$72&lt;&gt;"",'Data Import'!$BB$72,"")</f>
        <v/>
      </c>
      <c r="P62" s="200" t="str">
        <f>IF('Data Import'!$BB$73&lt;&gt;"",'Data Import'!$BB$73,"")</f>
        <v/>
      </c>
      <c r="Q62" s="200" t="str">
        <f>IF('Data Import'!$BB$74&lt;&gt;"",'Data Import'!$BB$74,"")</f>
        <v/>
      </c>
      <c r="R62" s="200" t="str">
        <f>IF('Data Import'!$BB$75&lt;&gt;"",'Data Import'!$BB$75,"")</f>
        <v/>
      </c>
      <c r="S62" s="200" t="str">
        <f>IF('Data Import'!$BB$76&lt;&gt;"",'Data Import'!$BB$76,"")</f>
        <v/>
      </c>
      <c r="T62" s="200" t="str">
        <f>IF('Data Import'!$BB$77&lt;&gt;"",'Data Import'!$BB$77,"")</f>
        <v/>
      </c>
      <c r="U62" s="200" t="str">
        <f>IF('Data Import'!$BB$78&lt;&gt;"",'Data Import'!$BB$78,"")</f>
        <v/>
      </c>
      <c r="V62" s="200" t="str">
        <f>IF('Data Import'!$BB$79&lt;&gt;"",'Data Import'!$BB$79,"")</f>
        <v/>
      </c>
      <c r="W62" s="200" t="str">
        <f>IF('Data Import'!$BB$80&lt;&gt;"",'Data Import'!$BB$80,"")</f>
        <v/>
      </c>
      <c r="X62" s="200" t="str">
        <f>IF('Data Import'!$BB$81&lt;&gt;"",'Data Import'!$BB$81,"")</f>
        <v/>
      </c>
      <c r="Y62" s="200" t="str">
        <f>IF('Data Import'!$BB$82&lt;&gt;"",'Data Import'!$BB$82,"")</f>
        <v/>
      </c>
      <c r="Z62" s="201" t="str">
        <f>IF('Data Import'!$BB$83&lt;&gt;"",'Data Import'!$BB$83,"")</f>
        <v/>
      </c>
      <c r="AA62" s="201" t="str">
        <f>IF('Data Import'!$BB$84&lt;&gt;"",'Data Import'!$BB$84,"")</f>
        <v/>
      </c>
      <c r="AB62" s="201" t="str">
        <f>IF('Data Import'!$BB$85&lt;&gt;"",'Data Import'!$BB$85,"")</f>
        <v/>
      </c>
      <c r="AC62" s="201" t="str">
        <f>IF('Data Import'!$BB$86&lt;&gt;"",'Data Import'!$BB$86,"")</f>
        <v/>
      </c>
      <c r="AD62" s="201" t="str">
        <f>IF('Data Import'!$BB$87&lt;&gt;"",'Data Import'!$BB$87,"")</f>
        <v/>
      </c>
      <c r="AE62" s="201" t="str">
        <f>IF('Data Import'!$BB$88&lt;&gt;"",'Data Import'!$BB$88,"")</f>
        <v/>
      </c>
      <c r="AF62" s="201" t="str">
        <f>IF('Data Import'!$BB$89&lt;&gt;"",'Data Import'!$BB$89,"")</f>
        <v/>
      </c>
      <c r="AG62" s="201" t="str">
        <f>IF('Data Import'!$BB$90&lt;&gt;"",'Data Import'!$BB$90,"")</f>
        <v/>
      </c>
    </row>
    <row r="63" spans="1:33" s="202" customFormat="1" ht="47.25" customHeight="1" x14ac:dyDescent="0.25">
      <c r="A63" s="33">
        <v>52</v>
      </c>
      <c r="B63" s="177" t="s">
        <v>62</v>
      </c>
      <c r="C63" s="199" t="str">
        <f>IF('Data Import'!$BC$61="Нет","+","")</f>
        <v/>
      </c>
      <c r="D63" s="199" t="str">
        <f>IF('Data Import'!$BC$62="Нет","+","")</f>
        <v/>
      </c>
      <c r="E63" s="179" t="str">
        <f>IF('Data Import'!$BC$63&lt;&gt;"",'Data Import'!$BC$63,"")</f>
        <v>На стоянках у всех социально-значимых объектов выделить места для остановки и стоянки транспортных средств инвалидов, обозначенные знаком «Стоянка для инвалидов»</v>
      </c>
      <c r="F63" s="199" t="str">
        <f>IF('Data Import'!$BC$64&lt;&gt;"",'Data Import'!$BC$64,"")</f>
        <v>%</v>
      </c>
      <c r="G63" s="200" t="str">
        <f>IF('Data Import'!$BC$65&lt;&gt;"",'Data Import'!$BC$65,"")</f>
        <v/>
      </c>
      <c r="H63" s="200">
        <f>IF('Data Import'!$BC$66&lt;&gt;"",'Data Import'!$BC$66,"")</f>
        <v>100</v>
      </c>
      <c r="I63" s="201" t="str">
        <f>IF('Data Import'!$BC$67&lt;&gt;"",'Data Import'!$BC$67,"")</f>
        <v/>
      </c>
      <c r="J63" s="201">
        <f>IF('Data Import'!$BC$68&lt;&gt;"",'Data Import'!$BC$68,"")</f>
        <v>100</v>
      </c>
      <c r="K63" s="199" t="str">
        <f>IF('Data Import'!$BC$69="Нет","+","")</f>
        <v/>
      </c>
      <c r="L63" s="179" t="str">
        <f>IF('Data Import'!$BC$70&lt;&gt;"",'Data Import'!$BC$70,"")</f>
        <v/>
      </c>
      <c r="M63" s="199" t="str">
        <f>IF('Data Import'!$BC$69="Да","+","")</f>
        <v>+</v>
      </c>
      <c r="N63" s="200">
        <f>IF('Data Import'!$BC$71&lt;&gt;"",'Data Import'!$BC$71,"")</f>
        <v>0</v>
      </c>
      <c r="O63" s="200">
        <f>IF('Data Import'!$BC$72&lt;&gt;"",'Data Import'!$BC$72,"")</f>
        <v>0</v>
      </c>
      <c r="P63" s="200">
        <f>IF('Data Import'!$BC$73&lt;&gt;"",'Data Import'!$BC$73,"")</f>
        <v>856</v>
      </c>
      <c r="Q63" s="200">
        <f>IF('Data Import'!$BC$74&lt;&gt;"",'Data Import'!$BC$74,"")</f>
        <v>856</v>
      </c>
      <c r="R63" s="200">
        <f>IF('Data Import'!$BC$75&lt;&gt;"",'Data Import'!$BC$75,"")</f>
        <v>0</v>
      </c>
      <c r="S63" s="200">
        <f>IF('Data Import'!$BC$76&lt;&gt;"",'Data Import'!$BC$76,"")</f>
        <v>0</v>
      </c>
      <c r="T63" s="200">
        <f>IF('Data Import'!$BC$77&lt;&gt;"",'Data Import'!$BC$77,"")</f>
        <v>0</v>
      </c>
      <c r="U63" s="200">
        <f>IF('Data Import'!$BC$78&lt;&gt;"",'Data Import'!$BC$78,"")</f>
        <v>0</v>
      </c>
      <c r="V63" s="200">
        <f>IF('Data Import'!$BC$79&lt;&gt;"",'Data Import'!$BC$79,"")</f>
        <v>0</v>
      </c>
      <c r="W63" s="200">
        <f>IF('Data Import'!$BC$80&lt;&gt;"",'Data Import'!$BC$80,"")</f>
        <v>0</v>
      </c>
      <c r="X63" s="200">
        <f>IF('Data Import'!$BC$81&lt;&gt;"",'Data Import'!$BC$81,"")</f>
        <v>513</v>
      </c>
      <c r="Y63" s="200">
        <f>IF('Data Import'!$BC$82&lt;&gt;"",'Data Import'!$BC$82,"")</f>
        <v>513</v>
      </c>
      <c r="Z63" s="201" t="str">
        <f>IF('Data Import'!$BC$83&lt;&gt;"",'Data Import'!$BC$83,"")</f>
        <v/>
      </c>
      <c r="AA63" s="201" t="str">
        <f>IF('Data Import'!$BC$84&lt;&gt;"",'Data Import'!$BC$84,"")</f>
        <v/>
      </c>
      <c r="AB63" s="201">
        <f>IF('Data Import'!$BC$85&lt;&gt;"",'Data Import'!$BC$85,"")</f>
        <v>59.93</v>
      </c>
      <c r="AC63" s="201">
        <f>IF('Data Import'!$BC$86&lt;&gt;"",'Data Import'!$BC$86,"")</f>
        <v>59.93</v>
      </c>
      <c r="AD63" s="201" t="str">
        <f>IF('Data Import'!$BC$87&lt;&gt;"",'Data Import'!$BC$87,"")</f>
        <v/>
      </c>
      <c r="AE63" s="201" t="str">
        <f>IF('Data Import'!$BC$88&lt;&gt;"",'Data Import'!$BC$88,"")</f>
        <v/>
      </c>
      <c r="AF63" s="201">
        <f>IF('Data Import'!$BC$89&lt;&gt;"",'Data Import'!$BC$89,"")</f>
        <v>0</v>
      </c>
      <c r="AG63" s="201">
        <f>IF('Data Import'!$BC$90&lt;&gt;"",'Data Import'!$BC$90,"")</f>
        <v>0</v>
      </c>
    </row>
    <row r="64" spans="1:33" s="202" customFormat="1" ht="45.75" customHeight="1" x14ac:dyDescent="0.25">
      <c r="A64" s="33">
        <v>53</v>
      </c>
      <c r="B64" s="177" t="s">
        <v>63</v>
      </c>
      <c r="C64" s="199" t="str">
        <f>IF('Data Import'!$BD$61="Нет","+","")</f>
        <v/>
      </c>
      <c r="D64" s="199" t="str">
        <f>IF('Data Import'!$BD$62="Нет","+","")</f>
        <v/>
      </c>
      <c r="E64" s="179" t="str">
        <f>IF('Data Import'!$BD$63&lt;&gt;"",'Data Import'!$BD$63,"")</f>
        <v xml:space="preserve">Доля автомобильных стоянок (парковок) на автомобильных дорогах общего пользования, соответствующих требованиям доступности для инвалидов
</v>
      </c>
      <c r="F64" s="199" t="str">
        <f>IF('Data Import'!$BD$64&lt;&gt;"",'Data Import'!$BD$64,"")</f>
        <v>%</v>
      </c>
      <c r="G64" s="200">
        <f>IF('Data Import'!$BD$65&lt;&gt;"",'Data Import'!$BD$65,"")</f>
        <v>30</v>
      </c>
      <c r="H64" s="200">
        <f>IF('Data Import'!$BD$66&lt;&gt;"",'Data Import'!$BD$66,"")</f>
        <v>30</v>
      </c>
      <c r="I64" s="201">
        <f>IF('Data Import'!$BD$67&lt;&gt;"",'Data Import'!$BD$67,"")</f>
        <v>30</v>
      </c>
      <c r="J64" s="201">
        <f>IF('Data Import'!$BD$68&lt;&gt;"",'Data Import'!$BD$68,"")</f>
        <v>30</v>
      </c>
      <c r="K64" s="199" t="str">
        <f>IF('Data Import'!$BD$69="Нет","+","")</f>
        <v/>
      </c>
      <c r="L64" s="179" t="str">
        <f>IF('Data Import'!$BD$70&lt;&gt;"",'Data Import'!$BD$70,"")</f>
        <v/>
      </c>
      <c r="M64" s="199" t="str">
        <f>IF('Data Import'!$BD$69="Да","+","")</f>
        <v>+</v>
      </c>
      <c r="N64" s="200">
        <f>IF('Data Import'!$BD$71&lt;&gt;"",'Data Import'!$BD$71,"")</f>
        <v>2</v>
      </c>
      <c r="O64" s="200">
        <f>IF('Data Import'!$BD$72&lt;&gt;"",'Data Import'!$BD$72,"")</f>
        <v>2</v>
      </c>
      <c r="P64" s="200">
        <f>IF('Data Import'!$BD$73&lt;&gt;"",'Data Import'!$BD$73,"")</f>
        <v>430</v>
      </c>
      <c r="Q64" s="200">
        <f>IF('Data Import'!$BD$74&lt;&gt;"",'Data Import'!$BD$74,"")</f>
        <v>430</v>
      </c>
      <c r="R64" s="200">
        <f>IF('Data Import'!$BD$75&lt;&gt;"",'Data Import'!$BD$75,"")</f>
        <v>2</v>
      </c>
      <c r="S64" s="200">
        <f>IF('Data Import'!$BD$76&lt;&gt;"",'Data Import'!$BD$76,"")</f>
        <v>2</v>
      </c>
      <c r="T64" s="200">
        <f>IF('Data Import'!$BD$77&lt;&gt;"",'Data Import'!$BD$77,"")</f>
        <v>206</v>
      </c>
      <c r="U64" s="200">
        <f>IF('Data Import'!$BD$78&lt;&gt;"",'Data Import'!$BD$78,"")</f>
        <v>212</v>
      </c>
      <c r="V64" s="200">
        <f>IF('Data Import'!$BD$79&lt;&gt;"",'Data Import'!$BD$79,"")</f>
        <v>0</v>
      </c>
      <c r="W64" s="200">
        <f>IF('Data Import'!$BD$80&lt;&gt;"",'Data Import'!$BD$80,"")</f>
        <v>0</v>
      </c>
      <c r="X64" s="200">
        <f>IF('Data Import'!$BD$81&lt;&gt;"",'Data Import'!$BD$81,"")</f>
        <v>192</v>
      </c>
      <c r="Y64" s="200">
        <f>IF('Data Import'!$BD$82&lt;&gt;"",'Data Import'!$BD$82,"")</f>
        <v>193</v>
      </c>
      <c r="Z64" s="201">
        <f>IF('Data Import'!$BD$83&lt;&gt;"",'Data Import'!$BD$83,"")</f>
        <v>0</v>
      </c>
      <c r="AA64" s="201">
        <f>IF('Data Import'!$BD$84&lt;&gt;"",'Data Import'!$BD$84,"")</f>
        <v>0</v>
      </c>
      <c r="AB64" s="201">
        <f>IF('Data Import'!$BD$85&lt;&gt;"",'Data Import'!$BD$85,"")</f>
        <v>44.651000000000003</v>
      </c>
      <c r="AC64" s="201">
        <f>IF('Data Import'!$BD$86&lt;&gt;"",'Data Import'!$BD$86,"")</f>
        <v>44.884</v>
      </c>
      <c r="AD64" s="201">
        <f>IF('Data Import'!$BD$87&lt;&gt;"",'Data Import'!$BD$87,"")</f>
        <v>100</v>
      </c>
      <c r="AE64" s="201">
        <f>IF('Data Import'!$BD$88&lt;&gt;"",'Data Import'!$BD$88,"")</f>
        <v>100</v>
      </c>
      <c r="AF64" s="201">
        <f>IF('Data Import'!$BD$89&lt;&gt;"",'Data Import'!$BD$89,"")</f>
        <v>47.906999999999996</v>
      </c>
      <c r="AG64" s="201">
        <f>IF('Data Import'!$BD$90&lt;&gt;"",'Data Import'!$BD$90,"")</f>
        <v>49.302</v>
      </c>
    </row>
    <row r="65" spans="1:33" s="202" customFormat="1" ht="15.75" customHeight="1" x14ac:dyDescent="0.25">
      <c r="A65" s="33">
        <v>54</v>
      </c>
      <c r="B65" s="177" t="s">
        <v>64</v>
      </c>
      <c r="C65" s="199" t="str">
        <f>IF('Data Import'!$BE$61="Нет","+","")</f>
        <v>+</v>
      </c>
      <c r="D65" s="199" t="str">
        <f>IF('Data Import'!$BE$62="Нет","+","")</f>
        <v/>
      </c>
      <c r="E65" s="179" t="str">
        <f>IF('Data Import'!$BE$63&lt;&gt;"",'Data Import'!$BE$63,"")</f>
        <v/>
      </c>
      <c r="F65" s="199" t="str">
        <f>IF('Data Import'!$BE$64&lt;&gt;"",'Data Import'!$BE$64,"")</f>
        <v/>
      </c>
      <c r="G65" s="200" t="str">
        <f>IF('Data Import'!$BE$65&lt;&gt;"",'Data Import'!$BE$65,"")</f>
        <v/>
      </c>
      <c r="H65" s="200" t="str">
        <f>IF('Data Import'!$BE$66&lt;&gt;"",'Data Import'!$BE$66,"")</f>
        <v/>
      </c>
      <c r="I65" s="201" t="str">
        <f>IF('Data Import'!$BE$67&lt;&gt;"",'Data Import'!$BE$67,"")</f>
        <v/>
      </c>
      <c r="J65" s="201" t="str">
        <f>IF('Data Import'!$BE$68&lt;&gt;"",'Data Import'!$BE$68,"")</f>
        <v/>
      </c>
      <c r="K65" s="199" t="str">
        <f>IF('Data Import'!$BE$69="Нет","+","")</f>
        <v/>
      </c>
      <c r="L65" s="179" t="str">
        <f>IF('Data Import'!$BE$70&lt;&gt;"",'Data Import'!$BE$70,"")</f>
        <v/>
      </c>
      <c r="M65" s="199" t="str">
        <f>IF('Data Import'!$BE$69="Да","+","")</f>
        <v>+</v>
      </c>
      <c r="N65" s="200">
        <f>IF('Data Import'!$BE$71&lt;&gt;"",'Data Import'!$BE$71,"")</f>
        <v>0</v>
      </c>
      <c r="O65" s="200">
        <f>IF('Data Import'!$BE$72&lt;&gt;"",'Data Import'!$BE$72,"")</f>
        <v>0</v>
      </c>
      <c r="P65" s="200">
        <f>IF('Data Import'!$BE$73&lt;&gt;"",'Data Import'!$BE$73,"")</f>
        <v>32</v>
      </c>
      <c r="Q65" s="200">
        <f>IF('Data Import'!$BE$74&lt;&gt;"",'Data Import'!$BE$74,"")</f>
        <v>377</v>
      </c>
      <c r="R65" s="200">
        <f>IF('Data Import'!$BE$75&lt;&gt;"",'Data Import'!$BE$75,"")</f>
        <v>0</v>
      </c>
      <c r="S65" s="200">
        <f>IF('Data Import'!$BE$76&lt;&gt;"",'Data Import'!$BE$76,"")</f>
        <v>0</v>
      </c>
      <c r="T65" s="200">
        <f>IF('Data Import'!$BE$77&lt;&gt;"",'Data Import'!$BE$77,"")</f>
        <v>0</v>
      </c>
      <c r="U65" s="200">
        <f>IF('Data Import'!$BE$78&lt;&gt;"",'Data Import'!$BE$78,"")</f>
        <v>0</v>
      </c>
      <c r="V65" s="200">
        <f>IF('Data Import'!$BE$79&lt;&gt;"",'Data Import'!$BE$79,"")</f>
        <v>0</v>
      </c>
      <c r="W65" s="200">
        <f>IF('Data Import'!$BE$80&lt;&gt;"",'Data Import'!$BE$80,"")</f>
        <v>0</v>
      </c>
      <c r="X65" s="200">
        <f>IF('Data Import'!$BE$81&lt;&gt;"",'Data Import'!$BE$81,"")</f>
        <v>20</v>
      </c>
      <c r="Y65" s="200">
        <f>IF('Data Import'!$BE$82&lt;&gt;"",'Data Import'!$BE$82,"")</f>
        <v>105</v>
      </c>
      <c r="Z65" s="201" t="str">
        <f>IF('Data Import'!$BE$83&lt;&gt;"",'Data Import'!$BE$83,"")</f>
        <v/>
      </c>
      <c r="AA65" s="201" t="str">
        <f>IF('Data Import'!$BE$84&lt;&gt;"",'Data Import'!$BE$84,"")</f>
        <v/>
      </c>
      <c r="AB65" s="201">
        <f>IF('Data Import'!$BE$85&lt;&gt;"",'Data Import'!$BE$85,"")</f>
        <v>62.5</v>
      </c>
      <c r="AC65" s="201">
        <f>IF('Data Import'!$BE$86&lt;&gt;"",'Data Import'!$BE$86,"")</f>
        <v>27.850999999999999</v>
      </c>
      <c r="AD65" s="201" t="str">
        <f>IF('Data Import'!$BE$87&lt;&gt;"",'Data Import'!$BE$87,"")</f>
        <v/>
      </c>
      <c r="AE65" s="201" t="str">
        <f>IF('Data Import'!$BE$88&lt;&gt;"",'Data Import'!$BE$88,"")</f>
        <v/>
      </c>
      <c r="AF65" s="201">
        <f>IF('Data Import'!$BE$89&lt;&gt;"",'Data Import'!$BE$89,"")</f>
        <v>0</v>
      </c>
      <c r="AG65" s="201">
        <f>IF('Data Import'!$BE$90&lt;&gt;"",'Data Import'!$BE$90,"")</f>
        <v>0</v>
      </c>
    </row>
    <row r="66" spans="1:33" s="202" customFormat="1" ht="15.75" customHeight="1" x14ac:dyDescent="0.25">
      <c r="A66" s="33">
        <v>55</v>
      </c>
      <c r="B66" s="177" t="s">
        <v>65</v>
      </c>
      <c r="C66" s="199" t="str">
        <f>IF('Data Import'!$BF$61="Нет","+","")</f>
        <v>+</v>
      </c>
      <c r="D66" s="199" t="str">
        <f>IF('Data Import'!$BF$62="Нет","+","")</f>
        <v/>
      </c>
      <c r="E66" s="179" t="str">
        <f>IF('Data Import'!$BF$63&lt;&gt;"",'Data Import'!$BF$63,"")</f>
        <v/>
      </c>
      <c r="F66" s="199" t="str">
        <f>IF('Data Import'!$BF$64&lt;&gt;"",'Data Import'!$BF$64,"")</f>
        <v/>
      </c>
      <c r="G66" s="200" t="str">
        <f>IF('Data Import'!$BF$65&lt;&gt;"",'Data Import'!$BF$65,"")</f>
        <v/>
      </c>
      <c r="H66" s="200" t="str">
        <f>IF('Data Import'!$BF$66&lt;&gt;"",'Data Import'!$BF$66,"")</f>
        <v/>
      </c>
      <c r="I66" s="201" t="str">
        <f>IF('Data Import'!$BF$67&lt;&gt;"",'Data Import'!$BF$67,"")</f>
        <v/>
      </c>
      <c r="J66" s="201" t="str">
        <f>IF('Data Import'!$BF$68&lt;&gt;"",'Data Import'!$BF$68,"")</f>
        <v/>
      </c>
      <c r="K66" s="199" t="str">
        <f>IF('Data Import'!$BF$69="Нет","+","")</f>
        <v/>
      </c>
      <c r="L66" s="179" t="str">
        <f>IF('Data Import'!$BF$70&lt;&gt;"",'Data Import'!$BF$70,"")</f>
        <v/>
      </c>
      <c r="M66" s="199" t="str">
        <f>IF('Data Import'!$BF$69="Да","+","")</f>
        <v>+</v>
      </c>
      <c r="N66" s="200">
        <f>IF('Data Import'!$BF$71&lt;&gt;"",'Data Import'!$BF$71,"")</f>
        <v>5066</v>
      </c>
      <c r="O66" s="200">
        <f>IF('Data Import'!$BF$72&lt;&gt;"",'Data Import'!$BF$72,"")</f>
        <v>7400</v>
      </c>
      <c r="P66" s="200" t="str">
        <f>IF('Data Import'!$BF$73&lt;&gt;"",'Data Import'!$BF$73,"")</f>
        <v/>
      </c>
      <c r="Q66" s="200" t="str">
        <f>IF('Data Import'!$BF$74&lt;&gt;"",'Data Import'!$BF$74,"")</f>
        <v/>
      </c>
      <c r="R66" s="200">
        <f>IF('Data Import'!$BF$75&lt;&gt;"",'Data Import'!$BF$75,"")</f>
        <v>790</v>
      </c>
      <c r="S66" s="200">
        <f>IF('Data Import'!$BF$76&lt;&gt;"",'Data Import'!$BF$76,"")</f>
        <v>799</v>
      </c>
      <c r="T66" s="200" t="str">
        <f>IF('Data Import'!$BF$77&lt;&gt;"",'Data Import'!$BF$77,"")</f>
        <v/>
      </c>
      <c r="U66" s="200" t="str">
        <f>IF('Data Import'!$BF$78&lt;&gt;"",'Data Import'!$BF$78,"")</f>
        <v/>
      </c>
      <c r="V66" s="200">
        <f>IF('Data Import'!$BF$79&lt;&gt;"",'Data Import'!$BF$79,"")</f>
        <v>878</v>
      </c>
      <c r="W66" s="200">
        <f>IF('Data Import'!$BF$80&lt;&gt;"",'Data Import'!$BF$80,"")</f>
        <v>1193</v>
      </c>
      <c r="X66" s="200" t="str">
        <f>IF('Data Import'!$BF$81&lt;&gt;"",'Data Import'!$BF$81,"")</f>
        <v/>
      </c>
      <c r="Y66" s="200" t="str">
        <f>IF('Data Import'!$BF$82&lt;&gt;"",'Data Import'!$BF$82,"")</f>
        <v/>
      </c>
      <c r="Z66" s="201">
        <f>IF('Data Import'!$BF$83&lt;&gt;"",'Data Import'!$BF$83,"")</f>
        <v>17.331</v>
      </c>
      <c r="AA66" s="201">
        <f>IF('Data Import'!$BF$84&lt;&gt;"",'Data Import'!$BF$84,"")</f>
        <v>16.122</v>
      </c>
      <c r="AB66" s="201" t="str">
        <f>IF('Data Import'!$BF$85&lt;&gt;"",'Data Import'!$BF$85,"")</f>
        <v/>
      </c>
      <c r="AC66" s="201" t="str">
        <f>IF('Data Import'!$BF$86&lt;&gt;"",'Data Import'!$BF$86,"")</f>
        <v/>
      </c>
      <c r="AD66" s="201">
        <f>IF('Data Import'!$BF$87&lt;&gt;"",'Data Import'!$BF$87,"")</f>
        <v>15.593999999999999</v>
      </c>
      <c r="AE66" s="201">
        <f>IF('Data Import'!$BF$88&lt;&gt;"",'Data Import'!$BF$88,"")</f>
        <v>10.797000000000001</v>
      </c>
      <c r="AF66" s="201" t="str">
        <f>IF('Data Import'!$BF$89&lt;&gt;"",'Data Import'!$BF$89,"")</f>
        <v/>
      </c>
      <c r="AG66" s="201" t="str">
        <f>IF('Data Import'!$BF$90&lt;&gt;"",'Data Import'!$BF$90,"")</f>
        <v/>
      </c>
    </row>
    <row r="67" spans="1:33" s="202" customFormat="1" ht="15.75" customHeight="1" x14ac:dyDescent="0.25">
      <c r="A67" s="33">
        <v>56</v>
      </c>
      <c r="B67" s="177" t="s">
        <v>66</v>
      </c>
      <c r="C67" s="199" t="str">
        <f>IF('Data Import'!$BG$61="Нет","+","")</f>
        <v/>
      </c>
      <c r="D67" s="199" t="str">
        <f>IF('Data Import'!$BG$62="Нет","+","")</f>
        <v>+</v>
      </c>
      <c r="E67" s="179" t="str">
        <f>IF('Data Import'!$BG$63&lt;&gt;"",'Data Import'!$BG$63,"")</f>
        <v/>
      </c>
      <c r="F67" s="199" t="str">
        <f>IF('Data Import'!$BG$64&lt;&gt;"",'Data Import'!$BG$64,"")</f>
        <v/>
      </c>
      <c r="G67" s="200" t="str">
        <f>IF('Data Import'!$BG$65&lt;&gt;"",'Data Import'!$BG$65,"")</f>
        <v/>
      </c>
      <c r="H67" s="200" t="str">
        <f>IF('Data Import'!$BG$66&lt;&gt;"",'Data Import'!$BG$66,"")</f>
        <v/>
      </c>
      <c r="I67" s="201" t="str">
        <f>IF('Data Import'!$BG$67&lt;&gt;"",'Data Import'!$BG$67,"")</f>
        <v/>
      </c>
      <c r="J67" s="201" t="str">
        <f>IF('Data Import'!$BG$68&lt;&gt;"",'Data Import'!$BG$68,"")</f>
        <v/>
      </c>
      <c r="K67" s="199" t="str">
        <f>IF('Data Import'!$BG$69="Нет","+","")</f>
        <v/>
      </c>
      <c r="L67" s="179" t="str">
        <f>IF('Data Import'!$BG$70&lt;&gt;"",'Data Import'!$BG$70,"")</f>
        <v/>
      </c>
      <c r="M67" s="199" t="str">
        <f>IF('Data Import'!$BG$69="Да","+","")</f>
        <v>+</v>
      </c>
      <c r="N67" s="200">
        <f>IF('Data Import'!$BG$71&lt;&gt;"",'Data Import'!$BG$71,"")</f>
        <v>0</v>
      </c>
      <c r="O67" s="200">
        <f>IF('Data Import'!$BG$72&lt;&gt;"",'Data Import'!$BG$72,"")</f>
        <v>0</v>
      </c>
      <c r="P67" s="200">
        <f>IF('Data Import'!$BG$73&lt;&gt;"",'Data Import'!$BG$73,"")</f>
        <v>2230</v>
      </c>
      <c r="Q67" s="200">
        <f>IF('Data Import'!$BG$74&lt;&gt;"",'Data Import'!$BG$74,"")</f>
        <v>2113</v>
      </c>
      <c r="R67" s="200">
        <f>IF('Data Import'!$BG$75&lt;&gt;"",'Data Import'!$BG$75,"")</f>
        <v>0</v>
      </c>
      <c r="S67" s="200">
        <f>IF('Data Import'!$BG$76&lt;&gt;"",'Data Import'!$BG$76,"")</f>
        <v>0</v>
      </c>
      <c r="T67" s="200">
        <f>IF('Data Import'!$BG$77&lt;&gt;"",'Data Import'!$BG$77,"")</f>
        <v>316</v>
      </c>
      <c r="U67" s="200">
        <f>IF('Data Import'!$BG$78&lt;&gt;"",'Data Import'!$BG$78,"")</f>
        <v>310</v>
      </c>
      <c r="V67" s="200">
        <f>IF('Data Import'!$BG$79&lt;&gt;"",'Data Import'!$BG$79,"")</f>
        <v>0</v>
      </c>
      <c r="W67" s="200">
        <f>IF('Data Import'!$BG$80&lt;&gt;"",'Data Import'!$BG$80,"")</f>
        <v>0</v>
      </c>
      <c r="X67" s="200">
        <f>IF('Data Import'!$BG$81&lt;&gt;"",'Data Import'!$BG$81,"")</f>
        <v>1724</v>
      </c>
      <c r="Y67" s="200">
        <f>IF('Data Import'!$BG$82&lt;&gt;"",'Data Import'!$BG$82,"")</f>
        <v>1587</v>
      </c>
      <c r="Z67" s="201" t="str">
        <f>IF('Data Import'!$BG$83&lt;&gt;"",'Data Import'!$BG$83,"")</f>
        <v/>
      </c>
      <c r="AA67" s="201" t="str">
        <f>IF('Data Import'!$BG$84&lt;&gt;"",'Data Import'!$BG$84,"")</f>
        <v/>
      </c>
      <c r="AB67" s="201">
        <f>IF('Data Import'!$BG$85&lt;&gt;"",'Data Import'!$BG$85,"")</f>
        <v>77.308999999999997</v>
      </c>
      <c r="AC67" s="201">
        <f>IF('Data Import'!$BG$86&lt;&gt;"",'Data Import'!$BG$86,"")</f>
        <v>75.105999999999995</v>
      </c>
      <c r="AD67" s="201" t="str">
        <f>IF('Data Import'!$BG$87&lt;&gt;"",'Data Import'!$BG$87,"")</f>
        <v/>
      </c>
      <c r="AE67" s="201" t="str">
        <f>IF('Data Import'!$BG$88&lt;&gt;"",'Data Import'!$BG$88,"")</f>
        <v/>
      </c>
      <c r="AF67" s="201">
        <f>IF('Data Import'!$BG$89&lt;&gt;"",'Data Import'!$BG$89,"")</f>
        <v>14.17</v>
      </c>
      <c r="AG67" s="201">
        <f>IF('Data Import'!$BG$90&lt;&gt;"",'Data Import'!$BG$90,"")</f>
        <v>14.670999999999999</v>
      </c>
    </row>
    <row r="68" spans="1:33" s="202" customFormat="1" ht="15.75" customHeight="1" x14ac:dyDescent="0.25">
      <c r="A68" s="33">
        <v>57</v>
      </c>
      <c r="B68" s="198" t="s">
        <v>67</v>
      </c>
      <c r="C68" s="199" t="str">
        <f>IF('Data Import'!$BH$61="Нет","+","")</f>
        <v/>
      </c>
      <c r="D68" s="199" t="str">
        <f>IF('Data Import'!$BH$62="Нет","+","")</f>
        <v/>
      </c>
      <c r="E68" s="179" t="str">
        <f>IF('Data Import'!$BH$63&lt;&gt;"",'Data Import'!$BH$63,"")</f>
        <v/>
      </c>
      <c r="F68" s="199" t="str">
        <f>IF('Data Import'!$BH$64&lt;&gt;"",'Data Import'!$BH$64,"")</f>
        <v/>
      </c>
      <c r="G68" s="200" t="str">
        <f>IF('Data Import'!$BH$65&lt;&gt;"",'Data Import'!$BH$65,"")</f>
        <v/>
      </c>
      <c r="H68" s="200" t="str">
        <f>IF('Data Import'!$BH$66&lt;&gt;"",'Data Import'!$BH$66,"")</f>
        <v/>
      </c>
      <c r="I68" s="201" t="str">
        <f>IF('Data Import'!$BH$67&lt;&gt;"",'Data Import'!$BH$67,"")</f>
        <v/>
      </c>
      <c r="J68" s="201" t="str">
        <f>IF('Data Import'!$BH$68&lt;&gt;"",'Data Import'!$BH$68,"")</f>
        <v/>
      </c>
      <c r="K68" s="199" t="str">
        <f>IF('Data Import'!$BH$69="Нет","+","")</f>
        <v/>
      </c>
      <c r="L68" s="179" t="str">
        <f>IF('Data Import'!$BH$70&lt;&gt;"",'Data Import'!$BH$70,"")</f>
        <v/>
      </c>
      <c r="M68" s="199" t="str">
        <f>IF('Data Import'!$BH$69="Да","+","")</f>
        <v/>
      </c>
      <c r="N68" s="200" t="str">
        <f>IF('Data Import'!$BH$71&lt;&gt;"",'Data Import'!$BH$71,"")</f>
        <v/>
      </c>
      <c r="O68" s="200" t="str">
        <f>IF('Data Import'!$BH$72&lt;&gt;"",'Data Import'!$BH$72,"")</f>
        <v/>
      </c>
      <c r="P68" s="200">
        <f>IF('Data Import'!$BH$73&lt;&gt;"",'Data Import'!$BH$73,"")</f>
        <v>0</v>
      </c>
      <c r="Q68" s="200">
        <f>IF('Data Import'!$BH$74&lt;&gt;"",'Data Import'!$BH$74,"")</f>
        <v>0</v>
      </c>
      <c r="R68" s="200" t="str">
        <f>IF('Data Import'!$BH$75&lt;&gt;"",'Data Import'!$BH$75,"")</f>
        <v/>
      </c>
      <c r="S68" s="200" t="str">
        <f>IF('Data Import'!$BH$76&lt;&gt;"",'Data Import'!$BH$76,"")</f>
        <v/>
      </c>
      <c r="T68" s="200">
        <f>IF('Data Import'!$BH$77&lt;&gt;"",'Data Import'!$BH$77,"")</f>
        <v>0</v>
      </c>
      <c r="U68" s="200">
        <f>IF('Data Import'!$BH$78&lt;&gt;"",'Data Import'!$BH$78,"")</f>
        <v>0</v>
      </c>
      <c r="V68" s="200" t="str">
        <f>IF('Data Import'!$BH$79&lt;&gt;"",'Data Import'!$BH$79,"")</f>
        <v/>
      </c>
      <c r="W68" s="200" t="str">
        <f>IF('Data Import'!$BH$80&lt;&gt;"",'Data Import'!$BH$80,"")</f>
        <v/>
      </c>
      <c r="X68" s="200">
        <f>IF('Data Import'!$BH$81&lt;&gt;"",'Data Import'!$BH$81,"")</f>
        <v>0</v>
      </c>
      <c r="Y68" s="200">
        <f>IF('Data Import'!$BH$82&lt;&gt;"",'Data Import'!$BH$82,"")</f>
        <v>0</v>
      </c>
      <c r="Z68" s="201" t="str">
        <f>IF('Data Import'!$BH$83&lt;&gt;"",'Data Import'!$BH$83,"")</f>
        <v/>
      </c>
      <c r="AA68" s="201" t="str">
        <f>IF('Data Import'!$BH$84&lt;&gt;"",'Data Import'!$BH$84,"")</f>
        <v/>
      </c>
      <c r="AB68" s="201" t="str">
        <f>IF('Data Import'!$BH$85&lt;&gt;"",'Data Import'!$BH$85,"")</f>
        <v/>
      </c>
      <c r="AC68" s="201" t="str">
        <f>IF('Data Import'!$BH$86&lt;&gt;"",'Data Import'!$BH$86,"")</f>
        <v/>
      </c>
      <c r="AD68" s="201" t="str">
        <f>IF('Data Import'!$BH$87&lt;&gt;"",'Data Import'!$BH$87,"")</f>
        <v/>
      </c>
      <c r="AE68" s="201" t="str">
        <f>IF('Data Import'!$BH$88&lt;&gt;"",'Data Import'!$BH$88,"")</f>
        <v/>
      </c>
      <c r="AF68" s="201" t="str">
        <f>IF('Data Import'!$BH$89&lt;&gt;"",'Data Import'!$BH$89,"")</f>
        <v/>
      </c>
      <c r="AG68" s="201" t="str">
        <f>IF('Data Import'!$BH$90&lt;&gt;"",'Data Import'!$BH$90,"")</f>
        <v/>
      </c>
    </row>
    <row r="69" spans="1:33" s="202" customFormat="1" ht="15.75" customHeight="1" x14ac:dyDescent="0.25">
      <c r="A69" s="33">
        <v>58</v>
      </c>
      <c r="B69" s="177" t="s">
        <v>68</v>
      </c>
      <c r="C69" s="199" t="str">
        <f>IF('Data Import'!$BI$61="Нет","+","")</f>
        <v>+</v>
      </c>
      <c r="D69" s="199" t="str">
        <f>IF('Data Import'!$BI$62="Нет","+","")</f>
        <v/>
      </c>
      <c r="E69" s="179" t="str">
        <f>IF('Data Import'!$BI$63&lt;&gt;"",'Data Import'!$BI$63,"")</f>
        <v/>
      </c>
      <c r="F69" s="199" t="str">
        <f>IF('Data Import'!$BI$64&lt;&gt;"",'Data Import'!$BI$64,"")</f>
        <v/>
      </c>
      <c r="G69" s="200" t="str">
        <f>IF('Data Import'!$BI$65&lt;&gt;"",'Data Import'!$BI$65,"")</f>
        <v/>
      </c>
      <c r="H69" s="200" t="str">
        <f>IF('Data Import'!$BI$66&lt;&gt;"",'Data Import'!$BI$66,"")</f>
        <v/>
      </c>
      <c r="I69" s="201" t="str">
        <f>IF('Data Import'!$BI$67&lt;&gt;"",'Data Import'!$BI$67,"")</f>
        <v/>
      </c>
      <c r="J69" s="201" t="str">
        <f>IF('Data Import'!$BI$68&lt;&gt;"",'Data Import'!$BI$68,"")</f>
        <v/>
      </c>
      <c r="K69" s="199" t="str">
        <f>IF('Data Import'!$BI$69="Нет","+","")</f>
        <v/>
      </c>
      <c r="L69" s="179" t="str">
        <f>IF('Data Import'!$BI$70&lt;&gt;"",'Data Import'!$BI$70,"")</f>
        <v/>
      </c>
      <c r="M69" s="199" t="str">
        <f>IF('Data Import'!$BI$69="Да","+","")</f>
        <v>+</v>
      </c>
      <c r="N69" s="200">
        <f>IF('Data Import'!$BI$71&lt;&gt;"",'Data Import'!$BI$71,"")</f>
        <v>159</v>
      </c>
      <c r="O69" s="200">
        <f>IF('Data Import'!$BI$72&lt;&gt;"",'Data Import'!$BI$72,"")</f>
        <v>159</v>
      </c>
      <c r="P69" s="200">
        <f>IF('Data Import'!$BI$73&lt;&gt;"",'Data Import'!$BI$73,"")</f>
        <v>2316</v>
      </c>
      <c r="Q69" s="200">
        <f>IF('Data Import'!$BI$74&lt;&gt;"",'Data Import'!$BI$74,"")</f>
        <v>3708</v>
      </c>
      <c r="R69" s="200">
        <f>IF('Data Import'!$BI$75&lt;&gt;"",'Data Import'!$BI$75,"")</f>
        <v>159</v>
      </c>
      <c r="S69" s="200">
        <f>IF('Data Import'!$BI$76&lt;&gt;"",'Data Import'!$BI$76,"")</f>
        <v>159</v>
      </c>
      <c r="T69" s="200">
        <f>IF('Data Import'!$BI$77&lt;&gt;"",'Data Import'!$BI$77,"")</f>
        <v>252</v>
      </c>
      <c r="U69" s="200">
        <f>IF('Data Import'!$BI$78&lt;&gt;"",'Data Import'!$BI$78,"")</f>
        <v>298</v>
      </c>
      <c r="V69" s="200"/>
      <c r="W69" s="200"/>
      <c r="X69" s="200">
        <f>IF('Data Import'!$BI$81&lt;&gt;"",'Data Import'!$BI$81,"")</f>
        <v>864</v>
      </c>
      <c r="Y69" s="200">
        <f>IF('Data Import'!$BI$82&lt;&gt;"",'Data Import'!$BI$82,"")</f>
        <v>1144</v>
      </c>
      <c r="Z69" s="201" t="str">
        <f>IF('Data Import'!$BI$83&lt;&gt;"",'Data Import'!$BI$83,"")</f>
        <v/>
      </c>
      <c r="AA69" s="201" t="str">
        <f>IF('Data Import'!$BI$84&lt;&gt;"",'Data Import'!$BI$84,"")</f>
        <v/>
      </c>
      <c r="AB69" s="201">
        <f>IF('Data Import'!$BI$85&lt;&gt;"",'Data Import'!$BI$85,"")</f>
        <v>37.305999999999997</v>
      </c>
      <c r="AC69" s="201">
        <f>IF('Data Import'!$BI$86&lt;&gt;"",'Data Import'!$BI$86,"")</f>
        <v>30.852</v>
      </c>
      <c r="AD69" s="201">
        <f>IF('Data Import'!$BI$87&lt;&gt;"",'Data Import'!$BI$87,"")</f>
        <v>100</v>
      </c>
      <c r="AE69" s="201">
        <f>IF('Data Import'!$BI$88&lt;&gt;"",'Data Import'!$BI$88,"")</f>
        <v>100</v>
      </c>
      <c r="AF69" s="201">
        <f>IF('Data Import'!$BI$89&lt;&gt;"",'Data Import'!$BI$89,"")</f>
        <v>10.881</v>
      </c>
      <c r="AG69" s="201">
        <f>IF('Data Import'!$BI$90&lt;&gt;"",'Data Import'!$BI$90,"")</f>
        <v>8.0370000000000008</v>
      </c>
    </row>
    <row r="70" spans="1:33" s="202" customFormat="1" ht="66" customHeight="1" x14ac:dyDescent="0.25">
      <c r="A70" s="33">
        <v>59</v>
      </c>
      <c r="B70" s="177" t="s">
        <v>69</v>
      </c>
      <c r="C70" s="199" t="str">
        <f>IF('Data Import'!$BJ$61="Нет","+","")</f>
        <v/>
      </c>
      <c r="D70" s="199" t="str">
        <f>IF('Data Import'!$BJ$62="Нет","+","")</f>
        <v/>
      </c>
      <c r="E70" s="179" t="str">
        <f>IF('Data Import'!$BJ$63&lt;&gt;"",'Data Import'!$BJ$63,"")</f>
        <v xml:space="preserve">Доля автомобильных стоянок, расположенных на автомобильных дорогах регионального значения, с выделенными бесплатными парковочными местами для инвалидов, от общего числа автомобильных стоянок </v>
      </c>
      <c r="F70" s="199" t="str">
        <f>IF('Data Import'!$BJ$64&lt;&gt;"",'Data Import'!$BJ$64,"")</f>
        <v>%</v>
      </c>
      <c r="G70" s="200">
        <f>IF('Data Import'!$BJ$65&lt;&gt;"",'Data Import'!$BJ$65,"")</f>
        <v>0</v>
      </c>
      <c r="H70" s="200">
        <f>IF('Data Import'!$BJ$66&lt;&gt;"",'Data Import'!$BJ$66,"")</f>
        <v>100</v>
      </c>
      <c r="I70" s="201">
        <f>IF('Data Import'!$BJ$67&lt;&gt;"",'Data Import'!$BJ$67,"")</f>
        <v>0</v>
      </c>
      <c r="J70" s="201">
        <f>IF('Data Import'!$BJ$68&lt;&gt;"",'Data Import'!$BJ$68,"")</f>
        <v>31</v>
      </c>
      <c r="K70" s="199" t="str">
        <f>IF('Data Import'!$BJ$69="Нет","+","")</f>
        <v/>
      </c>
      <c r="L70" s="179" t="str">
        <f>IF('Data Import'!$BJ$70&lt;&gt;"",'Data Import'!$BJ$70,"")</f>
        <v/>
      </c>
      <c r="M70" s="199" t="str">
        <f>IF('Data Import'!$BJ$69="Да","+","")</f>
        <v>+</v>
      </c>
      <c r="N70" s="200">
        <f>IF('Data Import'!$BJ$71&lt;&gt;"",'Data Import'!$BJ$71,"")</f>
        <v>36</v>
      </c>
      <c r="O70" s="200">
        <f>IF('Data Import'!$BJ$72&lt;&gt;"",'Data Import'!$BJ$72,"")</f>
        <v>26</v>
      </c>
      <c r="P70" s="200">
        <f>IF('Data Import'!$BJ$73&lt;&gt;"",'Data Import'!$BJ$73,"")</f>
        <v>1821</v>
      </c>
      <c r="Q70" s="200">
        <f>IF('Data Import'!$BJ$74&lt;&gt;"",'Data Import'!$BJ$74,"")</f>
        <v>2134</v>
      </c>
      <c r="R70" s="200">
        <f>IF('Data Import'!$BJ$75&lt;&gt;"",'Data Import'!$BJ$75,"")</f>
        <v>0</v>
      </c>
      <c r="S70" s="200">
        <f>IF('Data Import'!$BJ$76&lt;&gt;"",'Data Import'!$BJ$76,"")</f>
        <v>0</v>
      </c>
      <c r="T70" s="200">
        <f>IF('Data Import'!$BJ$77&lt;&gt;"",'Data Import'!$BJ$77,"")</f>
        <v>1161</v>
      </c>
      <c r="U70" s="200">
        <f>IF('Data Import'!$BJ$78&lt;&gt;"",'Data Import'!$BJ$78,"")</f>
        <v>1470</v>
      </c>
      <c r="V70" s="200">
        <f>IF('Data Import'!$BJ$79&lt;&gt;"",'Data Import'!$BJ$79,"")</f>
        <v>36</v>
      </c>
      <c r="W70" s="200">
        <f>IF('Data Import'!$BJ$80&lt;&gt;"",'Data Import'!$BJ$80,"")</f>
        <v>26</v>
      </c>
      <c r="X70" s="200">
        <f>IF('Data Import'!$BJ$81&lt;&gt;"",'Data Import'!$BJ$81,"")</f>
        <v>660</v>
      </c>
      <c r="Y70" s="200">
        <f>IF('Data Import'!$BJ$82&lt;&gt;"",'Data Import'!$BJ$82,"")</f>
        <v>663</v>
      </c>
      <c r="Z70" s="201">
        <f>IF('Data Import'!$BJ$83&lt;&gt;"",'Data Import'!$BJ$83,"")</f>
        <v>100</v>
      </c>
      <c r="AA70" s="201">
        <f>IF('Data Import'!$BJ$84&lt;&gt;"",'Data Import'!$BJ$84,"")</f>
        <v>100</v>
      </c>
      <c r="AB70" s="201">
        <f>IF('Data Import'!$BJ$85&lt;&gt;"",'Data Import'!$BJ$85,"")</f>
        <v>36.244</v>
      </c>
      <c r="AC70" s="201">
        <f>IF('Data Import'!$BJ$86&lt;&gt;"",'Data Import'!$BJ$86,"")</f>
        <v>31.068000000000001</v>
      </c>
      <c r="AD70" s="201">
        <f>IF('Data Import'!$BJ$87&lt;&gt;"",'Data Import'!$BJ$87,"")</f>
        <v>0</v>
      </c>
      <c r="AE70" s="201">
        <f>IF('Data Import'!$BJ$88&lt;&gt;"",'Data Import'!$BJ$88,"")</f>
        <v>0</v>
      </c>
      <c r="AF70" s="201">
        <f>IF('Data Import'!$BJ$89&lt;&gt;"",'Data Import'!$BJ$89,"")</f>
        <v>63.756</v>
      </c>
      <c r="AG70" s="201">
        <f>IF('Data Import'!$BJ$90&lt;&gt;"",'Data Import'!$BJ$90,"")</f>
        <v>68.885000000000005</v>
      </c>
    </row>
    <row r="71" spans="1:33" s="202" customFormat="1" ht="44.25" customHeight="1" x14ac:dyDescent="0.25">
      <c r="A71" s="33">
        <v>60</v>
      </c>
      <c r="B71" s="177" t="s">
        <v>70</v>
      </c>
      <c r="C71" s="199" t="str">
        <f>IF('Data Import'!$BK$61="Нет","+","")</f>
        <v/>
      </c>
      <c r="D71" s="199" t="str">
        <f>IF('Data Import'!$BK$62="Нет","+","")</f>
        <v/>
      </c>
      <c r="E71" s="179" t="str">
        <f>IF('Data Import'!$BK$63&lt;&gt;"",'Data Import'!$BK$63,"")</f>
        <v>Доля автомобильных стоянок (парковок) на автомобильных дорогах общего пользования регионального и местного  значения, полностью соответствующих требованиям доступности для инвалидов</v>
      </c>
      <c r="F71" s="199" t="str">
        <f>IF('Data Import'!$BK$64&lt;&gt;"",'Data Import'!$BK$64,"")</f>
        <v>%</v>
      </c>
      <c r="G71" s="200">
        <f>IF('Data Import'!$BK$65&lt;&gt;"",'Data Import'!$BK$65,"")</f>
        <v>0.65</v>
      </c>
      <c r="H71" s="200">
        <f>IF('Data Import'!$BK$66&lt;&gt;"",'Data Import'!$BK$66,"")</f>
        <v>46</v>
      </c>
      <c r="I71" s="201">
        <f>IF('Data Import'!$BK$67&lt;&gt;"",'Data Import'!$BK$67,"")</f>
        <v>5</v>
      </c>
      <c r="J71" s="201">
        <f>IF('Data Import'!$BK$68&lt;&gt;"",'Data Import'!$BK$68,"")</f>
        <v>50</v>
      </c>
      <c r="K71" s="199" t="str">
        <f>IF('Data Import'!$BK$69="Нет","+","")</f>
        <v/>
      </c>
      <c r="L71" s="179" t="str">
        <f>IF('Data Import'!$BK$70&lt;&gt;"",'Data Import'!$BK$70,"")</f>
        <v/>
      </c>
      <c r="M71" s="199" t="str">
        <f>IF('Data Import'!$BK$69="Да","+","")</f>
        <v>+</v>
      </c>
      <c r="N71" s="200">
        <f>IF('Data Import'!$BK$71&lt;&gt;"",'Data Import'!$BK$71,"")</f>
        <v>98</v>
      </c>
      <c r="O71" s="200">
        <f>IF('Data Import'!$BK$72&lt;&gt;"",'Data Import'!$BK$72,"")</f>
        <v>98</v>
      </c>
      <c r="P71" s="200">
        <f>IF('Data Import'!$BK$73&lt;&gt;"",'Data Import'!$BK$73,"")</f>
        <v>2467</v>
      </c>
      <c r="Q71" s="200">
        <f>IF('Data Import'!$BK$74&lt;&gt;"",'Data Import'!$BK$74,"")</f>
        <v>2501</v>
      </c>
      <c r="R71" s="200">
        <f>IF('Data Import'!$BK$75&lt;&gt;"",'Data Import'!$BK$75,"")</f>
        <v>0</v>
      </c>
      <c r="S71" s="200">
        <f>IF('Data Import'!$BK$76&lt;&gt;"",'Data Import'!$BK$76,"")</f>
        <v>0</v>
      </c>
      <c r="T71" s="200">
        <f>IF('Data Import'!$BK$77&lt;&gt;"",'Data Import'!$BK$77,"")</f>
        <v>0</v>
      </c>
      <c r="U71" s="200">
        <f>IF('Data Import'!$BK$78&lt;&gt;"",'Data Import'!$BK$78,"")</f>
        <v>0</v>
      </c>
      <c r="V71" s="200">
        <f>IF('Data Import'!$BK$79&lt;&gt;"",'Data Import'!$BK$79,"")</f>
        <v>0</v>
      </c>
      <c r="W71" s="200">
        <f>IF('Data Import'!$BK$80&lt;&gt;"",'Data Import'!$BK$80,"")</f>
        <v>46</v>
      </c>
      <c r="X71" s="200">
        <f>IF('Data Import'!$BK$81&lt;&gt;"",'Data Import'!$BK$81,"")</f>
        <v>1135</v>
      </c>
      <c r="Y71" s="200">
        <f>IF('Data Import'!$BK$82&lt;&gt;"",'Data Import'!$BK$82,"")</f>
        <v>1242</v>
      </c>
      <c r="Z71" s="201">
        <f>IF('Data Import'!$BK$83&lt;&gt;"",'Data Import'!$BK$83,"")</f>
        <v>0</v>
      </c>
      <c r="AA71" s="201">
        <f>IF('Data Import'!$BK$84&lt;&gt;"",'Data Import'!$BK$84,"")</f>
        <v>46.939</v>
      </c>
      <c r="AB71" s="201">
        <f>IF('Data Import'!$BK$85&lt;&gt;"",'Data Import'!$BK$85,"")</f>
        <v>46.006999999999998</v>
      </c>
      <c r="AC71" s="201">
        <f>IF('Data Import'!$BK$86&lt;&gt;"",'Data Import'!$BK$86,"")</f>
        <v>49.66</v>
      </c>
      <c r="AD71" s="201">
        <f>IF('Data Import'!$BK$87&lt;&gt;"",'Data Import'!$BK$87,"")</f>
        <v>0</v>
      </c>
      <c r="AE71" s="201">
        <f>IF('Data Import'!$BK$88&lt;&gt;"",'Data Import'!$BK$88,"")</f>
        <v>0</v>
      </c>
      <c r="AF71" s="201">
        <f>IF('Data Import'!$BK$89&lt;&gt;"",'Data Import'!$BK$89,"")</f>
        <v>0</v>
      </c>
      <c r="AG71" s="201">
        <f>IF('Data Import'!$BK$90&lt;&gt;"",'Data Import'!$BK$90,"")</f>
        <v>0</v>
      </c>
    </row>
    <row r="72" spans="1:33" s="202" customFormat="1" ht="15.75" customHeight="1" x14ac:dyDescent="0.25">
      <c r="A72" s="33">
        <v>61</v>
      </c>
      <c r="B72" s="177" t="s">
        <v>71</v>
      </c>
      <c r="C72" s="199" t="str">
        <f>IF('Data Import'!$BL$61="Нет","+","")</f>
        <v/>
      </c>
      <c r="D72" s="199" t="str">
        <f>IF('Data Import'!$BL$62="Нет","+","")</f>
        <v>+</v>
      </c>
      <c r="E72" s="179" t="str">
        <f>IF('Data Import'!$BL$63&lt;&gt;"",'Data Import'!$BL$63,"")</f>
        <v/>
      </c>
      <c r="F72" s="199" t="str">
        <f>IF('Data Import'!$BL$64&lt;&gt;"",'Data Import'!$BL$64,"")</f>
        <v/>
      </c>
      <c r="G72" s="200" t="str">
        <f>IF('Data Import'!$BL$65&lt;&gt;"",'Data Import'!$BL$65,"")</f>
        <v/>
      </c>
      <c r="H72" s="200" t="str">
        <f>IF('Data Import'!$BL$66&lt;&gt;"",'Data Import'!$BL$66,"")</f>
        <v/>
      </c>
      <c r="I72" s="201" t="str">
        <f>IF('Data Import'!$BL$67&lt;&gt;"",'Data Import'!$BL$67,"")</f>
        <v/>
      </c>
      <c r="J72" s="201" t="str">
        <f>IF('Data Import'!$BL$68&lt;&gt;"",'Data Import'!$BL$68,"")</f>
        <v/>
      </c>
      <c r="K72" s="199" t="str">
        <f>IF('Data Import'!$BL$69="Нет","+","")</f>
        <v/>
      </c>
      <c r="L72" s="179" t="str">
        <f>IF('Data Import'!$BL$70&lt;&gt;"",'Data Import'!$BL$70,"")</f>
        <v/>
      </c>
      <c r="M72" s="199" t="str">
        <f>IF('Data Import'!$BL$69="Да","+","")</f>
        <v>+</v>
      </c>
      <c r="N72" s="200" t="str">
        <f>IF('Data Import'!$BL$71&lt;&gt;"",'Data Import'!$BL$71,"")</f>
        <v/>
      </c>
      <c r="O72" s="200" t="str">
        <f>IF('Data Import'!$BL$72&lt;&gt;"",'Data Import'!$BL$72,"")</f>
        <v/>
      </c>
      <c r="P72" s="200">
        <f>IF('Data Import'!$BL$73&lt;&gt;"",'Data Import'!$BL$73,"")</f>
        <v>165</v>
      </c>
      <c r="Q72" s="200">
        <f>IF('Data Import'!$BL$74&lt;&gt;"",'Data Import'!$BL$74,"")</f>
        <v>167</v>
      </c>
      <c r="R72" s="200" t="str">
        <f>IF('Data Import'!$BL$75&lt;&gt;"",'Data Import'!$BL$75,"")</f>
        <v/>
      </c>
      <c r="S72" s="200" t="str">
        <f>IF('Data Import'!$BL$76&lt;&gt;"",'Data Import'!$BL$76,"")</f>
        <v/>
      </c>
      <c r="T72" s="200">
        <f>IF('Data Import'!$BL$77&lt;&gt;"",'Data Import'!$BL$77,"")</f>
        <v>21</v>
      </c>
      <c r="U72" s="200">
        <f>IF('Data Import'!$BL$78&lt;&gt;"",'Data Import'!$BL$78,"")</f>
        <v>20</v>
      </c>
      <c r="V72" s="200" t="str">
        <f>IF('Data Import'!$BL$79&lt;&gt;"",'Data Import'!$BL$79,"")</f>
        <v/>
      </c>
      <c r="W72" s="200" t="str">
        <f>IF('Data Import'!$BL$80&lt;&gt;"",'Data Import'!$BL$80,"")</f>
        <v/>
      </c>
      <c r="X72" s="200">
        <f>IF('Data Import'!$BL$81&lt;&gt;"",'Data Import'!$BL$81,"")</f>
        <v>36</v>
      </c>
      <c r="Y72" s="200">
        <f>IF('Data Import'!$BL$82&lt;&gt;"",'Data Import'!$BL$82,"")</f>
        <v>38</v>
      </c>
      <c r="Z72" s="201" t="str">
        <f>IF('Data Import'!$BL$83&lt;&gt;"",'Data Import'!$BL$83,"")</f>
        <v/>
      </c>
      <c r="AA72" s="201" t="str">
        <f>IF('Data Import'!$BL$84&lt;&gt;"",'Data Import'!$BL$84,"")</f>
        <v/>
      </c>
      <c r="AB72" s="201">
        <f>IF('Data Import'!$BL$85&lt;&gt;"",'Data Import'!$BL$85,"")</f>
        <v>21.818000000000001</v>
      </c>
      <c r="AC72" s="201">
        <f>IF('Data Import'!$BL$86&lt;&gt;"",'Data Import'!$BL$86,"")</f>
        <v>22.754000000000001</v>
      </c>
      <c r="AD72" s="201" t="str">
        <f>IF('Data Import'!$BL$87&lt;&gt;"",'Data Import'!$BL$87,"")</f>
        <v/>
      </c>
      <c r="AE72" s="201" t="str">
        <f>IF('Data Import'!$BL$88&lt;&gt;"",'Data Import'!$BL$88,"")</f>
        <v/>
      </c>
      <c r="AF72" s="201">
        <f>IF('Data Import'!$BL$89&lt;&gt;"",'Data Import'!$BL$89,"")</f>
        <v>12.727</v>
      </c>
      <c r="AG72" s="201">
        <f>IF('Data Import'!$BL$90&lt;&gt;"",'Data Import'!$BL$90,"")</f>
        <v>11.976000000000001</v>
      </c>
    </row>
    <row r="73" spans="1:33" s="202" customFormat="1" ht="62.25" customHeight="1" x14ac:dyDescent="0.25">
      <c r="A73" s="33">
        <v>62</v>
      </c>
      <c r="B73" s="177" t="s">
        <v>72</v>
      </c>
      <c r="C73" s="199" t="str">
        <f>IF('Data Import'!$BM$61="Нет","+","")</f>
        <v/>
      </c>
      <c r="D73" s="199" t="str">
        <f>IF('Data Import'!$BM$62="Нет","+","")</f>
        <v/>
      </c>
      <c r="E73" s="179" t="str">
        <f>IF('Data Import'!$BM$63&lt;&gt;"",'Data Import'!$BM$63,"")</f>
        <v xml:space="preserve">Доля автомобильных стоянок (парковок) на автомобильных дорогах общего пользования регионального и местного  значения, полностью соответствующих требованиям доступности для инвалидов, к 2026 году составит не менее 40 %. 
</v>
      </c>
      <c r="F73" s="199" t="str">
        <f>IF('Data Import'!$BM$64&lt;&gt;"",'Data Import'!$BM$64,"")</f>
        <v>%</v>
      </c>
      <c r="G73" s="200">
        <f>IF('Data Import'!$BM$65&lt;&gt;"",'Data Import'!$BM$65,"")</f>
        <v>40</v>
      </c>
      <c r="H73" s="200">
        <f>IF('Data Import'!$BM$66&lt;&gt;"",'Data Import'!$BM$66,"")</f>
        <v>40</v>
      </c>
      <c r="I73" s="201">
        <f>IF('Data Import'!$BM$67&lt;&gt;"",'Data Import'!$BM$67,"")</f>
        <v>0</v>
      </c>
      <c r="J73" s="201">
        <f>IF('Data Import'!$BM$68&lt;&gt;"",'Data Import'!$BM$68,"")</f>
        <v>79</v>
      </c>
      <c r="K73" s="199" t="str">
        <f>IF('Data Import'!$BM$69="Нет","+","")</f>
        <v/>
      </c>
      <c r="L73" s="179" t="str">
        <f>IF('Data Import'!$BM$70&lt;&gt;"",'Data Import'!$BM$70,"")</f>
        <v/>
      </c>
      <c r="M73" s="199" t="str">
        <f>IF('Data Import'!$BM$69="Да","+","")</f>
        <v>+</v>
      </c>
      <c r="N73" s="200">
        <f>IF('Data Import'!$BM$71&lt;&gt;"",'Data Import'!$BM$71,"")</f>
        <v>0</v>
      </c>
      <c r="O73" s="200">
        <f>IF('Data Import'!$BM$72&lt;&gt;"",'Data Import'!$BM$72,"")</f>
        <v>0</v>
      </c>
      <c r="P73" s="200">
        <f>IF('Data Import'!$BM$73&lt;&gt;"",'Data Import'!$BM$73,"")</f>
        <v>9</v>
      </c>
      <c r="Q73" s="200">
        <f>IF('Data Import'!$BM$74&lt;&gt;"",'Data Import'!$BM$74,"")</f>
        <v>3837</v>
      </c>
      <c r="R73" s="200">
        <f>IF('Data Import'!$BM$75&lt;&gt;"",'Data Import'!$BM$75,"")</f>
        <v>0</v>
      </c>
      <c r="S73" s="200">
        <f>IF('Data Import'!$BM$76&lt;&gt;"",'Data Import'!$BM$76,"")</f>
        <v>0</v>
      </c>
      <c r="T73" s="200">
        <f>IF('Data Import'!$BM$77&lt;&gt;"",'Data Import'!$BM$77,"")</f>
        <v>0</v>
      </c>
      <c r="U73" s="200">
        <f>IF('Data Import'!$BM$78&lt;&gt;"",'Data Import'!$BM$78,"")</f>
        <v>9</v>
      </c>
      <c r="V73" s="200">
        <f>IF('Data Import'!$BM$79&lt;&gt;"",'Data Import'!$BM$79,"")</f>
        <v>0</v>
      </c>
      <c r="W73" s="200">
        <f>IF('Data Import'!$BM$80&lt;&gt;"",'Data Import'!$BM$80,"")</f>
        <v>0</v>
      </c>
      <c r="X73" s="200">
        <f>IF('Data Import'!$BM$81&lt;&gt;"",'Data Import'!$BM$81,"")</f>
        <v>9</v>
      </c>
      <c r="Y73" s="200">
        <f>IF('Data Import'!$BM$82&lt;&gt;"",'Data Import'!$BM$82,"")</f>
        <v>247</v>
      </c>
      <c r="Z73" s="201" t="str">
        <f>IF('Data Import'!$BM$83&lt;&gt;"",'Data Import'!$BM$83,"")</f>
        <v/>
      </c>
      <c r="AA73" s="201" t="str">
        <f>IF('Data Import'!$BM$84&lt;&gt;"",'Data Import'!$BM$84,"")</f>
        <v/>
      </c>
      <c r="AB73" s="201">
        <f>IF('Data Import'!$BM$85&lt;&gt;"",'Data Import'!$BM$85,"")</f>
        <v>100</v>
      </c>
      <c r="AC73" s="201">
        <f>IF('Data Import'!$BM$86&lt;&gt;"",'Data Import'!$BM$86,"")</f>
        <v>6.4370000000000003</v>
      </c>
      <c r="AD73" s="201" t="str">
        <f>IF('Data Import'!$BM$87&lt;&gt;"",'Data Import'!$BM$87,"")</f>
        <v/>
      </c>
      <c r="AE73" s="201" t="str">
        <f>IF('Data Import'!$BM$88&lt;&gt;"",'Data Import'!$BM$88,"")</f>
        <v/>
      </c>
      <c r="AF73" s="201">
        <f>IF('Data Import'!$BM$89&lt;&gt;"",'Data Import'!$BM$89,"")</f>
        <v>0</v>
      </c>
      <c r="AG73" s="201">
        <f>IF('Data Import'!$BM$90&lt;&gt;"",'Data Import'!$BM$90,"")</f>
        <v>0.23499999999999999</v>
      </c>
    </row>
    <row r="74" spans="1:33" s="202" customFormat="1" ht="15.75" customHeight="1" x14ac:dyDescent="0.25">
      <c r="A74" s="33">
        <v>63</v>
      </c>
      <c r="B74" s="177" t="s">
        <v>73</v>
      </c>
      <c r="C74" s="199" t="str">
        <f>IF('Data Import'!$BN$61="Нет","+","")</f>
        <v>+</v>
      </c>
      <c r="D74" s="199" t="str">
        <f>IF('Data Import'!$BN$62="Нет","+","")</f>
        <v/>
      </c>
      <c r="E74" s="179" t="str">
        <f>IF('Data Import'!$BN$63&lt;&gt;"",'Data Import'!$BN$63,"")</f>
        <v/>
      </c>
      <c r="F74" s="199" t="str">
        <f>IF('Data Import'!$BN$64&lt;&gt;"",'Data Import'!$BN$64,"")</f>
        <v/>
      </c>
      <c r="G74" s="200" t="str">
        <f>IF('Data Import'!$BN$65&lt;&gt;"",'Data Import'!$BN$65,"")</f>
        <v/>
      </c>
      <c r="H74" s="200" t="str">
        <f>IF('Data Import'!$BN$66&lt;&gt;"",'Data Import'!$BN$66,"")</f>
        <v/>
      </c>
      <c r="I74" s="201" t="str">
        <f>IF('Data Import'!$BN$67&lt;&gt;"",'Data Import'!$BN$67,"")</f>
        <v/>
      </c>
      <c r="J74" s="201" t="str">
        <f>IF('Data Import'!$BN$68&lt;&gt;"",'Data Import'!$BN$68,"")</f>
        <v/>
      </c>
      <c r="K74" s="199" t="str">
        <f>IF('Data Import'!$BN$69="Нет","+","")</f>
        <v>+</v>
      </c>
      <c r="L74" s="179" t="str">
        <f>IF('Data Import'!$BN$70&lt;&gt;"",'Data Import'!$BN$70,"")</f>
        <v/>
      </c>
      <c r="M74" s="199" t="str">
        <f>IF('Data Import'!$BN$69="Да","+","")</f>
        <v/>
      </c>
      <c r="N74" s="200">
        <f>IF('Data Import'!$BN$71&lt;&gt;"",'Data Import'!$BN$71,"")</f>
        <v>0</v>
      </c>
      <c r="O74" s="200">
        <f>IF('Data Import'!$BN$72&lt;&gt;"",'Data Import'!$BN$72,"")</f>
        <v>0</v>
      </c>
      <c r="P74" s="200">
        <f>IF('Data Import'!$BN$73&lt;&gt;"",'Data Import'!$BN$73,"")</f>
        <v>6000</v>
      </c>
      <c r="Q74" s="200">
        <f>IF('Data Import'!$BN$74&lt;&gt;"",'Data Import'!$BN$74,"")</f>
        <v>6000</v>
      </c>
      <c r="R74" s="200">
        <f>IF('Data Import'!$BN$75&lt;&gt;"",'Data Import'!$BN$75,"")</f>
        <v>0</v>
      </c>
      <c r="S74" s="200">
        <f>IF('Data Import'!$BN$76&lt;&gt;"",'Data Import'!$BN$76,"")</f>
        <v>0</v>
      </c>
      <c r="T74" s="200">
        <f>IF('Data Import'!$BN$77&lt;&gt;"",'Data Import'!$BN$77,"")</f>
        <v>0</v>
      </c>
      <c r="U74" s="200">
        <f>IF('Data Import'!$BN$78&lt;&gt;"",'Data Import'!$BN$78,"")</f>
        <v>0</v>
      </c>
      <c r="V74" s="200">
        <f>IF('Data Import'!$BN$79&lt;&gt;"",'Data Import'!$BN$79,"")</f>
        <v>0</v>
      </c>
      <c r="W74" s="200">
        <f>IF('Data Import'!$BN$80&lt;&gt;"",'Data Import'!$BN$80,"")</f>
        <v>0</v>
      </c>
      <c r="X74" s="200">
        <f>IF('Data Import'!$BN$81&lt;&gt;"",'Data Import'!$BN$81,"")</f>
        <v>600</v>
      </c>
      <c r="Y74" s="200">
        <f>IF('Data Import'!$BN$82&lt;&gt;"",'Data Import'!$BN$82,"")</f>
        <v>600</v>
      </c>
      <c r="Z74" s="201" t="str">
        <f>IF('Data Import'!$BN$83&lt;&gt;"",'Data Import'!$BN$83,"")</f>
        <v/>
      </c>
      <c r="AA74" s="201" t="str">
        <f>IF('Data Import'!$BN$84&lt;&gt;"",'Data Import'!$BN$84,"")</f>
        <v/>
      </c>
      <c r="AB74" s="201">
        <f>IF('Data Import'!$BN$85&lt;&gt;"",'Data Import'!$BN$85,"")</f>
        <v>10</v>
      </c>
      <c r="AC74" s="201">
        <f>IF('Data Import'!$BN$86&lt;&gt;"",'Data Import'!$BN$86,"")</f>
        <v>10</v>
      </c>
      <c r="AD74" s="201" t="str">
        <f>IF('Data Import'!$BN$87&lt;&gt;"",'Data Import'!$BN$87,"")</f>
        <v/>
      </c>
      <c r="AE74" s="201" t="str">
        <f>IF('Data Import'!$BN$88&lt;&gt;"",'Data Import'!$BN$88,"")</f>
        <v/>
      </c>
      <c r="AF74" s="201">
        <f>IF('Data Import'!$BN$89&lt;&gt;"",'Data Import'!$BN$89,"")</f>
        <v>0</v>
      </c>
      <c r="AG74" s="201">
        <f>IF('Data Import'!$BN$90&lt;&gt;"",'Data Import'!$BN$90,"")</f>
        <v>0</v>
      </c>
    </row>
    <row r="75" spans="1:33" s="202" customFormat="1" ht="15.75" customHeight="1" x14ac:dyDescent="0.25">
      <c r="A75" s="33">
        <v>64</v>
      </c>
      <c r="B75" s="177" t="s">
        <v>74</v>
      </c>
      <c r="C75" s="199" t="str">
        <f>IF('Data Import'!$BO$61="Нет","+","")</f>
        <v/>
      </c>
      <c r="D75" s="199" t="str">
        <f>IF('Data Import'!$BO$62="Нет","+","")</f>
        <v/>
      </c>
      <c r="E75" s="179" t="str">
        <f>IF('Data Import'!$BO$63&lt;&gt;"",'Data Import'!$BO$63,"")</f>
        <v/>
      </c>
      <c r="F75" s="199" t="str">
        <f>IF('Data Import'!$BO$64&lt;&gt;"",'Data Import'!$BO$64,"")</f>
        <v/>
      </c>
      <c r="G75" s="200" t="str">
        <f>IF('Data Import'!$BO$65&lt;&gt;"",'Data Import'!$BO$65,"")</f>
        <v/>
      </c>
      <c r="H75" s="200" t="str">
        <f>IF('Data Import'!$BO$66&lt;&gt;"",'Data Import'!$BO$66,"")</f>
        <v/>
      </c>
      <c r="I75" s="201" t="str">
        <f>IF('Data Import'!$BO$67&lt;&gt;"",'Data Import'!$BO$67,"")</f>
        <v/>
      </c>
      <c r="J75" s="201" t="str">
        <f>IF('Data Import'!$BO$68&lt;&gt;"",'Data Import'!$BO$68,"")</f>
        <v/>
      </c>
      <c r="K75" s="199" t="str">
        <f>IF('Data Import'!$BO$69="Нет","+","")</f>
        <v/>
      </c>
      <c r="L75" s="179" t="str">
        <f>IF('Data Import'!$BO$70&lt;&gt;"",'Data Import'!$BO$70,"")</f>
        <v/>
      </c>
      <c r="M75" s="199" t="str">
        <f>IF('Data Import'!$BO$69="Да","+","")</f>
        <v>+</v>
      </c>
      <c r="N75" s="200" t="str">
        <f>IF('Data Import'!$BO$71&lt;&gt;"",'Data Import'!$BO$71,"")</f>
        <v/>
      </c>
      <c r="O75" s="200" t="str">
        <f>IF('Data Import'!$BO$72&lt;&gt;"",'Data Import'!$BO$72,"")</f>
        <v/>
      </c>
      <c r="P75" s="200">
        <f>IF('Data Import'!$BO$73&lt;&gt;"",'Data Import'!$BO$73,"")</f>
        <v>167</v>
      </c>
      <c r="Q75" s="200">
        <f>IF('Data Import'!$BO$74&lt;&gt;"",'Data Import'!$BO$74,"")</f>
        <v>196</v>
      </c>
      <c r="R75" s="200" t="str">
        <f>IF('Data Import'!$BO$75&lt;&gt;"",'Data Import'!$BO$75,"")</f>
        <v/>
      </c>
      <c r="S75" s="200" t="str">
        <f>IF('Data Import'!$BO$76&lt;&gt;"",'Data Import'!$BO$76,"")</f>
        <v/>
      </c>
      <c r="T75" s="200">
        <f>IF('Data Import'!$BO$77&lt;&gt;"",'Data Import'!$BO$77,"")</f>
        <v>0</v>
      </c>
      <c r="U75" s="200">
        <f>IF('Data Import'!$BO$78&lt;&gt;"",'Data Import'!$BO$78,"")</f>
        <v>0</v>
      </c>
      <c r="V75" s="200" t="str">
        <f>IF('Data Import'!$BO$79&lt;&gt;"",'Data Import'!$BO$79,"")</f>
        <v/>
      </c>
      <c r="W75" s="200" t="str">
        <f>IF('Data Import'!$BO$80&lt;&gt;"",'Data Import'!$BO$80,"")</f>
        <v/>
      </c>
      <c r="X75" s="200">
        <f>IF('Data Import'!$BO$81&lt;&gt;"",'Data Import'!$BO$81,"")</f>
        <v>167</v>
      </c>
      <c r="Y75" s="200">
        <f>IF('Data Import'!$BO$82&lt;&gt;"",'Data Import'!$BO$82,"")</f>
        <v>196</v>
      </c>
      <c r="Z75" s="201" t="str">
        <f>IF('Data Import'!$BO$83&lt;&gt;"",'Data Import'!$BO$83,"")</f>
        <v/>
      </c>
      <c r="AA75" s="201" t="str">
        <f>IF('Data Import'!$BO$84&lt;&gt;"",'Data Import'!$BO$84,"")</f>
        <v/>
      </c>
      <c r="AB75" s="201">
        <f>IF('Data Import'!$BO$85&lt;&gt;"",'Data Import'!$BO$85,"")</f>
        <v>100</v>
      </c>
      <c r="AC75" s="201">
        <f>IF('Data Import'!$BO$86&lt;&gt;"",'Data Import'!$BO$86,"")</f>
        <v>100</v>
      </c>
      <c r="AD75" s="201" t="str">
        <f>IF('Data Import'!$BO$87&lt;&gt;"",'Data Import'!$BO$87,"")</f>
        <v/>
      </c>
      <c r="AE75" s="201" t="str">
        <f>IF('Data Import'!$BO$88&lt;&gt;"",'Data Import'!$BO$88,"")</f>
        <v/>
      </c>
      <c r="AF75" s="201">
        <f>IF('Data Import'!$BO$89&lt;&gt;"",'Data Import'!$BO$89,"")</f>
        <v>0</v>
      </c>
      <c r="AG75" s="201">
        <f>IF('Data Import'!$BO$90&lt;&gt;"",'Data Import'!$BO$90,"")</f>
        <v>0</v>
      </c>
    </row>
    <row r="76" spans="1:33" s="202" customFormat="1" ht="63.75" customHeight="1" x14ac:dyDescent="0.25">
      <c r="A76" s="33">
        <v>65</v>
      </c>
      <c r="B76" s="177" t="s">
        <v>75</v>
      </c>
      <c r="C76" s="199" t="str">
        <f>IF('Data Import'!$BP$61="Нет","+","")</f>
        <v/>
      </c>
      <c r="D76" s="199" t="str">
        <f>IF('Data Import'!$BP$62="Нет","+","")</f>
        <v/>
      </c>
      <c r="E76" s="179" t="str">
        <f>IF('Data Import'!$BP$63&lt;&gt;"",'Data Import'!$BP$63,"")</f>
        <v xml:space="preserve">Доля оборудованных на автомобильных стоянках (парковках) мест для автотранспортных средств инвалидов, в том числе с установкой дорожных знаков, и нанесение дорожной разметки для обозначения мест парковки для инвалидов
</v>
      </c>
      <c r="F76" s="199" t="str">
        <f>IF('Data Import'!$BP$64&lt;&gt;"",'Data Import'!$BP$64,"")</f>
        <v>%</v>
      </c>
      <c r="G76" s="200">
        <f>IF('Data Import'!$BP$65&lt;&gt;"",'Data Import'!$BP$65,"")</f>
        <v>0</v>
      </c>
      <c r="H76" s="200">
        <f>IF('Data Import'!$BP$66&lt;&gt;"",'Data Import'!$BP$66,"")</f>
        <v>0</v>
      </c>
      <c r="I76" s="201">
        <f>IF('Data Import'!$BP$67&lt;&gt;"",'Data Import'!$BP$67,"")</f>
        <v>0</v>
      </c>
      <c r="J76" s="201">
        <f>IF('Data Import'!$BP$68&lt;&gt;"",'Data Import'!$BP$68,"")</f>
        <v>17.04</v>
      </c>
      <c r="K76" s="199" t="str">
        <f>IF('Data Import'!$BP$69="Нет","+","")</f>
        <v/>
      </c>
      <c r="L76" s="179" t="str">
        <f>IF('Data Import'!$BP$70&lt;&gt;"",'Data Import'!$BP$70,"")</f>
        <v/>
      </c>
      <c r="M76" s="199" t="str">
        <f>IF('Data Import'!$BP$69="Да","+","")</f>
        <v>+</v>
      </c>
      <c r="N76" s="200">
        <f>IF('Data Import'!$BP$71&lt;&gt;"",'Data Import'!$BP$71,"")</f>
        <v>0</v>
      </c>
      <c r="O76" s="200">
        <f>IF('Data Import'!$BP$72&lt;&gt;"",'Data Import'!$BP$72,"")</f>
        <v>0</v>
      </c>
      <c r="P76" s="200">
        <f>IF('Data Import'!$BP$73&lt;&gt;"",'Data Import'!$BP$73,"")</f>
        <v>3250</v>
      </c>
      <c r="Q76" s="200">
        <f>IF('Data Import'!$BP$74&lt;&gt;"",'Data Import'!$BP$74,"")</f>
        <v>3292</v>
      </c>
      <c r="R76" s="200">
        <f>IF('Data Import'!$BP$75&lt;&gt;"",'Data Import'!$BP$75,"")</f>
        <v>0</v>
      </c>
      <c r="S76" s="200">
        <f>IF('Data Import'!$BP$76&lt;&gt;"",'Data Import'!$BP$76,"")</f>
        <v>0</v>
      </c>
      <c r="T76" s="200">
        <f>IF('Data Import'!$BP$77&lt;&gt;"",'Data Import'!$BP$77,"")</f>
        <v>102</v>
      </c>
      <c r="U76" s="200">
        <f>IF('Data Import'!$BP$78&lt;&gt;"",'Data Import'!$BP$78,"")</f>
        <v>106</v>
      </c>
      <c r="V76" s="200">
        <f>IF('Data Import'!$BP$79&lt;&gt;"",'Data Import'!$BP$79,"")</f>
        <v>0</v>
      </c>
      <c r="W76" s="200">
        <f>IF('Data Import'!$BP$80&lt;&gt;"",'Data Import'!$BP$80,"")</f>
        <v>0</v>
      </c>
      <c r="X76" s="200">
        <f>IF('Data Import'!$BP$81&lt;&gt;"",'Data Import'!$BP$81,"")</f>
        <v>537</v>
      </c>
      <c r="Y76" s="200">
        <f>IF('Data Import'!$BP$82&lt;&gt;"",'Data Import'!$BP$82,"")</f>
        <v>561</v>
      </c>
      <c r="Z76" s="201" t="str">
        <f>IF('Data Import'!$BP$83&lt;&gt;"",'Data Import'!$BP$83,"")</f>
        <v/>
      </c>
      <c r="AA76" s="201" t="str">
        <f>IF('Data Import'!$BP$84&lt;&gt;"",'Data Import'!$BP$84,"")</f>
        <v/>
      </c>
      <c r="AB76" s="201">
        <f>IF('Data Import'!$BP$85&lt;&gt;"",'Data Import'!$BP$85,"")</f>
        <v>16.523</v>
      </c>
      <c r="AC76" s="201">
        <f>IF('Data Import'!$BP$86&lt;&gt;"",'Data Import'!$BP$86,"")</f>
        <v>17.041</v>
      </c>
      <c r="AD76" s="201" t="str">
        <f>IF('Data Import'!$BP$87&lt;&gt;"",'Data Import'!$BP$87,"")</f>
        <v/>
      </c>
      <c r="AE76" s="201" t="str">
        <f>IF('Data Import'!$BP$88&lt;&gt;"",'Data Import'!$BP$88,"")</f>
        <v/>
      </c>
      <c r="AF76" s="201">
        <f>IF('Data Import'!$BP$89&lt;&gt;"",'Data Import'!$BP$89,"")</f>
        <v>3.1379999999999999</v>
      </c>
      <c r="AG76" s="201">
        <f>IF('Data Import'!$BP$90&lt;&gt;"",'Data Import'!$BP$90,"")</f>
        <v>3.22</v>
      </c>
    </row>
    <row r="77" spans="1:33" s="202" customFormat="1" ht="49.5" customHeight="1" x14ac:dyDescent="0.25">
      <c r="A77" s="33">
        <v>66</v>
      </c>
      <c r="B77" s="177" t="s">
        <v>76</v>
      </c>
      <c r="C77" s="199" t="str">
        <f>IF('Data Import'!$BQ$61="Нет","+","")</f>
        <v/>
      </c>
      <c r="D77" s="199" t="str">
        <f>IF('Data Import'!$BQ$62="Нет","+","")</f>
        <v/>
      </c>
      <c r="E77" s="179" t="str">
        <f>IF('Data Import'!$BQ$63&lt;&gt;"",'Data Import'!$BQ$63,"")</f>
        <v>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инвалидов</v>
      </c>
      <c r="F77" s="199" t="str">
        <f>IF('Data Import'!$BQ$64&lt;&gt;"",'Data Import'!$BQ$64,"")</f>
        <v>%</v>
      </c>
      <c r="G77" s="200">
        <f>IF('Data Import'!$BQ$65&lt;&gt;"",'Data Import'!$BQ$65,"")</f>
        <v>0</v>
      </c>
      <c r="H77" s="200">
        <f>IF('Data Import'!$BQ$66&lt;&gt;"",'Data Import'!$BQ$66,"")</f>
        <v>15</v>
      </c>
      <c r="I77" s="201">
        <f>IF('Data Import'!$BQ$67&lt;&gt;"",'Data Import'!$BQ$67,"")</f>
        <v>0</v>
      </c>
      <c r="J77" s="201">
        <f>IF('Data Import'!$BQ$68&lt;&gt;"",'Data Import'!$BQ$68,"")</f>
        <v>53.761000000000003</v>
      </c>
      <c r="K77" s="199" t="str">
        <f>IF('Data Import'!$BQ$69="Нет","+","")</f>
        <v/>
      </c>
      <c r="L77" s="179" t="str">
        <f>IF('Data Import'!$BQ$70&lt;&gt;"",'Data Import'!$BQ$70,"")</f>
        <v/>
      </c>
      <c r="M77" s="199" t="str">
        <f>IF('Data Import'!$BQ$69="Да","+","")</f>
        <v>+</v>
      </c>
      <c r="N77" s="200">
        <f>IF('Data Import'!$BQ$71&lt;&gt;"",'Data Import'!$BQ$71,"")</f>
        <v>0</v>
      </c>
      <c r="O77" s="200">
        <f>IF('Data Import'!$BQ$72&lt;&gt;"",'Data Import'!$BQ$72,"")</f>
        <v>0</v>
      </c>
      <c r="P77" s="200">
        <f>IF('Data Import'!$BQ$73&lt;&gt;"",'Data Import'!$BQ$73,"")</f>
        <v>539</v>
      </c>
      <c r="Q77" s="200">
        <f>IF('Data Import'!$BQ$74&lt;&gt;"",'Data Import'!$BQ$74,"")</f>
        <v>545</v>
      </c>
      <c r="R77" s="200">
        <f>IF('Data Import'!$BQ$75&lt;&gt;"",'Data Import'!$BQ$75,"")</f>
        <v>0</v>
      </c>
      <c r="S77" s="200">
        <f>IF('Data Import'!$BQ$76&lt;&gt;"",'Data Import'!$BQ$76,"")</f>
        <v>0</v>
      </c>
      <c r="T77" s="200">
        <f>IF('Data Import'!$BQ$77&lt;&gt;"",'Data Import'!$BQ$77,"")</f>
        <v>125</v>
      </c>
      <c r="U77" s="200">
        <f>IF('Data Import'!$BQ$78&lt;&gt;"",'Data Import'!$BQ$78,"")</f>
        <v>128</v>
      </c>
      <c r="V77" s="200">
        <f>IF('Data Import'!$BQ$79&lt;&gt;"",'Data Import'!$BQ$79,"")</f>
        <v>0</v>
      </c>
      <c r="W77" s="200">
        <f>IF('Data Import'!$BQ$80&lt;&gt;"",'Data Import'!$BQ$80,"")</f>
        <v>0</v>
      </c>
      <c r="X77" s="200">
        <f>IF('Data Import'!$BQ$81&lt;&gt;"",'Data Import'!$BQ$81,"")</f>
        <v>290</v>
      </c>
      <c r="Y77" s="200">
        <f>IF('Data Import'!$BQ$82&lt;&gt;"",'Data Import'!$BQ$82,"")</f>
        <v>293</v>
      </c>
      <c r="Z77" s="201" t="str">
        <f>IF('Data Import'!$BQ$83&lt;&gt;"",'Data Import'!$BQ$83,"")</f>
        <v/>
      </c>
      <c r="AA77" s="201" t="str">
        <f>IF('Data Import'!$BQ$84&lt;&gt;"",'Data Import'!$BQ$84,"")</f>
        <v/>
      </c>
      <c r="AB77" s="201">
        <f>IF('Data Import'!$BQ$85&lt;&gt;"",'Data Import'!$BQ$85,"")</f>
        <v>53.802999999999997</v>
      </c>
      <c r="AC77" s="201">
        <f>IF('Data Import'!$BQ$86&lt;&gt;"",'Data Import'!$BQ$86,"")</f>
        <v>53.761000000000003</v>
      </c>
      <c r="AD77" s="201" t="str">
        <f>IF('Data Import'!$BQ$87&lt;&gt;"",'Data Import'!$BQ$87,"")</f>
        <v/>
      </c>
      <c r="AE77" s="201" t="str">
        <f>IF('Data Import'!$BQ$88&lt;&gt;"",'Data Import'!$BQ$88,"")</f>
        <v/>
      </c>
      <c r="AF77" s="201">
        <f>IF('Data Import'!$BQ$89&lt;&gt;"",'Data Import'!$BQ$89,"")</f>
        <v>23.190999999999999</v>
      </c>
      <c r="AG77" s="201">
        <f>IF('Data Import'!$BQ$90&lt;&gt;"",'Data Import'!$BQ$90,"")</f>
        <v>23.486000000000001</v>
      </c>
    </row>
    <row r="78" spans="1:33" s="202" customFormat="1" ht="15.75" customHeight="1" x14ac:dyDescent="0.25">
      <c r="A78" s="33">
        <v>67</v>
      </c>
      <c r="B78" s="177" t="s">
        <v>77</v>
      </c>
      <c r="C78" s="199" t="str">
        <f>IF('Data Import'!$BR$61="Нет","+","")</f>
        <v/>
      </c>
      <c r="D78" s="199" t="str">
        <f>IF('Data Import'!$BR$62="Нет","+","")</f>
        <v>+</v>
      </c>
      <c r="E78" s="179" t="str">
        <f>IF('Data Import'!$BR$63&lt;&gt;"",'Data Import'!$BR$63,"")</f>
        <v/>
      </c>
      <c r="F78" s="199" t="str">
        <f>IF('Data Import'!$BR$64&lt;&gt;"",'Data Import'!$BR$64,"")</f>
        <v/>
      </c>
      <c r="G78" s="200" t="str">
        <f>IF('Data Import'!$BR$65&lt;&gt;"",'Data Import'!$BR$65,"")</f>
        <v/>
      </c>
      <c r="H78" s="200" t="str">
        <f>IF('Data Import'!$BR$66&lt;&gt;"",'Data Import'!$BR$66,"")</f>
        <v/>
      </c>
      <c r="I78" s="201" t="str">
        <f>IF('Data Import'!$BR$67&lt;&gt;"",'Data Import'!$BR$67,"")</f>
        <v/>
      </c>
      <c r="J78" s="201" t="str">
        <f>IF('Data Import'!$BR$68&lt;&gt;"",'Data Import'!$BR$68,"")</f>
        <v/>
      </c>
      <c r="K78" s="199" t="str">
        <f>IF('Data Import'!$BR$69="Нет","+","")</f>
        <v>+</v>
      </c>
      <c r="L78" s="179" t="str">
        <f>IF('Data Import'!$BR$70&lt;&gt;"",'Data Import'!$BR$70,"")</f>
        <v/>
      </c>
      <c r="M78" s="199" t="str">
        <f>IF('Data Import'!$BR$69="Да","+","")</f>
        <v/>
      </c>
      <c r="N78" s="200">
        <f>IF('Data Import'!$BR$71&lt;&gt;"",'Data Import'!$BR$71,"")</f>
        <v>20</v>
      </c>
      <c r="O78" s="200">
        <f>IF('Data Import'!$BR$72&lt;&gt;"",'Data Import'!$BR$72,"")</f>
        <v>20</v>
      </c>
      <c r="P78" s="200">
        <f>IF('Data Import'!$BR$73&lt;&gt;"",'Data Import'!$BR$73,"")</f>
        <v>529</v>
      </c>
      <c r="Q78" s="200">
        <f>IF('Data Import'!$BR$74&lt;&gt;"",'Data Import'!$BR$74,"")</f>
        <v>538</v>
      </c>
      <c r="R78" s="200">
        <f>IF('Data Import'!$BR$75&lt;&gt;"",'Data Import'!$BR$75,"")</f>
        <v>0</v>
      </c>
      <c r="S78" s="200">
        <f>IF('Data Import'!$BR$76&lt;&gt;"",'Data Import'!$BR$76,"")</f>
        <v>0</v>
      </c>
      <c r="T78" s="200">
        <f>IF('Data Import'!$BR$77&lt;&gt;"",'Data Import'!$BR$77,"")</f>
        <v>264</v>
      </c>
      <c r="U78" s="200">
        <f>IF('Data Import'!$BR$78&lt;&gt;"",'Data Import'!$BR$78,"")</f>
        <v>264</v>
      </c>
      <c r="V78" s="200">
        <f>IF('Data Import'!$BR$79&lt;&gt;"",'Data Import'!$BR$79,"")</f>
        <v>0</v>
      </c>
      <c r="W78" s="200">
        <f>IF('Data Import'!$BR$80&lt;&gt;"",'Data Import'!$BR$80,"")</f>
        <v>0</v>
      </c>
      <c r="X78" s="200">
        <f>IF('Data Import'!$BR$81&lt;&gt;"",'Data Import'!$BR$81,"")</f>
        <v>172</v>
      </c>
      <c r="Y78" s="200">
        <f>IF('Data Import'!$BR$82&lt;&gt;"",'Data Import'!$BR$82,"")</f>
        <v>189</v>
      </c>
      <c r="Z78" s="201">
        <f>IF('Data Import'!$BR$83&lt;&gt;"",'Data Import'!$BR$83,"")</f>
        <v>0</v>
      </c>
      <c r="AA78" s="201">
        <f>IF('Data Import'!$BR$84&lt;&gt;"",'Data Import'!$BR$84,"")</f>
        <v>0</v>
      </c>
      <c r="AB78" s="201">
        <f>IF('Data Import'!$BR$85&lt;&gt;"",'Data Import'!$BR$85,"")</f>
        <v>32.514000000000003</v>
      </c>
      <c r="AC78" s="201">
        <f>IF('Data Import'!$BR$86&lt;&gt;"",'Data Import'!$BR$86,"")</f>
        <v>35.130000000000003</v>
      </c>
      <c r="AD78" s="201">
        <f>IF('Data Import'!$BR$87&lt;&gt;"",'Data Import'!$BR$87,"")</f>
        <v>0</v>
      </c>
      <c r="AE78" s="201">
        <f>IF('Data Import'!$BR$88&lt;&gt;"",'Data Import'!$BR$88,"")</f>
        <v>0</v>
      </c>
      <c r="AF78" s="201">
        <f>IF('Data Import'!$BR$89&lt;&gt;"",'Data Import'!$BR$89,"")</f>
        <v>49.905000000000001</v>
      </c>
      <c r="AG78" s="201">
        <f>IF('Data Import'!$BR$90&lt;&gt;"",'Data Import'!$BR$90,"")</f>
        <v>49.070999999999998</v>
      </c>
    </row>
    <row r="79" spans="1:33" s="202" customFormat="1" ht="15.75" customHeight="1" x14ac:dyDescent="0.25">
      <c r="A79" s="33">
        <v>68</v>
      </c>
      <c r="B79" s="177" t="s">
        <v>78</v>
      </c>
      <c r="C79" s="199" t="str">
        <f>IF('Data Import'!$BS$61="Нет","+","")</f>
        <v>+</v>
      </c>
      <c r="D79" s="199" t="str">
        <f>IF('Data Import'!$BS$62="Нет","+","")</f>
        <v/>
      </c>
      <c r="E79" s="179" t="str">
        <f>IF('Data Import'!$BS$63&lt;&gt;"",'Data Import'!$BS$63,"")</f>
        <v/>
      </c>
      <c r="F79" s="199" t="str">
        <f>IF('Data Import'!$BS$64&lt;&gt;"",'Data Import'!$BS$64,"")</f>
        <v/>
      </c>
      <c r="G79" s="200" t="str">
        <f>IF('Data Import'!$BS$65&lt;&gt;"",'Data Import'!$BS$65,"")</f>
        <v/>
      </c>
      <c r="H79" s="200" t="str">
        <f>IF('Data Import'!$BS$66&lt;&gt;"",'Data Import'!$BS$66,"")</f>
        <v/>
      </c>
      <c r="I79" s="201" t="str">
        <f>IF('Data Import'!$BS$67&lt;&gt;"",'Data Import'!$BS$67,"")</f>
        <v/>
      </c>
      <c r="J79" s="201" t="str">
        <f>IF('Data Import'!$BS$68&lt;&gt;"",'Data Import'!$BS$68,"")</f>
        <v/>
      </c>
      <c r="K79" s="199" t="str">
        <f>IF('Data Import'!$BS$69="Нет","+","")</f>
        <v>+</v>
      </c>
      <c r="L79" s="179" t="str">
        <f>IF('Data Import'!$BS$70&lt;&gt;"",'Data Import'!$BS$70,"")</f>
        <v/>
      </c>
      <c r="M79" s="199" t="str">
        <f>IF('Data Import'!$BS$69="Да","+","")</f>
        <v/>
      </c>
      <c r="N79" s="200">
        <f>IF('Data Import'!$BS$71&lt;&gt;"",'Data Import'!$BS$71,"")</f>
        <v>5</v>
      </c>
      <c r="O79" s="200">
        <f>IF('Data Import'!$BS$72&lt;&gt;"",'Data Import'!$BS$72,"")</f>
        <v>5</v>
      </c>
      <c r="P79" s="200">
        <f>IF('Data Import'!$BS$73&lt;&gt;"",'Data Import'!$BS$73,"")</f>
        <v>254</v>
      </c>
      <c r="Q79" s="200">
        <f>IF('Data Import'!$BS$74&lt;&gt;"",'Data Import'!$BS$74,"")</f>
        <v>262</v>
      </c>
      <c r="R79" s="200">
        <f>IF('Data Import'!$BS$75&lt;&gt;"",'Data Import'!$BS$75,"")</f>
        <v>0</v>
      </c>
      <c r="S79" s="200">
        <f>IF('Data Import'!$BS$76&lt;&gt;"",'Data Import'!$BS$76,"")</f>
        <v>0</v>
      </c>
      <c r="T79" s="200">
        <f>IF('Data Import'!$BS$77&lt;&gt;"",'Data Import'!$BS$77,"")</f>
        <v>14</v>
      </c>
      <c r="U79" s="200">
        <f>IF('Data Import'!$BS$78&lt;&gt;"",'Data Import'!$BS$78,"")</f>
        <v>24</v>
      </c>
      <c r="V79" s="200">
        <f>IF('Data Import'!$BS$79&lt;&gt;"",'Data Import'!$BS$79,"")</f>
        <v>5</v>
      </c>
      <c r="W79" s="200">
        <f>IF('Data Import'!$BS$80&lt;&gt;"",'Data Import'!$BS$80,"")</f>
        <v>5</v>
      </c>
      <c r="X79" s="200">
        <f>IF('Data Import'!$BS$81&lt;&gt;"",'Data Import'!$BS$81,"")</f>
        <v>157</v>
      </c>
      <c r="Y79" s="200">
        <f>IF('Data Import'!$BS$82&lt;&gt;"",'Data Import'!$BS$82,"")</f>
        <v>155</v>
      </c>
      <c r="Z79" s="201">
        <f>IF('Data Import'!$BS$83&lt;&gt;"",'Data Import'!$BS$83,"")</f>
        <v>100</v>
      </c>
      <c r="AA79" s="201">
        <f>IF('Data Import'!$BS$84&lt;&gt;"",'Data Import'!$BS$84,"")</f>
        <v>100</v>
      </c>
      <c r="AB79" s="201">
        <f>IF('Data Import'!$BS$85&lt;&gt;"",'Data Import'!$BS$85,"")</f>
        <v>61.811</v>
      </c>
      <c r="AC79" s="201">
        <f>IF('Data Import'!$BS$86&lt;&gt;"",'Data Import'!$BS$86,"")</f>
        <v>59.16</v>
      </c>
      <c r="AD79" s="201">
        <f>IF('Data Import'!$BS$87&lt;&gt;"",'Data Import'!$BS$87,"")</f>
        <v>0</v>
      </c>
      <c r="AE79" s="201">
        <f>IF('Data Import'!$BS$88&lt;&gt;"",'Data Import'!$BS$88,"")</f>
        <v>0</v>
      </c>
      <c r="AF79" s="201">
        <f>IF('Data Import'!$BS$89&lt;&gt;"",'Data Import'!$BS$89,"")</f>
        <v>5.5119999999999996</v>
      </c>
      <c r="AG79" s="201">
        <f>IF('Data Import'!$BS$90&lt;&gt;"",'Data Import'!$BS$90,"")</f>
        <v>9.16</v>
      </c>
    </row>
    <row r="80" spans="1:33" s="202" customFormat="1" ht="45.75" customHeight="1" x14ac:dyDescent="0.25">
      <c r="A80" s="33">
        <v>69</v>
      </c>
      <c r="B80" s="177" t="s">
        <v>79</v>
      </c>
      <c r="C80" s="199" t="str">
        <f>IF('Data Import'!$BT$61="Нет","+","")</f>
        <v/>
      </c>
      <c r="D80" s="199" t="str">
        <f>IF('Data Import'!$BT$62="Нет","+","")</f>
        <v/>
      </c>
      <c r="E80" s="179" t="str">
        <f>IF('Data Import'!$BT$63&lt;&gt;"",'Data Import'!$BT$63,"")</f>
        <v>Доля автомобильных стоянок (парковок) на автомобильных дорогах общего пользования регионального и местного значения, соответствующих требованиям доступности для инвалидов</v>
      </c>
      <c r="F80" s="199" t="str">
        <f>IF('Data Import'!$BT$64&lt;&gt;"",'Data Import'!$BT$64,"")</f>
        <v>%</v>
      </c>
      <c r="G80" s="200">
        <f>IF('Data Import'!$BT$65&lt;&gt;"",'Data Import'!$BT$65,"")</f>
        <v>0</v>
      </c>
      <c r="H80" s="200">
        <f>IF('Data Import'!$BT$66&lt;&gt;"",'Data Import'!$BT$66,"")</f>
        <v>0</v>
      </c>
      <c r="I80" s="201">
        <f>IF('Data Import'!$BT$67&lt;&gt;"",'Data Import'!$BT$67,"")</f>
        <v>0</v>
      </c>
      <c r="J80" s="201">
        <f>IF('Data Import'!$BT$68&lt;&gt;"",'Data Import'!$BT$68,"")</f>
        <v>0</v>
      </c>
      <c r="K80" s="199" t="str">
        <f>IF('Data Import'!$BT$69="Нет","+","")</f>
        <v/>
      </c>
      <c r="L80" s="179" t="str">
        <f>IF('Data Import'!$BT$70&lt;&gt;"",'Data Import'!$BT$70,"")</f>
        <v/>
      </c>
      <c r="M80" s="199" t="str">
        <f>IF('Data Import'!$BT$69="Да","+","")</f>
        <v>+</v>
      </c>
      <c r="N80" s="200">
        <f>IF('Data Import'!$BT$71&lt;&gt;"",'Data Import'!$BT$71,"")</f>
        <v>0</v>
      </c>
      <c r="O80" s="200">
        <f>IF('Data Import'!$BT$72&lt;&gt;"",'Data Import'!$BT$72,"")</f>
        <v>0</v>
      </c>
      <c r="P80" s="200">
        <f>IF('Data Import'!$BT$73&lt;&gt;"",'Data Import'!$BT$73,"")</f>
        <v>1423</v>
      </c>
      <c r="Q80" s="200">
        <f>IF('Data Import'!$BT$74&lt;&gt;"",'Data Import'!$BT$74,"")</f>
        <v>1443</v>
      </c>
      <c r="R80" s="200">
        <f>IF('Data Import'!$BT$75&lt;&gt;"",'Data Import'!$BT$75,"")</f>
        <v>0</v>
      </c>
      <c r="S80" s="200">
        <f>IF('Data Import'!$BT$76&lt;&gt;"",'Data Import'!$BT$76,"")</f>
        <v>0</v>
      </c>
      <c r="T80" s="200">
        <f>IF('Data Import'!$BT$77&lt;&gt;"",'Data Import'!$BT$77,"")</f>
        <v>102</v>
      </c>
      <c r="U80" s="200">
        <f>IF('Data Import'!$BT$78&lt;&gt;"",'Data Import'!$BT$78,"")</f>
        <v>106</v>
      </c>
      <c r="V80" s="200">
        <f>IF('Data Import'!$BT$79&lt;&gt;"",'Data Import'!$BT$79,"")</f>
        <v>0</v>
      </c>
      <c r="W80" s="200">
        <f>IF('Data Import'!$BT$80&lt;&gt;"",'Data Import'!$BT$80,"")</f>
        <v>0</v>
      </c>
      <c r="X80" s="200">
        <f>IF('Data Import'!$BT$81&lt;&gt;"",'Data Import'!$BT$81,"")</f>
        <v>222</v>
      </c>
      <c r="Y80" s="200">
        <f>IF('Data Import'!$BT$82&lt;&gt;"",'Data Import'!$BT$82,"")</f>
        <v>228</v>
      </c>
      <c r="Z80" s="201" t="str">
        <f>IF('Data Import'!$BT$83&lt;&gt;"",'Data Import'!$BT$83,"")</f>
        <v/>
      </c>
      <c r="AA80" s="201" t="str">
        <f>IF('Data Import'!$BT$84&lt;&gt;"",'Data Import'!$BT$84,"")</f>
        <v/>
      </c>
      <c r="AB80" s="201">
        <f>IF('Data Import'!$BT$85&lt;&gt;"",'Data Import'!$BT$85,"")</f>
        <v>15.601000000000001</v>
      </c>
      <c r="AC80" s="201">
        <f>IF('Data Import'!$BT$86&lt;&gt;"",'Data Import'!$BT$86,"")</f>
        <v>15.8</v>
      </c>
      <c r="AD80" s="201" t="str">
        <f>IF('Data Import'!$BT$87&lt;&gt;"",'Data Import'!$BT$87,"")</f>
        <v/>
      </c>
      <c r="AE80" s="201" t="str">
        <f>IF('Data Import'!$BT$88&lt;&gt;"",'Data Import'!$BT$88,"")</f>
        <v/>
      </c>
      <c r="AF80" s="201">
        <f>IF('Data Import'!$BT$89&lt;&gt;"",'Data Import'!$BT$89,"")</f>
        <v>7.1680000000000001</v>
      </c>
      <c r="AG80" s="201">
        <f>IF('Data Import'!$BT$90&lt;&gt;"",'Data Import'!$BT$90,"")</f>
        <v>7.3460000000000001</v>
      </c>
    </row>
    <row r="81" spans="1:33" s="202" customFormat="1" ht="15.75" customHeight="1" x14ac:dyDescent="0.25">
      <c r="A81" s="33">
        <v>70</v>
      </c>
      <c r="B81" s="177" t="s">
        <v>80</v>
      </c>
      <c r="C81" s="199" t="str">
        <f>IF('Data Import'!$BU$61="Нет","+","")</f>
        <v/>
      </c>
      <c r="D81" s="199" t="str">
        <f>IF('Data Import'!$BU$62="Нет","+","")</f>
        <v/>
      </c>
      <c r="E81" s="179" t="str">
        <f>IF('Data Import'!$BU$63&lt;&gt;"",'Data Import'!$BU$63,"")</f>
        <v/>
      </c>
      <c r="F81" s="199" t="str">
        <f>IF('Data Import'!$BU$64&lt;&gt;"",'Data Import'!$BU$64,"")</f>
        <v/>
      </c>
      <c r="G81" s="200" t="str">
        <f>IF('Data Import'!$BU$65&lt;&gt;"",'Data Import'!$BU$65,"")</f>
        <v/>
      </c>
      <c r="H81" s="200" t="str">
        <f>IF('Data Import'!$BU$66&lt;&gt;"",'Data Import'!$BU$66,"")</f>
        <v/>
      </c>
      <c r="I81" s="201" t="str">
        <f>IF('Data Import'!$BU$67&lt;&gt;"",'Data Import'!$BU$67,"")</f>
        <v/>
      </c>
      <c r="J81" s="201" t="str">
        <f>IF('Data Import'!$BU$68&lt;&gt;"",'Data Import'!$BU$68,"")</f>
        <v/>
      </c>
      <c r="K81" s="199" t="str">
        <f>IF('Data Import'!$BU$69="Нет","+","")</f>
        <v/>
      </c>
      <c r="L81" s="179" t="str">
        <f>IF('Data Import'!$BU$70&lt;&gt;"",'Data Import'!$BU$70,"")</f>
        <v/>
      </c>
      <c r="M81" s="199" t="str">
        <f>IF('Data Import'!$BU$69="Да","+","")</f>
        <v/>
      </c>
      <c r="N81" s="200" t="str">
        <f>IF('Data Import'!$BU$71&lt;&gt;"",'Data Import'!$BU$71,"")</f>
        <v/>
      </c>
      <c r="O81" s="200" t="str">
        <f>IF('Data Import'!$BU$72&lt;&gt;"",'Data Import'!$BU$72,"")</f>
        <v/>
      </c>
      <c r="P81" s="200">
        <f>IF('Data Import'!$BU$73&lt;&gt;"",'Data Import'!$BU$73,"")</f>
        <v>15446</v>
      </c>
      <c r="Q81" s="200">
        <f>IF('Data Import'!$BU$74&lt;&gt;"",'Data Import'!$BU$74,"")</f>
        <v>18244</v>
      </c>
      <c r="R81" s="200" t="str">
        <f>IF('Data Import'!$BU$75&lt;&gt;"",'Data Import'!$BU$75,"")</f>
        <v/>
      </c>
      <c r="S81" s="200" t="str">
        <f>IF('Data Import'!$BU$76&lt;&gt;"",'Data Import'!$BU$76,"")</f>
        <v/>
      </c>
      <c r="T81" s="200">
        <f>IF('Data Import'!$BU$77&lt;&gt;"",'Data Import'!$BU$77,"")</f>
        <v>185</v>
      </c>
      <c r="U81" s="200">
        <f>IF('Data Import'!$BU$78&lt;&gt;"",'Data Import'!$BU$78,"")</f>
        <v>142</v>
      </c>
      <c r="V81" s="200" t="str">
        <f>IF('Data Import'!$BU$79&lt;&gt;"",'Data Import'!$BU$79,"")</f>
        <v/>
      </c>
      <c r="W81" s="200" t="str">
        <f>IF('Data Import'!$BU$80&lt;&gt;"",'Data Import'!$BU$80,"")</f>
        <v/>
      </c>
      <c r="X81" s="200">
        <f>IF('Data Import'!$BU$81&lt;&gt;"",'Data Import'!$BU$81,"")</f>
        <v>1677</v>
      </c>
      <c r="Y81" s="200">
        <f>IF('Data Import'!$BU$82&lt;&gt;"",'Data Import'!$BU$82,"")</f>
        <v>1965</v>
      </c>
      <c r="Z81" s="201" t="str">
        <f>IF('Data Import'!$BU$83&lt;&gt;"",'Data Import'!$BU$83,"")</f>
        <v/>
      </c>
      <c r="AA81" s="201" t="str">
        <f>IF('Data Import'!$BU$84&lt;&gt;"",'Data Import'!$BU$84,"")</f>
        <v/>
      </c>
      <c r="AB81" s="201">
        <f>IF('Data Import'!$BU$85&lt;&gt;"",'Data Import'!$BU$85,"")</f>
        <v>10.856999999999999</v>
      </c>
      <c r="AC81" s="201">
        <f>IF('Data Import'!$BU$86&lt;&gt;"",'Data Import'!$BU$86,"")</f>
        <v>10.771000000000001</v>
      </c>
      <c r="AD81" s="201" t="str">
        <f>IF('Data Import'!$BU$87&lt;&gt;"",'Data Import'!$BU$87,"")</f>
        <v/>
      </c>
      <c r="AE81" s="201" t="str">
        <f>IF('Data Import'!$BU$88&lt;&gt;"",'Data Import'!$BU$88,"")</f>
        <v/>
      </c>
      <c r="AF81" s="201">
        <f>IF('Data Import'!$BU$89&lt;&gt;"",'Data Import'!$BU$89,"")</f>
        <v>1.198</v>
      </c>
      <c r="AG81" s="201">
        <f>IF('Data Import'!$BU$90&lt;&gt;"",'Data Import'!$BU$90,"")</f>
        <v>0.77800000000000002</v>
      </c>
    </row>
    <row r="82" spans="1:33" s="202" customFormat="1" ht="15.75" customHeight="1" x14ac:dyDescent="0.25">
      <c r="A82" s="33">
        <v>71</v>
      </c>
      <c r="B82" s="177" t="s">
        <v>81</v>
      </c>
      <c r="C82" s="199" t="str">
        <f>IF('Data Import'!$BV$61="Нет","+","")</f>
        <v>+</v>
      </c>
      <c r="D82" s="199" t="str">
        <f>IF('Data Import'!$BV$62="Нет","+","")</f>
        <v/>
      </c>
      <c r="E82" s="179" t="str">
        <f>IF('Data Import'!$BV$63&lt;&gt;"",'Data Import'!$BV$63,"")</f>
        <v/>
      </c>
      <c r="F82" s="199" t="str">
        <f>IF('Data Import'!$BV$64&lt;&gt;"",'Data Import'!$BV$64,"")</f>
        <v/>
      </c>
      <c r="G82" s="200" t="str">
        <f>IF('Data Import'!$BV$65&lt;&gt;"",'Data Import'!$BV$65,"")</f>
        <v/>
      </c>
      <c r="H82" s="200" t="str">
        <f>IF('Data Import'!$BV$66&lt;&gt;"",'Data Import'!$BV$66,"")</f>
        <v/>
      </c>
      <c r="I82" s="201" t="str">
        <f>IF('Data Import'!$BV$67&lt;&gt;"",'Data Import'!$BV$67,"")</f>
        <v/>
      </c>
      <c r="J82" s="201" t="str">
        <f>IF('Data Import'!$BV$68&lt;&gt;"",'Data Import'!$BV$68,"")</f>
        <v/>
      </c>
      <c r="K82" s="199" t="str">
        <f>IF('Data Import'!$BV$69="Нет","+","")</f>
        <v>+</v>
      </c>
      <c r="L82" s="179" t="str">
        <f>IF('Data Import'!$BV$70&lt;&gt;"",'Data Import'!$BV$70,"")</f>
        <v/>
      </c>
      <c r="M82" s="199" t="str">
        <f>IF('Data Import'!$BV$69="Да","+","")</f>
        <v/>
      </c>
      <c r="N82" s="200">
        <f>IF('Data Import'!$BV$71&lt;&gt;"",'Data Import'!$BV$71,"")</f>
        <v>0</v>
      </c>
      <c r="O82" s="200">
        <f>IF('Data Import'!$BV$72&lt;&gt;"",'Data Import'!$BV$72,"")</f>
        <v>0</v>
      </c>
      <c r="P82" s="200">
        <f>IF('Data Import'!$BV$73&lt;&gt;"",'Data Import'!$BV$73,"")</f>
        <v>73</v>
      </c>
      <c r="Q82" s="200">
        <f>IF('Data Import'!$BV$74&lt;&gt;"",'Data Import'!$BV$74,"")</f>
        <v>75</v>
      </c>
      <c r="R82" s="200">
        <f>IF('Data Import'!$BV$75&lt;&gt;"",'Data Import'!$BV$75,"")</f>
        <v>0</v>
      </c>
      <c r="S82" s="200">
        <f>IF('Data Import'!$BV$76&lt;&gt;"",'Data Import'!$BV$76,"")</f>
        <v>0</v>
      </c>
      <c r="T82" s="200">
        <f>IF('Data Import'!$BV$77&lt;&gt;"",'Data Import'!$BV$77,"")</f>
        <v>50</v>
      </c>
      <c r="U82" s="200">
        <f>IF('Data Import'!$BV$78&lt;&gt;"",'Data Import'!$BV$78,"")</f>
        <v>52</v>
      </c>
      <c r="V82" s="200">
        <f>IF('Data Import'!$BV$79&lt;&gt;"",'Data Import'!$BV$79,"")</f>
        <v>0</v>
      </c>
      <c r="W82" s="200">
        <f>IF('Data Import'!$BV$80&lt;&gt;"",'Data Import'!$BV$80,"")</f>
        <v>0</v>
      </c>
      <c r="X82" s="200">
        <f>IF('Data Import'!$BV$81&lt;&gt;"",'Data Import'!$BV$81,"")</f>
        <v>23</v>
      </c>
      <c r="Y82" s="200">
        <f>IF('Data Import'!$BV$82&lt;&gt;"",'Data Import'!$BV$82,"")</f>
        <v>23</v>
      </c>
      <c r="Z82" s="201" t="str">
        <f>IF('Data Import'!$BV$83&lt;&gt;"",'Data Import'!$BV$83,"")</f>
        <v/>
      </c>
      <c r="AA82" s="201" t="str">
        <f>IF('Data Import'!$BV$84&lt;&gt;"",'Data Import'!$BV$84,"")</f>
        <v/>
      </c>
      <c r="AB82" s="201">
        <f>IF('Data Import'!$BV$85&lt;&gt;"",'Data Import'!$BV$85,"")</f>
        <v>31.507000000000001</v>
      </c>
      <c r="AC82" s="201">
        <f>IF('Data Import'!$BV$86&lt;&gt;"",'Data Import'!$BV$86,"")</f>
        <v>30.667000000000002</v>
      </c>
      <c r="AD82" s="201" t="str">
        <f>IF('Data Import'!$BV$87&lt;&gt;"",'Data Import'!$BV$87,"")</f>
        <v/>
      </c>
      <c r="AE82" s="201" t="str">
        <f>IF('Data Import'!$BV$88&lt;&gt;"",'Data Import'!$BV$88,"")</f>
        <v/>
      </c>
      <c r="AF82" s="201">
        <f>IF('Data Import'!$BV$89&lt;&gt;"",'Data Import'!$BV$89,"")</f>
        <v>68.492999999999995</v>
      </c>
      <c r="AG82" s="201">
        <f>IF('Data Import'!$BV$90&lt;&gt;"",'Data Import'!$BV$90,"")</f>
        <v>69.332999999999998</v>
      </c>
    </row>
    <row r="83" spans="1:33" s="202" customFormat="1" ht="15.75" customHeight="1" x14ac:dyDescent="0.25">
      <c r="A83" s="33">
        <v>72</v>
      </c>
      <c r="B83" s="177" t="s">
        <v>82</v>
      </c>
      <c r="C83" s="199" t="str">
        <f>IF('Data Import'!$BW$61="Нет","+","")</f>
        <v>+</v>
      </c>
      <c r="D83" s="199" t="str">
        <f>IF('Data Import'!$BW$62="Нет","+","")</f>
        <v/>
      </c>
      <c r="E83" s="179" t="str">
        <f>IF('Data Import'!$BW$63&lt;&gt;"",'Data Import'!$BW$63,"")</f>
        <v/>
      </c>
      <c r="F83" s="199" t="str">
        <f>IF('Data Import'!$BW$64&lt;&gt;"",'Data Import'!$BW$64,"")</f>
        <v/>
      </c>
      <c r="G83" s="200" t="str">
        <f>IF('Data Import'!$BW$65&lt;&gt;"",'Data Import'!$BW$65,"")</f>
        <v/>
      </c>
      <c r="H83" s="200" t="str">
        <f>IF('Data Import'!$BW$66&lt;&gt;"",'Data Import'!$BW$66,"")</f>
        <v/>
      </c>
      <c r="I83" s="201" t="str">
        <f>IF('Data Import'!$BW$67&lt;&gt;"",'Data Import'!$BW$67,"")</f>
        <v/>
      </c>
      <c r="J83" s="201" t="str">
        <f>IF('Data Import'!$BW$68&lt;&gt;"",'Data Import'!$BW$68,"")</f>
        <v/>
      </c>
      <c r="K83" s="199" t="str">
        <f>IF('Data Import'!$BW$69="Нет","+","")</f>
        <v/>
      </c>
      <c r="L83" s="179" t="str">
        <f>IF('Data Import'!$BW$70&lt;&gt;"",'Data Import'!$BW$70,"")</f>
        <v/>
      </c>
      <c r="M83" s="199" t="str">
        <f>IF('Data Import'!$BW$69="Да","+","")</f>
        <v>+</v>
      </c>
      <c r="N83" s="200">
        <f>IF('Data Import'!$BW$71&lt;&gt;"",'Data Import'!$BW$71,"")</f>
        <v>0</v>
      </c>
      <c r="O83" s="200">
        <f>IF('Data Import'!$BW$72&lt;&gt;"",'Data Import'!$BW$72,"")</f>
        <v>0</v>
      </c>
      <c r="P83" s="200">
        <f>IF('Data Import'!$BW$73&lt;&gt;"",'Data Import'!$BW$73,"")</f>
        <v>2614</v>
      </c>
      <c r="Q83" s="200">
        <f>IF('Data Import'!$BW$74&lt;&gt;"",'Data Import'!$BW$74,"")</f>
        <v>1984</v>
      </c>
      <c r="R83" s="200">
        <f>IF('Data Import'!$BW$75&lt;&gt;"",'Data Import'!$BW$75,"")</f>
        <v>0</v>
      </c>
      <c r="S83" s="200">
        <f>IF('Data Import'!$BW$76&lt;&gt;"",'Data Import'!$BW$76,"")</f>
        <v>0</v>
      </c>
      <c r="T83" s="200">
        <f>IF('Data Import'!$BW$77&lt;&gt;"",'Data Import'!$BW$77,"")</f>
        <v>19</v>
      </c>
      <c r="U83" s="200">
        <f>IF('Data Import'!$BW$78&lt;&gt;"",'Data Import'!$BW$78,"")</f>
        <v>636</v>
      </c>
      <c r="V83" s="200">
        <f>IF('Data Import'!$BW$79&lt;&gt;"",'Data Import'!$BW$79,"")</f>
        <v>0</v>
      </c>
      <c r="W83" s="200">
        <f>IF('Data Import'!$BW$80&lt;&gt;"",'Data Import'!$BW$80,"")</f>
        <v>0</v>
      </c>
      <c r="X83" s="200">
        <f>IF('Data Import'!$BW$81&lt;&gt;"",'Data Import'!$BW$81,"")</f>
        <v>325</v>
      </c>
      <c r="Y83" s="200">
        <f>IF('Data Import'!$BW$82&lt;&gt;"",'Data Import'!$BW$82,"")</f>
        <v>481</v>
      </c>
      <c r="Z83" s="201" t="str">
        <f>IF('Data Import'!$BW$83&lt;&gt;"",'Data Import'!$BW$83,"")</f>
        <v/>
      </c>
      <c r="AA83" s="201" t="str">
        <f>IF('Data Import'!$BW$84&lt;&gt;"",'Data Import'!$BW$84,"")</f>
        <v/>
      </c>
      <c r="AB83" s="201">
        <f>IF('Data Import'!$BW$85&lt;&gt;"",'Data Import'!$BW$85,"")</f>
        <v>12.433</v>
      </c>
      <c r="AC83" s="201">
        <f>IF('Data Import'!$BW$86&lt;&gt;"",'Data Import'!$BW$86,"")</f>
        <v>24.244</v>
      </c>
      <c r="AD83" s="201" t="str">
        <f>IF('Data Import'!$BW$87&lt;&gt;"",'Data Import'!$BW$87,"")</f>
        <v/>
      </c>
      <c r="AE83" s="201" t="str">
        <f>IF('Data Import'!$BW$88&lt;&gt;"",'Data Import'!$BW$88,"")</f>
        <v/>
      </c>
      <c r="AF83" s="201">
        <f>IF('Data Import'!$BW$89&lt;&gt;"",'Data Import'!$BW$89,"")</f>
        <v>0.72699999999999998</v>
      </c>
      <c r="AG83" s="201">
        <f>IF('Data Import'!$BW$90&lt;&gt;"",'Data Import'!$BW$90,"")</f>
        <v>32.055999999999997</v>
      </c>
    </row>
    <row r="84" spans="1:33" s="202" customFormat="1" ht="15.75" customHeight="1" x14ac:dyDescent="0.25">
      <c r="A84" s="33">
        <v>73</v>
      </c>
      <c r="B84" s="177" t="s">
        <v>83</v>
      </c>
      <c r="C84" s="199" t="str">
        <f>IF('Data Import'!$BX$61="Нет","+","")</f>
        <v/>
      </c>
      <c r="D84" s="199" t="str">
        <f>IF('Data Import'!$BX$62="Нет","+","")</f>
        <v/>
      </c>
      <c r="E84" s="179" t="str">
        <f>IF('Data Import'!$BX$63&lt;&gt;"",'Data Import'!$BX$63,"")</f>
        <v/>
      </c>
      <c r="F84" s="199" t="str">
        <f>IF('Data Import'!$BX$64&lt;&gt;"",'Data Import'!$BX$64,"")</f>
        <v/>
      </c>
      <c r="G84" s="200" t="str">
        <f>IF('Data Import'!$BX$65&lt;&gt;"",'Data Import'!$BX$65,"")</f>
        <v/>
      </c>
      <c r="H84" s="200" t="str">
        <f>IF('Data Import'!$BX$66&lt;&gt;"",'Data Import'!$BX$66,"")</f>
        <v/>
      </c>
      <c r="I84" s="201" t="str">
        <f>IF('Data Import'!$BX$67&lt;&gt;"",'Data Import'!$BX$67,"")</f>
        <v/>
      </c>
      <c r="J84" s="201" t="str">
        <f>IF('Data Import'!$BX$68&lt;&gt;"",'Data Import'!$BX$68,"")</f>
        <v/>
      </c>
      <c r="K84" s="199" t="str">
        <f>IF('Data Import'!$BX$69="Нет","+","")</f>
        <v/>
      </c>
      <c r="L84" s="179" t="str">
        <f>IF('Data Import'!$BX$70&lt;&gt;"",'Data Import'!$BX$70,"")</f>
        <v/>
      </c>
      <c r="M84" s="199" t="str">
        <f>IF('Data Import'!$BX$69="Да","+","")</f>
        <v/>
      </c>
      <c r="N84" s="200" t="str">
        <f>IF('Data Import'!$BX$71&lt;&gt;"",'Data Import'!$BX$71,"")</f>
        <v/>
      </c>
      <c r="O84" s="200" t="str">
        <f>IF('Data Import'!$BX$72&lt;&gt;"",'Data Import'!$BX$72,"")</f>
        <v/>
      </c>
      <c r="P84" s="200" t="str">
        <f>IF('Data Import'!$BX$73&lt;&gt;"",'Data Import'!$BX$73,"")</f>
        <v/>
      </c>
      <c r="Q84" s="200" t="str">
        <f>IF('Data Import'!$BX$74&lt;&gt;"",'Data Import'!$BX$74,"")</f>
        <v/>
      </c>
      <c r="R84" s="200" t="str">
        <f>IF('Data Import'!$BX$75&lt;&gt;"",'Data Import'!$BX$75,"")</f>
        <v/>
      </c>
      <c r="S84" s="200" t="str">
        <f>IF('Data Import'!$BX$76&lt;&gt;"",'Data Import'!$BX$76,"")</f>
        <v/>
      </c>
      <c r="T84" s="200" t="str">
        <f>IF('Data Import'!$BX$77&lt;&gt;"",'Data Import'!$BX$77,"")</f>
        <v/>
      </c>
      <c r="U84" s="200" t="str">
        <f>IF('Data Import'!$BX$78&lt;&gt;"",'Data Import'!$BX$78,"")</f>
        <v/>
      </c>
      <c r="V84" s="200" t="str">
        <f>IF('Data Import'!$BX$79&lt;&gt;"",'Data Import'!$BX$79,"")</f>
        <v/>
      </c>
      <c r="W84" s="200" t="str">
        <f>IF('Data Import'!$BX$80&lt;&gt;"",'Data Import'!$BX$80,"")</f>
        <v/>
      </c>
      <c r="X84" s="200" t="str">
        <f>IF('Data Import'!$BX$81&lt;&gt;"",'Data Import'!$BX$81,"")</f>
        <v/>
      </c>
      <c r="Y84" s="200" t="str">
        <f>IF('Data Import'!$BX$82&lt;&gt;"",'Data Import'!$BX$82,"")</f>
        <v/>
      </c>
      <c r="Z84" s="201" t="str">
        <f>IF('Data Import'!$BX$83&lt;&gt;"",'Data Import'!$BX$83,"")</f>
        <v/>
      </c>
      <c r="AA84" s="201" t="str">
        <f>IF('Data Import'!$BX$84&lt;&gt;"",'Data Import'!$BX$84,"")</f>
        <v/>
      </c>
      <c r="AB84" s="201" t="str">
        <f>IF('Data Import'!$BX$85&lt;&gt;"",'Data Import'!$BX$85,"")</f>
        <v/>
      </c>
      <c r="AC84" s="201" t="str">
        <f>IF('Data Import'!$BX$86&lt;&gt;"",'Data Import'!$BX$86,"")</f>
        <v/>
      </c>
      <c r="AD84" s="201" t="str">
        <f>IF('Data Import'!$BX$87&lt;&gt;"",'Data Import'!$BX$87,"")</f>
        <v/>
      </c>
      <c r="AE84" s="201" t="str">
        <f>IF('Data Import'!$BX$88&lt;&gt;"",'Data Import'!$BX$88,"")</f>
        <v/>
      </c>
      <c r="AF84" s="201" t="str">
        <f>IF('Data Import'!$BX$89&lt;&gt;"",'Data Import'!$BX$89,"")</f>
        <v/>
      </c>
      <c r="AG84" s="201" t="str">
        <f>IF('Data Import'!$BX$90&lt;&gt;"",'Data Import'!$BX$90,"")</f>
        <v/>
      </c>
    </row>
    <row r="85" spans="1:33" s="202" customFormat="1" ht="15.75" customHeight="1" x14ac:dyDescent="0.25">
      <c r="A85" s="33">
        <v>74</v>
      </c>
      <c r="B85" s="177" t="s">
        <v>84</v>
      </c>
      <c r="C85" s="199" t="str">
        <f>IF('Data Import'!$BY$61="Нет","+","")</f>
        <v>+</v>
      </c>
      <c r="D85" s="199" t="str">
        <f>IF('Data Import'!$BY$62="Нет","+","")</f>
        <v/>
      </c>
      <c r="E85" s="179" t="str">
        <f>IF('Data Import'!$BY$63&lt;&gt;"",'Data Import'!$BY$63,"")</f>
        <v/>
      </c>
      <c r="F85" s="199" t="str">
        <f>IF('Data Import'!$BY$64&lt;&gt;"",'Data Import'!$BY$64,"")</f>
        <v/>
      </c>
      <c r="G85" s="200" t="str">
        <f>IF('Data Import'!$BY$65&lt;&gt;"",'Data Import'!$BY$65,"")</f>
        <v/>
      </c>
      <c r="H85" s="200" t="str">
        <f>IF('Data Import'!$BY$66&lt;&gt;"",'Data Import'!$BY$66,"")</f>
        <v/>
      </c>
      <c r="I85" s="201" t="str">
        <f>IF('Data Import'!$BY$67&lt;&gt;"",'Data Import'!$BY$67,"")</f>
        <v/>
      </c>
      <c r="J85" s="201" t="str">
        <f>IF('Data Import'!$BY$68&lt;&gt;"",'Data Import'!$BY$68,"")</f>
        <v/>
      </c>
      <c r="K85" s="199" t="str">
        <f>IF('Data Import'!$BY$69="Нет","+","")</f>
        <v/>
      </c>
      <c r="L85" s="179" t="str">
        <f>IF('Data Import'!$BY$70&lt;&gt;"",'Data Import'!$BY$70,"")</f>
        <v/>
      </c>
      <c r="M85" s="199" t="str">
        <f>IF('Data Import'!$BY$69="Да","+","")</f>
        <v>+</v>
      </c>
      <c r="N85" s="200">
        <f>IF('Data Import'!$BY$71&lt;&gt;"",'Data Import'!$BY$71,"")</f>
        <v>0</v>
      </c>
      <c r="O85" s="200">
        <f>IF('Data Import'!$BY$72&lt;&gt;"",'Data Import'!$BY$72,"")</f>
        <v>0</v>
      </c>
      <c r="P85" s="200">
        <f>IF('Data Import'!$BY$73&lt;&gt;"",'Data Import'!$BY$73,"")</f>
        <v>795</v>
      </c>
      <c r="Q85" s="200">
        <f>IF('Data Import'!$BY$74&lt;&gt;"",'Data Import'!$BY$74,"")</f>
        <v>797</v>
      </c>
      <c r="R85" s="200">
        <f>IF('Data Import'!$BY$75&lt;&gt;"",'Data Import'!$BY$75,"")</f>
        <v>0</v>
      </c>
      <c r="S85" s="200">
        <f>IF('Data Import'!$BY$76&lt;&gt;"",'Data Import'!$BY$76,"")</f>
        <v>0</v>
      </c>
      <c r="T85" s="200">
        <f>IF('Data Import'!$BY$77&lt;&gt;"",'Data Import'!$BY$77,"")</f>
        <v>153</v>
      </c>
      <c r="U85" s="200">
        <f>IF('Data Import'!$BY$78&lt;&gt;"",'Data Import'!$BY$78,"")</f>
        <v>165</v>
      </c>
      <c r="V85" s="200">
        <f>IF('Data Import'!$BY$79&lt;&gt;"",'Data Import'!$BY$79,"")</f>
        <v>0</v>
      </c>
      <c r="W85" s="200">
        <f>IF('Data Import'!$BY$80&lt;&gt;"",'Data Import'!$BY$80,"")</f>
        <v>0</v>
      </c>
      <c r="X85" s="200">
        <f>IF('Data Import'!$BY$81&lt;&gt;"",'Data Import'!$BY$81,"")</f>
        <v>45</v>
      </c>
      <c r="Y85" s="200">
        <f>IF('Data Import'!$BY$82&lt;&gt;"",'Data Import'!$BY$82,"")</f>
        <v>47</v>
      </c>
      <c r="Z85" s="201" t="str">
        <f>IF('Data Import'!$BY$83&lt;&gt;"",'Data Import'!$BY$83,"")</f>
        <v/>
      </c>
      <c r="AA85" s="201" t="str">
        <f>IF('Data Import'!$BY$84&lt;&gt;"",'Data Import'!$BY$84,"")</f>
        <v/>
      </c>
      <c r="AB85" s="201">
        <f>IF('Data Import'!$BY$85&lt;&gt;"",'Data Import'!$BY$85,"")</f>
        <v>5.66</v>
      </c>
      <c r="AC85" s="201">
        <f>IF('Data Import'!$BY$86&lt;&gt;"",'Data Import'!$BY$86,"")</f>
        <v>5.8970000000000002</v>
      </c>
      <c r="AD85" s="201" t="str">
        <f>IF('Data Import'!$BY$87&lt;&gt;"",'Data Import'!$BY$87,"")</f>
        <v/>
      </c>
      <c r="AE85" s="201" t="str">
        <f>IF('Data Import'!$BY$88&lt;&gt;"",'Data Import'!$BY$88,"")</f>
        <v/>
      </c>
      <c r="AF85" s="201">
        <f>IF('Data Import'!$BY$89&lt;&gt;"",'Data Import'!$BY$89,"")</f>
        <v>19.245000000000001</v>
      </c>
      <c r="AG85" s="201">
        <f>IF('Data Import'!$BY$90&lt;&gt;"",'Data Import'!$BY$90,"")</f>
        <v>20.702999999999999</v>
      </c>
    </row>
    <row r="86" spans="1:33" s="202" customFormat="1" ht="15.75" customHeight="1" x14ac:dyDescent="0.25">
      <c r="A86" s="33">
        <v>75</v>
      </c>
      <c r="B86" s="177" t="s">
        <v>85</v>
      </c>
      <c r="C86" s="199" t="str">
        <f>IF('Data Import'!$BZ$61="Нет","+","")</f>
        <v/>
      </c>
      <c r="D86" s="199" t="str">
        <f>IF('Data Import'!$BZ$62="Нет","+","")</f>
        <v/>
      </c>
      <c r="E86" s="179" t="str">
        <f>IF('Data Import'!$BZ$63&lt;&gt;"",'Data Import'!$BZ$63,"")</f>
        <v/>
      </c>
      <c r="F86" s="199" t="str">
        <f>IF('Data Import'!$BZ$64&lt;&gt;"",'Data Import'!$BZ$64,"")</f>
        <v/>
      </c>
      <c r="G86" s="200" t="str">
        <f>IF('Data Import'!$BZ$65&lt;&gt;"",'Data Import'!$BZ$65,"")</f>
        <v/>
      </c>
      <c r="H86" s="200" t="str">
        <f>IF('Data Import'!$BZ$66&lt;&gt;"",'Data Import'!$BZ$66,"")</f>
        <v/>
      </c>
      <c r="I86" s="201" t="str">
        <f>IF('Data Import'!$BZ$67&lt;&gt;"",'Data Import'!$BZ$67,"")</f>
        <v/>
      </c>
      <c r="J86" s="201" t="str">
        <f>IF('Data Import'!$BZ$68&lt;&gt;"",'Data Import'!$BZ$68,"")</f>
        <v/>
      </c>
      <c r="K86" s="199" t="str">
        <f>IF('Data Import'!$BZ$69="Нет","+","")</f>
        <v/>
      </c>
      <c r="L86" s="179" t="str">
        <f>IF('Data Import'!$BZ$70&lt;&gt;"",'Data Import'!$BZ$70,"")</f>
        <v/>
      </c>
      <c r="M86" s="199" t="str">
        <f>IF('Data Import'!$BZ$69="Да","+","")</f>
        <v/>
      </c>
      <c r="N86" s="200" t="str">
        <f>IF('Data Import'!$BZ$71&lt;&gt;"",'Data Import'!$BZ$71,"")</f>
        <v/>
      </c>
      <c r="O86" s="200" t="str">
        <f>IF('Data Import'!$BZ$72&lt;&gt;"",'Data Import'!$BZ$72,"")</f>
        <v/>
      </c>
      <c r="P86" s="200" t="str">
        <f>IF('Data Import'!$BZ$73&lt;&gt;"",'Data Import'!$BZ$73,"")</f>
        <v/>
      </c>
      <c r="Q86" s="200" t="str">
        <f>IF('Data Import'!$BZ$74&lt;&gt;"",'Data Import'!$BZ$74,"")</f>
        <v/>
      </c>
      <c r="R86" s="200" t="str">
        <f>IF('Data Import'!$BZ$75&lt;&gt;"",'Data Import'!$BZ$75,"")</f>
        <v/>
      </c>
      <c r="S86" s="200" t="str">
        <f>IF('Data Import'!$BZ$76&lt;&gt;"",'Data Import'!$BZ$76,"")</f>
        <v/>
      </c>
      <c r="T86" s="200" t="str">
        <f>IF('Data Import'!$BZ$77&lt;&gt;"",'Data Import'!$BZ$77,"")</f>
        <v/>
      </c>
      <c r="U86" s="200" t="str">
        <f>IF('Data Import'!$BZ$78&lt;&gt;"",'Data Import'!$BZ$78,"")</f>
        <v/>
      </c>
      <c r="V86" s="200" t="str">
        <f>IF('Data Import'!$BZ$79&lt;&gt;"",'Data Import'!$BZ$79,"")</f>
        <v/>
      </c>
      <c r="W86" s="200" t="str">
        <f>IF('Data Import'!$BZ$80&lt;&gt;"",'Data Import'!$BZ$80,"")</f>
        <v/>
      </c>
      <c r="X86" s="200" t="str">
        <f>IF('Data Import'!$BZ$81&lt;&gt;"",'Data Import'!$BZ$81,"")</f>
        <v/>
      </c>
      <c r="Y86" s="200" t="str">
        <f>IF('Data Import'!$BZ$82&lt;&gt;"",'Data Import'!$BZ$82,"")</f>
        <v/>
      </c>
      <c r="Z86" s="201" t="str">
        <f>IF('Data Import'!$BZ$83&lt;&gt;"",'Data Import'!$BZ$83,"")</f>
        <v/>
      </c>
      <c r="AA86" s="201" t="str">
        <f>IF('Data Import'!$BZ$84&lt;&gt;"",'Data Import'!$BZ$84,"")</f>
        <v/>
      </c>
      <c r="AB86" s="201" t="str">
        <f>IF('Data Import'!$BZ$85&lt;&gt;"",'Data Import'!$BZ$85,"")</f>
        <v/>
      </c>
      <c r="AC86" s="201" t="str">
        <f>IF('Data Import'!$BZ$86&lt;&gt;"",'Data Import'!$BZ$86,"")</f>
        <v/>
      </c>
      <c r="AD86" s="201" t="str">
        <f>IF('Data Import'!$BZ$87&lt;&gt;"",'Data Import'!$BZ$87,"")</f>
        <v/>
      </c>
      <c r="AE86" s="201" t="str">
        <f>IF('Data Import'!$BZ$88&lt;&gt;"",'Data Import'!$BZ$88,"")</f>
        <v/>
      </c>
      <c r="AF86" s="201" t="str">
        <f>IF('Data Import'!$BZ$89&lt;&gt;"",'Data Import'!$BZ$89,"")</f>
        <v/>
      </c>
      <c r="AG86" s="201" t="str">
        <f>IF('Data Import'!$BZ$90&lt;&gt;"",'Data Import'!$BZ$90,"")</f>
        <v/>
      </c>
    </row>
    <row r="87" spans="1:33" s="202" customFormat="1" ht="15.75" customHeight="1" x14ac:dyDescent="0.25">
      <c r="A87" s="33">
        <v>76</v>
      </c>
      <c r="B87" s="177" t="s">
        <v>86</v>
      </c>
      <c r="C87" s="199" t="str">
        <f>IF('Data Import'!$CA$61="Нет","+","")</f>
        <v>+</v>
      </c>
      <c r="D87" s="199" t="str">
        <f>IF('Data Import'!$CA$62="Нет","+","")</f>
        <v/>
      </c>
      <c r="E87" s="179" t="str">
        <f>IF('Data Import'!$CA$63&lt;&gt;"",'Data Import'!$CA$63,"")</f>
        <v/>
      </c>
      <c r="F87" s="199" t="str">
        <f>IF('Data Import'!$CA$64&lt;&gt;"",'Data Import'!$CA$64,"")</f>
        <v/>
      </c>
      <c r="G87" s="200" t="str">
        <f>IF('Data Import'!$CA$65&lt;&gt;"",'Data Import'!$CA$65,"")</f>
        <v/>
      </c>
      <c r="H87" s="200" t="str">
        <f>IF('Data Import'!$CA$66&lt;&gt;"",'Data Import'!$CA$66,"")</f>
        <v/>
      </c>
      <c r="I87" s="201" t="str">
        <f>IF('Data Import'!$CA$67&lt;&gt;"",'Data Import'!$CA$67,"")</f>
        <v/>
      </c>
      <c r="J87" s="201" t="str">
        <f>IF('Data Import'!$CA$68&lt;&gt;"",'Data Import'!$CA$68,"")</f>
        <v/>
      </c>
      <c r="K87" s="199" t="str">
        <f>IF('Data Import'!$CA$69="Нет","+","")</f>
        <v/>
      </c>
      <c r="L87" s="179" t="str">
        <f>IF('Data Import'!$CA$70&lt;&gt;"",'Data Import'!$CA$70,"")</f>
        <v/>
      </c>
      <c r="M87" s="199" t="str">
        <f>IF('Data Import'!$CA$69="Да","+","")</f>
        <v>+</v>
      </c>
      <c r="N87" s="200">
        <f>IF('Data Import'!$CA$71&lt;&gt;"",'Data Import'!$CA$71,"")</f>
        <v>1</v>
      </c>
      <c r="O87" s="200">
        <f>IF('Data Import'!$CA$72&lt;&gt;"",'Data Import'!$CA$72,"")</f>
        <v>1</v>
      </c>
      <c r="P87" s="200">
        <f>IF('Data Import'!$CA$73&lt;&gt;"",'Data Import'!$CA$73,"")</f>
        <v>491</v>
      </c>
      <c r="Q87" s="200">
        <f>IF('Data Import'!$CA$74&lt;&gt;"",'Data Import'!$CA$74,"")</f>
        <v>512</v>
      </c>
      <c r="R87" s="200">
        <f>IF('Data Import'!$CA$75&lt;&gt;"",'Data Import'!$CA$75,"")</f>
        <v>0</v>
      </c>
      <c r="S87" s="200">
        <f>IF('Data Import'!$CA$76&lt;&gt;"",'Data Import'!$CA$76,"")</f>
        <v>0</v>
      </c>
      <c r="T87" s="200">
        <f>IF('Data Import'!$CA$77&lt;&gt;"",'Data Import'!$CA$77,"")</f>
        <v>138</v>
      </c>
      <c r="U87" s="200">
        <f>IF('Data Import'!$CA$78&lt;&gt;"",'Data Import'!$CA$78,"")</f>
        <v>137</v>
      </c>
      <c r="V87" s="200">
        <f>IF('Data Import'!$CA$79&lt;&gt;"",'Data Import'!$CA$79,"")</f>
        <v>1</v>
      </c>
      <c r="W87" s="200">
        <f>IF('Data Import'!$CA$80&lt;&gt;"",'Data Import'!$CA$80,"")</f>
        <v>1</v>
      </c>
      <c r="X87" s="200">
        <f>IF('Data Import'!$CA$81&lt;&gt;"",'Data Import'!$CA$81,"")</f>
        <v>353</v>
      </c>
      <c r="Y87" s="200">
        <f>IF('Data Import'!$CA$82&lt;&gt;"",'Data Import'!$CA$82,"")</f>
        <v>375</v>
      </c>
      <c r="Z87" s="201">
        <f>IF('Data Import'!$CA$83&lt;&gt;"",'Data Import'!$CA$83,"")</f>
        <v>100</v>
      </c>
      <c r="AA87" s="201">
        <f>IF('Data Import'!$CA$84&lt;&gt;"",'Data Import'!$CA$84,"")</f>
        <v>100</v>
      </c>
      <c r="AB87" s="201">
        <f>IF('Data Import'!$CA$85&lt;&gt;"",'Data Import'!$CA$85,"")</f>
        <v>71.894000000000005</v>
      </c>
      <c r="AC87" s="201">
        <f>IF('Data Import'!$CA$86&lt;&gt;"",'Data Import'!$CA$86,"")</f>
        <v>73.242000000000004</v>
      </c>
      <c r="AD87" s="201">
        <f>IF('Data Import'!$CA$87&lt;&gt;"",'Data Import'!$CA$87,"")</f>
        <v>0</v>
      </c>
      <c r="AE87" s="201">
        <f>IF('Data Import'!$CA$88&lt;&gt;"",'Data Import'!$CA$88,"")</f>
        <v>0</v>
      </c>
      <c r="AF87" s="201">
        <f>IF('Data Import'!$CA$89&lt;&gt;"",'Data Import'!$CA$89,"")</f>
        <v>28.106000000000002</v>
      </c>
      <c r="AG87" s="201">
        <f>IF('Data Import'!$CA$90&lt;&gt;"",'Data Import'!$CA$90,"")</f>
        <v>26.757999999999999</v>
      </c>
    </row>
    <row r="88" spans="1:33" s="202" customFormat="1" ht="15.75" customHeight="1" x14ac:dyDescent="0.25">
      <c r="A88" s="33">
        <v>77</v>
      </c>
      <c r="B88" s="177" t="s">
        <v>87</v>
      </c>
      <c r="C88" s="199" t="str">
        <f>IF('Data Import'!$CB$61="Нет","+","")</f>
        <v/>
      </c>
      <c r="D88" s="199" t="str">
        <f>IF('Data Import'!$CB$62="Нет","+","")</f>
        <v/>
      </c>
      <c r="E88" s="179" t="str">
        <f>IF('Data Import'!$CB$63&lt;&gt;"",'Data Import'!$CB$63,"")</f>
        <v/>
      </c>
      <c r="F88" s="199" t="str">
        <f>IF('Data Import'!$CB$64&lt;&gt;"",'Data Import'!$CB$64,"")</f>
        <v/>
      </c>
      <c r="G88" s="200" t="str">
        <f>IF('Data Import'!$CB$65&lt;&gt;"",'Data Import'!$CB$65,"")</f>
        <v/>
      </c>
      <c r="H88" s="200" t="str">
        <f>IF('Data Import'!$CB$66&lt;&gt;"",'Data Import'!$CB$66,"")</f>
        <v/>
      </c>
      <c r="I88" s="201" t="str">
        <f>IF('Data Import'!$CB$67&lt;&gt;"",'Data Import'!$CB$67,"")</f>
        <v/>
      </c>
      <c r="J88" s="201" t="str">
        <f>IF('Data Import'!$CB$68&lt;&gt;"",'Data Import'!$CB$68,"")</f>
        <v/>
      </c>
      <c r="K88" s="199" t="str">
        <f>IF('Data Import'!$CB$69="Нет","+","")</f>
        <v>+</v>
      </c>
      <c r="L88" s="179" t="str">
        <f>IF('Data Import'!$CB$70&lt;&gt;"",'Data Import'!$CB$70,"")</f>
        <v/>
      </c>
      <c r="M88" s="199" t="str">
        <f>IF('Data Import'!$CB$69="Да","+","")</f>
        <v/>
      </c>
      <c r="N88" s="200" t="str">
        <f>IF('Data Import'!$CB$71&lt;&gt;"",'Data Import'!$CB$71,"")</f>
        <v/>
      </c>
      <c r="O88" s="200" t="str">
        <f>IF('Data Import'!$CB$72&lt;&gt;"",'Data Import'!$CB$72,"")</f>
        <v/>
      </c>
      <c r="P88" s="200">
        <f>IF('Data Import'!$CB$73&lt;&gt;"",'Data Import'!$CB$73,"")</f>
        <v>11</v>
      </c>
      <c r="Q88" s="200">
        <f>IF('Data Import'!$CB$74&lt;&gt;"",'Data Import'!$CB$74,"")</f>
        <v>11</v>
      </c>
      <c r="R88" s="200" t="str">
        <f>IF('Data Import'!$CB$75&lt;&gt;"",'Data Import'!$CB$75,"")</f>
        <v/>
      </c>
      <c r="S88" s="200" t="str">
        <f>IF('Data Import'!$CB$76&lt;&gt;"",'Data Import'!$CB$76,"")</f>
        <v/>
      </c>
      <c r="T88" s="200">
        <f>IF('Data Import'!$CB$77&lt;&gt;"",'Data Import'!$CB$77,"")</f>
        <v>0</v>
      </c>
      <c r="U88" s="200">
        <f>IF('Data Import'!$CB$78&lt;&gt;"",'Data Import'!$CB$78,"")</f>
        <v>0</v>
      </c>
      <c r="V88" s="200" t="str">
        <f>IF('Data Import'!$CB$79&lt;&gt;"",'Data Import'!$CB$79,"")</f>
        <v/>
      </c>
      <c r="W88" s="200" t="str">
        <f>IF('Data Import'!$CB$80&lt;&gt;"",'Data Import'!$CB$80,"")</f>
        <v/>
      </c>
      <c r="X88" s="200">
        <f>IF('Data Import'!$CB$81&lt;&gt;"",'Data Import'!$CB$81,"")</f>
        <v>11</v>
      </c>
      <c r="Y88" s="200">
        <f>IF('Data Import'!$CB$82&lt;&gt;"",'Data Import'!$CB$82,"")</f>
        <v>11</v>
      </c>
      <c r="Z88" s="201" t="str">
        <f>IF('Data Import'!$CB$83&lt;&gt;"",'Data Import'!$CB$83,"")</f>
        <v/>
      </c>
      <c r="AA88" s="201" t="str">
        <f>IF('Data Import'!$CB$84&lt;&gt;"",'Data Import'!$CB$84,"")</f>
        <v/>
      </c>
      <c r="AB88" s="201">
        <f>IF('Data Import'!$CB$85&lt;&gt;"",'Data Import'!$CB$85,"")</f>
        <v>100</v>
      </c>
      <c r="AC88" s="201">
        <f>IF('Data Import'!$CB$86&lt;&gt;"",'Data Import'!$CB$86,"")</f>
        <v>100</v>
      </c>
      <c r="AD88" s="201" t="str">
        <f>IF('Data Import'!$CB$87&lt;&gt;"",'Data Import'!$CB$87,"")</f>
        <v/>
      </c>
      <c r="AE88" s="201" t="str">
        <f>IF('Data Import'!$CB$88&lt;&gt;"",'Data Import'!$CB$88,"")</f>
        <v/>
      </c>
      <c r="AF88" s="201">
        <f>IF('Data Import'!$CB$89&lt;&gt;"",'Data Import'!$CB$89,"")</f>
        <v>0</v>
      </c>
      <c r="AG88" s="201">
        <f>IF('Data Import'!$CB$90&lt;&gt;"",'Data Import'!$CB$90,"")</f>
        <v>0</v>
      </c>
    </row>
    <row r="89" spans="1:33" s="202" customFormat="1" ht="48" customHeight="1" x14ac:dyDescent="0.25">
      <c r="A89" s="33">
        <v>78</v>
      </c>
      <c r="B89" s="177" t="s">
        <v>88</v>
      </c>
      <c r="C89" s="199" t="str">
        <f>IF('Data Import'!$CC$61="Нет","+","")</f>
        <v/>
      </c>
      <c r="D89" s="199" t="str">
        <f>IF('Data Import'!$CC$62="Нет","+","")</f>
        <v/>
      </c>
      <c r="E89" s="179" t="str">
        <f>IF('Data Import'!$CC$63&lt;&gt;"",'Data Import'!$CC$63,"")</f>
        <v>Доля автомобильных стоянок (парковок), соответствующих требованиям доступности для инвалидов, на автомобильных дорогах общего пользования регионального и местного значения</v>
      </c>
      <c r="F89" s="199" t="str">
        <f>IF('Data Import'!$CC$64&lt;&gt;"",'Data Import'!$CC$64,"")</f>
        <v>%</v>
      </c>
      <c r="G89" s="200">
        <f>IF('Data Import'!$CC$65&lt;&gt;"",'Data Import'!$CC$65,"")</f>
        <v>20</v>
      </c>
      <c r="H89" s="200">
        <f>IF('Data Import'!$CC$66&lt;&gt;"",'Data Import'!$CC$66,"")</f>
        <v>20</v>
      </c>
      <c r="I89" s="201">
        <f>IF('Data Import'!$CC$67&lt;&gt;"",'Data Import'!$CC$67,"")</f>
        <v>0</v>
      </c>
      <c r="J89" s="201">
        <f>IF('Data Import'!$CC$68&lt;&gt;"",'Data Import'!$CC$68,"")</f>
        <v>27.989000000000001</v>
      </c>
      <c r="K89" s="199" t="str">
        <f>IF('Data Import'!$CC$69="Нет","+","")</f>
        <v>+</v>
      </c>
      <c r="L89" s="179" t="str">
        <f>IF('Data Import'!$CC$70&lt;&gt;"",'Data Import'!$CC$70,"")</f>
        <v/>
      </c>
      <c r="M89" s="199" t="str">
        <f>IF('Data Import'!$CC$69="Да","+","")</f>
        <v/>
      </c>
      <c r="N89" s="200">
        <f>IF('Data Import'!$CC$71&lt;&gt;"",'Data Import'!$CC$71,"")</f>
        <v>24</v>
      </c>
      <c r="O89" s="200">
        <f>IF('Data Import'!$CC$72&lt;&gt;"",'Data Import'!$CC$72,"")</f>
        <v>24</v>
      </c>
      <c r="P89" s="200">
        <f>IF('Data Import'!$CC$73&lt;&gt;"",'Data Import'!$CC$73,"")</f>
        <v>703</v>
      </c>
      <c r="Q89" s="200">
        <f>IF('Data Import'!$CC$74&lt;&gt;"",'Data Import'!$CC$74,"")</f>
        <v>711</v>
      </c>
      <c r="R89" s="200">
        <f>IF('Data Import'!$CC$75&lt;&gt;"",'Data Import'!$CC$75,"")</f>
        <v>1</v>
      </c>
      <c r="S89" s="200">
        <f>IF('Data Import'!$CC$76&lt;&gt;"",'Data Import'!$CC$76,"")</f>
        <v>1</v>
      </c>
      <c r="T89" s="200">
        <f>IF('Data Import'!$CC$77&lt;&gt;"",'Data Import'!$CC$77,"")</f>
        <v>359</v>
      </c>
      <c r="U89" s="200">
        <f>IF('Data Import'!$CC$78&lt;&gt;"",'Data Import'!$CC$78,"")</f>
        <v>362</v>
      </c>
      <c r="V89" s="200">
        <f>IF('Data Import'!$CC$79&lt;&gt;"",'Data Import'!$CC$79,"")</f>
        <v>0</v>
      </c>
      <c r="W89" s="200">
        <f>IF('Data Import'!$CC$80&lt;&gt;"",'Data Import'!$CC$80,"")</f>
        <v>0</v>
      </c>
      <c r="X89" s="200">
        <f>IF('Data Import'!$CC$81&lt;&gt;"",'Data Import'!$CC$81,"")</f>
        <v>191</v>
      </c>
      <c r="Y89" s="200">
        <f>IF('Data Import'!$CC$82&lt;&gt;"",'Data Import'!$CC$82,"")</f>
        <v>199</v>
      </c>
      <c r="Z89" s="201">
        <f>IF('Data Import'!$CC$83&lt;&gt;"",'Data Import'!$CC$83,"")</f>
        <v>0</v>
      </c>
      <c r="AA89" s="201">
        <f>IF('Data Import'!$CC$84&lt;&gt;"",'Data Import'!$CC$84,"")</f>
        <v>0</v>
      </c>
      <c r="AB89" s="201">
        <f>IF('Data Import'!$CC$85&lt;&gt;"",'Data Import'!$CC$85,"")</f>
        <v>27.169</v>
      </c>
      <c r="AC89" s="201">
        <f>IF('Data Import'!$CC$86&lt;&gt;"",'Data Import'!$CC$86,"")</f>
        <v>27.989000000000001</v>
      </c>
      <c r="AD89" s="201">
        <f>IF('Data Import'!$CC$87&lt;&gt;"",'Data Import'!$CC$87,"")</f>
        <v>4.1669999999999998</v>
      </c>
      <c r="AE89" s="201">
        <f>IF('Data Import'!$CC$88&lt;&gt;"",'Data Import'!$CC$88,"")</f>
        <v>4.1669999999999998</v>
      </c>
      <c r="AF89" s="201">
        <f>IF('Data Import'!$CC$89&lt;&gt;"",'Data Import'!$CC$89,"")</f>
        <v>51.067</v>
      </c>
      <c r="AG89" s="201">
        <f>IF('Data Import'!$CC$90&lt;&gt;"",'Data Import'!$CC$90,"")</f>
        <v>50.914000000000001</v>
      </c>
    </row>
    <row r="90" spans="1:33" s="202" customFormat="1" ht="15.75" customHeight="1" x14ac:dyDescent="0.25">
      <c r="A90" s="33">
        <v>79</v>
      </c>
      <c r="B90" s="177" t="s">
        <v>89</v>
      </c>
      <c r="C90" s="199" t="str">
        <f>IF('Data Import'!$CD$61="Нет","+","")</f>
        <v>+</v>
      </c>
      <c r="D90" s="199" t="str">
        <f>IF('Data Import'!$CD$62="Нет","+","")</f>
        <v/>
      </c>
      <c r="E90" s="179" t="str">
        <f>IF('Data Import'!$CD$63&lt;&gt;"",'Data Import'!$CD$63,"")</f>
        <v/>
      </c>
      <c r="F90" s="199" t="str">
        <f>IF('Data Import'!$CD$64&lt;&gt;"",'Data Import'!$CD$64,"")</f>
        <v/>
      </c>
      <c r="G90" s="200" t="str">
        <f>IF('Data Import'!$CD$65&lt;&gt;"",'Data Import'!$CD$65,"")</f>
        <v/>
      </c>
      <c r="H90" s="200" t="str">
        <f>IF('Data Import'!$CD$66&lt;&gt;"",'Data Import'!$CD$66,"")</f>
        <v/>
      </c>
      <c r="I90" s="201" t="str">
        <f>IF('Data Import'!$CD$67&lt;&gt;"",'Data Import'!$CD$67,"")</f>
        <v/>
      </c>
      <c r="J90" s="201" t="str">
        <f>IF('Data Import'!$CD$68&lt;&gt;"",'Data Import'!$CD$68,"")</f>
        <v/>
      </c>
      <c r="K90" s="199" t="str">
        <f>IF('Data Import'!$CD$69="Нет","+","")</f>
        <v/>
      </c>
      <c r="L90" s="179" t="str">
        <f>IF('Data Import'!$CD$70&lt;&gt;"",'Data Import'!$CD$70,"")</f>
        <v/>
      </c>
      <c r="M90" s="199" t="str">
        <f>IF('Data Import'!$CD$69="Да","+","")</f>
        <v>+</v>
      </c>
      <c r="N90" s="200">
        <f>IF('Data Import'!$CD$71&lt;&gt;"",'Data Import'!$CD$71,"")</f>
        <v>38</v>
      </c>
      <c r="O90" s="200">
        <f>IF('Data Import'!$CD$72&lt;&gt;"",'Data Import'!$CD$72,"")</f>
        <v>39</v>
      </c>
      <c r="P90" s="200">
        <f>IF('Data Import'!$CD$73&lt;&gt;"",'Data Import'!$CD$73,"")</f>
        <v>1203</v>
      </c>
      <c r="Q90" s="200">
        <f>IF('Data Import'!$CD$74&lt;&gt;"",'Data Import'!$CD$74,"")</f>
        <v>1547</v>
      </c>
      <c r="R90" s="200">
        <f>IF('Data Import'!$CD$75&lt;&gt;"",'Data Import'!$CD$75,"")</f>
        <v>1</v>
      </c>
      <c r="S90" s="200">
        <f>IF('Data Import'!$CD$76&lt;&gt;"",'Data Import'!$CD$76,"")</f>
        <v>1</v>
      </c>
      <c r="T90" s="200">
        <f>IF('Data Import'!$CD$77&lt;&gt;"",'Data Import'!$CD$77,"")</f>
        <v>229</v>
      </c>
      <c r="U90" s="200">
        <f>IF('Data Import'!$CD$78&lt;&gt;"",'Data Import'!$CD$78,"")</f>
        <v>247</v>
      </c>
      <c r="V90" s="200">
        <f>IF('Data Import'!$CD$79&lt;&gt;"",'Data Import'!$CD$79,"")</f>
        <v>0</v>
      </c>
      <c r="W90" s="200">
        <f>IF('Data Import'!$CD$80&lt;&gt;"",'Data Import'!$CD$80,"")</f>
        <v>1</v>
      </c>
      <c r="X90" s="200">
        <f>IF('Data Import'!$CD$81&lt;&gt;"",'Data Import'!$CD$81,"")</f>
        <v>99</v>
      </c>
      <c r="Y90" s="200">
        <f>IF('Data Import'!$CD$82&lt;&gt;"",'Data Import'!$CD$82,"")</f>
        <v>107</v>
      </c>
      <c r="Z90" s="201">
        <f>IF('Data Import'!$CD$83&lt;&gt;"",'Data Import'!$CD$83,"")</f>
        <v>0</v>
      </c>
      <c r="AA90" s="201">
        <f>IF('Data Import'!$CD$84&lt;&gt;"",'Data Import'!$CD$84,"")</f>
        <v>2.5640000000000001</v>
      </c>
      <c r="AB90" s="201">
        <f>IF('Data Import'!$CD$85&lt;&gt;"",'Data Import'!$CD$85,"")</f>
        <v>8.2289999999999992</v>
      </c>
      <c r="AC90" s="201">
        <f>IF('Data Import'!$CD$86&lt;&gt;"",'Data Import'!$CD$86,"")</f>
        <v>6.9169999999999998</v>
      </c>
      <c r="AD90" s="201">
        <f>IF('Data Import'!$CD$87&lt;&gt;"",'Data Import'!$CD$87,"")</f>
        <v>2.6320000000000001</v>
      </c>
      <c r="AE90" s="201">
        <f>IF('Data Import'!$CD$88&lt;&gt;"",'Data Import'!$CD$88,"")</f>
        <v>2.5640000000000001</v>
      </c>
      <c r="AF90" s="201">
        <f>IF('Data Import'!$CD$89&lt;&gt;"",'Data Import'!$CD$89,"")</f>
        <v>19.036000000000001</v>
      </c>
      <c r="AG90" s="201">
        <f>IF('Data Import'!$CD$90&lt;&gt;"",'Data Import'!$CD$90,"")</f>
        <v>15.965999999999999</v>
      </c>
    </row>
    <row r="91" spans="1:33" s="202" customFormat="1" ht="32.25" customHeight="1" x14ac:dyDescent="0.25">
      <c r="A91" s="33">
        <v>80</v>
      </c>
      <c r="B91" s="177" t="s">
        <v>90</v>
      </c>
      <c r="C91" s="199" t="str">
        <f>IF('Data Import'!$CE$61="Нет","+","")</f>
        <v/>
      </c>
      <c r="D91" s="199" t="str">
        <f>IF('Data Import'!$CE$62="Нет","+","")</f>
        <v/>
      </c>
      <c r="E91" s="179" t="str">
        <f>IF('Data Import'!$CE$63&lt;&gt;"",'Data Import'!$CE$63,"")</f>
        <v>Оборудование объектов социальной инфраструктуры, транспортной инфраструктуры парковками для инвалидов</v>
      </c>
      <c r="F91" s="199" t="str">
        <f>IF('Data Import'!$CE$64&lt;&gt;"",'Data Import'!$CE$64,"")</f>
        <v>%</v>
      </c>
      <c r="G91" s="200">
        <f>IF('Data Import'!$CE$65&lt;&gt;"",'Data Import'!$CE$65,"")</f>
        <v>10</v>
      </c>
      <c r="H91" s="200">
        <f>IF('Data Import'!$CE$66&lt;&gt;"",'Data Import'!$CE$66,"")</f>
        <v>0</v>
      </c>
      <c r="I91" s="201">
        <f>IF('Data Import'!$CE$67&lt;&gt;"",'Data Import'!$CE$67,"")</f>
        <v>85.075000000000003</v>
      </c>
      <c r="J91" s="201">
        <f>IF('Data Import'!$CE$68&lt;&gt;"",'Data Import'!$CE$68,"")</f>
        <v>0</v>
      </c>
      <c r="K91" s="199" t="str">
        <f>IF('Data Import'!$CE$69="Нет","+","")</f>
        <v/>
      </c>
      <c r="L91" s="179" t="str">
        <f>IF('Data Import'!$CE$70&lt;&gt;"",'Data Import'!$CE$70,"")</f>
        <v/>
      </c>
      <c r="M91" s="199" t="str">
        <f>IF('Data Import'!$CE$69="Да","+","")</f>
        <v>+</v>
      </c>
      <c r="N91" s="200">
        <f>IF('Data Import'!$CE$71&lt;&gt;"",'Data Import'!$CE$71,"")</f>
        <v>67</v>
      </c>
      <c r="O91" s="200">
        <f>IF('Data Import'!$CE$72&lt;&gt;"",'Data Import'!$CE$72,"")</f>
        <v>89</v>
      </c>
      <c r="P91" s="200" t="str">
        <f>IF('Data Import'!$CE$73&lt;&gt;"",'Data Import'!$CE$73,"")</f>
        <v/>
      </c>
      <c r="Q91" s="200" t="str">
        <f>IF('Data Import'!$CE$74&lt;&gt;"",'Data Import'!$CE$74,"")</f>
        <v/>
      </c>
      <c r="R91" s="200">
        <f>IF('Data Import'!$CE$75&lt;&gt;"",'Data Import'!$CE$75,"")</f>
        <v>52</v>
      </c>
      <c r="S91" s="200">
        <f>IF('Data Import'!$CE$76&lt;&gt;"",'Data Import'!$CE$76,"")</f>
        <v>65</v>
      </c>
      <c r="T91" s="200" t="str">
        <f>IF('Data Import'!$CE$77&lt;&gt;"",'Data Import'!$CE$77,"")</f>
        <v/>
      </c>
      <c r="U91" s="200" t="str">
        <f>IF('Data Import'!$CE$78&lt;&gt;"",'Data Import'!$CE$78,"")</f>
        <v/>
      </c>
      <c r="V91" s="200">
        <f>IF('Data Import'!$CE$79&lt;&gt;"",'Data Import'!$CE$79,"")</f>
        <v>0</v>
      </c>
      <c r="W91" s="200">
        <f>IF('Data Import'!$CE$80&lt;&gt;"",'Data Import'!$CE$80,"")</f>
        <v>0</v>
      </c>
      <c r="X91" s="200" t="str">
        <f>IF('Data Import'!$CE$81&lt;&gt;"",'Data Import'!$CE$81,"")</f>
        <v/>
      </c>
      <c r="Y91" s="200" t="str">
        <f>IF('Data Import'!$CE$82&lt;&gt;"",'Data Import'!$CE$82,"")</f>
        <v/>
      </c>
      <c r="Z91" s="201">
        <f>IF('Data Import'!$CE$83&lt;&gt;"",'Data Import'!$CE$83,"")</f>
        <v>0</v>
      </c>
      <c r="AA91" s="201">
        <f>IF('Data Import'!$CE$84&lt;&gt;"",'Data Import'!$CE$84,"")</f>
        <v>0</v>
      </c>
      <c r="AB91" s="201" t="str">
        <f>IF('Data Import'!$CE$85&lt;&gt;"",'Data Import'!$CE$85,"")</f>
        <v/>
      </c>
      <c r="AC91" s="201" t="str">
        <f>IF('Data Import'!$CE$86&lt;&gt;"",'Data Import'!$CE$86,"")</f>
        <v/>
      </c>
      <c r="AD91" s="201">
        <f>IF('Data Import'!$CE$87&lt;&gt;"",'Data Import'!$CE$87,"")</f>
        <v>77.611999999999995</v>
      </c>
      <c r="AE91" s="201">
        <f>IF('Data Import'!$CE$88&lt;&gt;"",'Data Import'!$CE$88,"")</f>
        <v>73.034000000000006</v>
      </c>
      <c r="AF91" s="201" t="str">
        <f>IF('Data Import'!$CE$89&lt;&gt;"",'Data Import'!$CE$89,"")</f>
        <v/>
      </c>
      <c r="AG91" s="201" t="str">
        <f>IF('Data Import'!$CE$90&lt;&gt;"",'Data Import'!$CE$90,"")</f>
        <v/>
      </c>
    </row>
    <row r="92" spans="1:33" s="202" customFormat="1" ht="15.75" customHeight="1" x14ac:dyDescent="0.25">
      <c r="A92" s="33">
        <v>81</v>
      </c>
      <c r="B92" s="177" t="s">
        <v>91</v>
      </c>
      <c r="C92" s="199" t="str">
        <f>IF('Data Import'!$CF$61="Нет","+","")</f>
        <v/>
      </c>
      <c r="D92" s="199" t="str">
        <f>IF('Data Import'!$CF$62="Нет","+","")</f>
        <v/>
      </c>
      <c r="E92" s="179" t="str">
        <f>IF('Data Import'!$CF$63&lt;&gt;"",'Data Import'!$CF$63,"")</f>
        <v/>
      </c>
      <c r="F92" s="199" t="str">
        <f>IF('Data Import'!$CF$64&lt;&gt;"",'Data Import'!$CF$64,"")</f>
        <v/>
      </c>
      <c r="G92" s="200" t="str">
        <f>IF('Data Import'!$CF$65&lt;&gt;"",'Data Import'!$CF$65,"")</f>
        <v/>
      </c>
      <c r="H92" s="200" t="str">
        <f>IF('Data Import'!$CF$66&lt;&gt;"",'Data Import'!$CF$66,"")</f>
        <v/>
      </c>
      <c r="I92" s="201" t="str">
        <f>IF('Data Import'!$CF$67&lt;&gt;"",'Data Import'!$CF$67,"")</f>
        <v/>
      </c>
      <c r="J92" s="201" t="str">
        <f>IF('Data Import'!$CF$68&lt;&gt;"",'Data Import'!$CF$68,"")</f>
        <v/>
      </c>
      <c r="K92" s="199" t="str">
        <f>IF('Data Import'!$CF$69="Нет","+","")</f>
        <v/>
      </c>
      <c r="L92" s="179" t="str">
        <f>IF('Data Import'!$CF$70&lt;&gt;"",'Data Import'!$CF$70,"")</f>
        <v/>
      </c>
      <c r="M92" s="199" t="str">
        <f>IF('Data Import'!$CF$69="Да","+","")</f>
        <v/>
      </c>
      <c r="N92" s="200" t="str">
        <f>IF('Data Import'!$CF$71&lt;&gt;"",'Data Import'!$CF$71,"")</f>
        <v/>
      </c>
      <c r="O92" s="200" t="str">
        <f>IF('Data Import'!$CF$72&lt;&gt;"",'Data Import'!$CF$72,"")</f>
        <v/>
      </c>
      <c r="P92" s="200" t="str">
        <f>IF('Data Import'!$CF$73&lt;&gt;"",'Data Import'!$CF$73,"")</f>
        <v/>
      </c>
      <c r="Q92" s="200" t="str">
        <f>IF('Data Import'!$CF$74&lt;&gt;"",'Data Import'!$CF$74,"")</f>
        <v/>
      </c>
      <c r="R92" s="200" t="str">
        <f>IF('Data Import'!$CF$75&lt;&gt;"",'Data Import'!$CF$75,"")</f>
        <v/>
      </c>
      <c r="S92" s="200" t="str">
        <f>IF('Data Import'!$CF$76&lt;&gt;"",'Data Import'!$CF$76,"")</f>
        <v/>
      </c>
      <c r="T92" s="200" t="str">
        <f>IF('Data Import'!$CF$77&lt;&gt;"",'Data Import'!$CF$77,"")</f>
        <v/>
      </c>
      <c r="U92" s="200" t="str">
        <f>IF('Data Import'!$CF$78&lt;&gt;"",'Data Import'!$CF$78,"")</f>
        <v/>
      </c>
      <c r="V92" s="200" t="str">
        <f>IF('Data Import'!$CF$79&lt;&gt;"",'Data Import'!$CF$79,"")</f>
        <v/>
      </c>
      <c r="W92" s="200" t="str">
        <f>IF('Data Import'!$CF$80&lt;&gt;"",'Data Import'!$CF$80,"")</f>
        <v/>
      </c>
      <c r="X92" s="200" t="str">
        <f>IF('Data Import'!$CF$81&lt;&gt;"",'Data Import'!$CF$81,"")</f>
        <v/>
      </c>
      <c r="Y92" s="200" t="str">
        <f>IF('Data Import'!$CF$82&lt;&gt;"",'Data Import'!$CF$82,"")</f>
        <v/>
      </c>
      <c r="Z92" s="201" t="str">
        <f>IF('Data Import'!$CF$83&lt;&gt;"",'Data Import'!$CF$83,"")</f>
        <v/>
      </c>
      <c r="AA92" s="201" t="str">
        <f>IF('Data Import'!$CF$84&lt;&gt;"",'Data Import'!$CF$84,"")</f>
        <v/>
      </c>
      <c r="AB92" s="201" t="str">
        <f>IF('Data Import'!$CF$85&lt;&gt;"",'Data Import'!$CF$85,"")</f>
        <v/>
      </c>
      <c r="AC92" s="201" t="str">
        <f>IF('Data Import'!$CF$86&lt;&gt;"",'Data Import'!$CF$86,"")</f>
        <v/>
      </c>
      <c r="AD92" s="201" t="str">
        <f>IF('Data Import'!$CF$87&lt;&gt;"",'Data Import'!$CF$87,"")</f>
        <v/>
      </c>
      <c r="AE92" s="201" t="str">
        <f>IF('Data Import'!$CF$88&lt;&gt;"",'Data Import'!$CF$88,"")</f>
        <v/>
      </c>
      <c r="AF92" s="201" t="str">
        <f>IF('Data Import'!$CF$89&lt;&gt;"",'Data Import'!$CF$89,"")</f>
        <v/>
      </c>
      <c r="AG92" s="201" t="str">
        <f>IF('Data Import'!$CF$90&lt;&gt;"",'Data Import'!$CF$90,"")</f>
        <v/>
      </c>
    </row>
    <row r="93" spans="1:33" s="202" customFormat="1" ht="15.75" customHeight="1" x14ac:dyDescent="0.25">
      <c r="A93" s="33">
        <v>82</v>
      </c>
      <c r="B93" s="177" t="s">
        <v>92</v>
      </c>
      <c r="C93" s="199" t="str">
        <f>IF('Data Import'!$CG$61="Нет","+","")</f>
        <v/>
      </c>
      <c r="D93" s="199" t="str">
        <f>IF('Data Import'!$CG$62="Нет","+","")</f>
        <v/>
      </c>
      <c r="E93" s="179" t="str">
        <f>IF('Data Import'!$CG$63&lt;&gt;"",'Data Import'!$CG$63,"")</f>
        <v/>
      </c>
      <c r="F93" s="199" t="str">
        <f>IF('Data Import'!$CG$64&lt;&gt;"",'Data Import'!$CG$64,"")</f>
        <v/>
      </c>
      <c r="G93" s="200" t="str">
        <f>IF('Data Import'!$CG$65&lt;&gt;"",'Data Import'!$CG$65,"")</f>
        <v/>
      </c>
      <c r="H93" s="200" t="str">
        <f>IF('Data Import'!$CG$66&lt;&gt;"",'Data Import'!$CG$66,"")</f>
        <v/>
      </c>
      <c r="I93" s="201" t="str">
        <f>IF('Data Import'!$CG$67&lt;&gt;"",'Data Import'!$CG$67,"")</f>
        <v/>
      </c>
      <c r="J93" s="201" t="str">
        <f>IF('Data Import'!$CG$68&lt;&gt;"",'Data Import'!$CG$68,"")</f>
        <v/>
      </c>
      <c r="K93" s="199" t="str">
        <f>IF('Data Import'!$CG$69="Нет","+","")</f>
        <v/>
      </c>
      <c r="L93" s="179" t="str">
        <f>IF('Data Import'!$CG$70&lt;&gt;"",'Data Import'!$CG$70,"")</f>
        <v/>
      </c>
      <c r="M93" s="199" t="str">
        <f>IF('Data Import'!$CG$69="Да","+","")</f>
        <v/>
      </c>
      <c r="N93" s="200" t="str">
        <f>IF('Data Import'!$CG$71&lt;&gt;"",'Data Import'!$CG$71,"")</f>
        <v/>
      </c>
      <c r="O93" s="200" t="str">
        <f>IF('Data Import'!$CG$72&lt;&gt;"",'Data Import'!$CG$72,"")</f>
        <v/>
      </c>
      <c r="P93" s="200" t="str">
        <f>IF('Data Import'!$CG$73&lt;&gt;"",'Data Import'!$CG$73,"")</f>
        <v/>
      </c>
      <c r="Q93" s="200" t="str">
        <f>IF('Data Import'!$CG$74&lt;&gt;"",'Data Import'!$CG$74,"")</f>
        <v/>
      </c>
      <c r="R93" s="200" t="str">
        <f>IF('Data Import'!$CG$75&lt;&gt;"",'Data Import'!$CG$75,"")</f>
        <v/>
      </c>
      <c r="S93" s="200" t="str">
        <f>IF('Data Import'!$CG$76&lt;&gt;"",'Data Import'!$CG$76,"")</f>
        <v/>
      </c>
      <c r="T93" s="200" t="str">
        <f>IF('Data Import'!$CG$77&lt;&gt;"",'Data Import'!$CG$77,"")</f>
        <v/>
      </c>
      <c r="U93" s="200" t="str">
        <f>IF('Data Import'!$CG$78&lt;&gt;"",'Data Import'!$CG$78,"")</f>
        <v/>
      </c>
      <c r="V93" s="200" t="str">
        <f>IF('Data Import'!$CG$79&lt;&gt;"",'Data Import'!$CG$79,"")</f>
        <v/>
      </c>
      <c r="W93" s="200" t="str">
        <f>IF('Data Import'!$CG$80&lt;&gt;"",'Data Import'!$CG$80,"")</f>
        <v/>
      </c>
      <c r="X93" s="200" t="str">
        <f>IF('Data Import'!$CG$81&lt;&gt;"",'Data Import'!$CG$81,"")</f>
        <v/>
      </c>
      <c r="Y93" s="200" t="str">
        <f>IF('Data Import'!$CG$82&lt;&gt;"",'Data Import'!$CG$82,"")</f>
        <v/>
      </c>
      <c r="Z93" s="201" t="str">
        <f>IF('Data Import'!$CG$83&lt;&gt;"",'Data Import'!$CG$83,"")</f>
        <v/>
      </c>
      <c r="AA93" s="201" t="str">
        <f>IF('Data Import'!$CG$84&lt;&gt;"",'Data Import'!$CG$84,"")</f>
        <v/>
      </c>
      <c r="AB93" s="201" t="str">
        <f>IF('Data Import'!$CG$85&lt;&gt;"",'Data Import'!$CG$85,"")</f>
        <v/>
      </c>
      <c r="AC93" s="201" t="str">
        <f>IF('Data Import'!$CG$86&lt;&gt;"",'Data Import'!$CG$86,"")</f>
        <v/>
      </c>
      <c r="AD93" s="201" t="str">
        <f>IF('Data Import'!$CG$87&lt;&gt;"",'Data Import'!$CG$87,"")</f>
        <v/>
      </c>
      <c r="AE93" s="201" t="str">
        <f>IF('Data Import'!$CG$88&lt;&gt;"",'Data Import'!$CG$88,"")</f>
        <v/>
      </c>
      <c r="AF93" s="201" t="str">
        <f>IF('Data Import'!$CG$89&lt;&gt;"",'Data Import'!$CG$89,"")</f>
        <v/>
      </c>
      <c r="AG93" s="201" t="str">
        <f>IF('Data Import'!$CG$90&lt;&gt;"",'Data Import'!$CG$90,"")</f>
        <v/>
      </c>
    </row>
    <row r="94" spans="1:33" s="202" customFormat="1" ht="15.75" customHeight="1" x14ac:dyDescent="0.25">
      <c r="A94" s="33">
        <v>83</v>
      </c>
      <c r="B94" s="177" t="s">
        <v>93</v>
      </c>
      <c r="C94" s="199" t="str">
        <f>IF('Data Import'!$CH$61="Нет","+","")</f>
        <v>+</v>
      </c>
      <c r="D94" s="199" t="str">
        <f>IF('Data Import'!$CH$62="Нет","+","")</f>
        <v/>
      </c>
      <c r="E94" s="179" t="str">
        <f>IF('Data Import'!$CH$63&lt;&gt;"",'Data Import'!$CH$63,"")</f>
        <v/>
      </c>
      <c r="F94" s="199" t="str">
        <f>IF('Data Import'!$CH$64&lt;&gt;"",'Data Import'!$CH$64,"")</f>
        <v/>
      </c>
      <c r="G94" s="200" t="str">
        <f>IF('Data Import'!$CH$65&lt;&gt;"",'Data Import'!$CH$65,"")</f>
        <v/>
      </c>
      <c r="H94" s="200" t="str">
        <f>IF('Data Import'!$CH$66&lt;&gt;"",'Data Import'!$CH$66,"")</f>
        <v/>
      </c>
      <c r="I94" s="201" t="str">
        <f>IF('Data Import'!$CH$67&lt;&gt;"",'Data Import'!$CH$67,"")</f>
        <v/>
      </c>
      <c r="J94" s="201" t="str">
        <f>IF('Data Import'!$CH$68&lt;&gt;"",'Data Import'!$CH$68,"")</f>
        <v/>
      </c>
      <c r="K94" s="199" t="str">
        <f>IF('Data Import'!$CH$69="Нет","+","")</f>
        <v/>
      </c>
      <c r="L94" s="179" t="str">
        <f>IF('Data Import'!$CH$70&lt;&gt;"",'Data Import'!$CH$70,"")</f>
        <v/>
      </c>
      <c r="M94" s="199" t="str">
        <f>IF('Data Import'!$CH$69="Да","+","")</f>
        <v>+</v>
      </c>
      <c r="N94" s="200">
        <f>IF('Data Import'!$CH$71&lt;&gt;"",'Data Import'!$CH$71,"")</f>
        <v>9120</v>
      </c>
      <c r="O94" s="200">
        <f>IF('Data Import'!$CH$72&lt;&gt;"",'Data Import'!$CH$72,"")</f>
        <v>9241</v>
      </c>
      <c r="P94" s="200">
        <f>IF('Data Import'!$CH$73&lt;&gt;"",'Data Import'!$CH$73,"")</f>
        <v>9415</v>
      </c>
      <c r="Q94" s="200">
        <f>IF('Data Import'!$CH$74&lt;&gt;"",'Data Import'!$CH$74,"")</f>
        <v>9574</v>
      </c>
      <c r="R94" s="200">
        <f>IF('Data Import'!$CH$75&lt;&gt;"",'Data Import'!$CH$75,"")</f>
        <v>1802</v>
      </c>
      <c r="S94" s="200">
        <f>IF('Data Import'!$CH$76&lt;&gt;"",'Data Import'!$CH$76,"")</f>
        <v>1679</v>
      </c>
      <c r="T94" s="200">
        <f>IF('Data Import'!$CH$77&lt;&gt;"",'Data Import'!$CH$77,"")</f>
        <v>1834</v>
      </c>
      <c r="U94" s="200">
        <f>IF('Data Import'!$CH$78&lt;&gt;"",'Data Import'!$CH$78,"")</f>
        <v>1718</v>
      </c>
      <c r="V94" s="200">
        <f>IF('Data Import'!$CH$79&lt;&gt;"",'Data Import'!$CH$79,"")</f>
        <v>2732</v>
      </c>
      <c r="W94" s="200">
        <f>IF('Data Import'!$CH$80&lt;&gt;"",'Data Import'!$CH$80,"")</f>
        <v>3012</v>
      </c>
      <c r="X94" s="200">
        <f>IF('Data Import'!$CH$81&lt;&gt;"",'Data Import'!$CH$81,"")</f>
        <v>2943</v>
      </c>
      <c r="Y94" s="200">
        <f>IF('Data Import'!$CH$82&lt;&gt;"",'Data Import'!$CH$82,"")</f>
        <v>3275</v>
      </c>
      <c r="Z94" s="201">
        <f>IF('Data Import'!$CH$83&lt;&gt;"",'Data Import'!$CH$83,"")</f>
        <v>29.956</v>
      </c>
      <c r="AA94" s="201">
        <f>IF('Data Import'!$CH$84&lt;&gt;"",'Data Import'!$CH$84,"")</f>
        <v>32.594000000000001</v>
      </c>
      <c r="AB94" s="201">
        <f>IF('Data Import'!$CH$85&lt;&gt;"",'Data Import'!$CH$85,"")</f>
        <v>31.259</v>
      </c>
      <c r="AC94" s="201">
        <f>IF('Data Import'!$CH$86&lt;&gt;"",'Data Import'!$CH$86,"")</f>
        <v>34.207000000000001</v>
      </c>
      <c r="AD94" s="201">
        <f>IF('Data Import'!$CH$87&lt;&gt;"",'Data Import'!$CH$87,"")</f>
        <v>19.759</v>
      </c>
      <c r="AE94" s="201">
        <f>IF('Data Import'!$CH$88&lt;&gt;"",'Data Import'!$CH$88,"")</f>
        <v>18.169</v>
      </c>
      <c r="AF94" s="201">
        <f>IF('Data Import'!$CH$89&lt;&gt;"",'Data Import'!$CH$89,"")</f>
        <v>19.48</v>
      </c>
      <c r="AG94" s="201">
        <f>IF('Data Import'!$CH$90&lt;&gt;"",'Data Import'!$CH$90,"")</f>
        <v>17.943999999999999</v>
      </c>
    </row>
    <row r="95" spans="1:33" s="202" customFormat="1" ht="15.75" customHeight="1" x14ac:dyDescent="0.25">
      <c r="A95" s="33">
        <v>84</v>
      </c>
      <c r="B95" s="177" t="s">
        <v>94</v>
      </c>
      <c r="C95" s="199" t="str">
        <f>IF('Data Import'!$CI$61="Нет","+","")</f>
        <v/>
      </c>
      <c r="D95" s="199" t="str">
        <f>IF('Data Import'!$CI$62="Нет","+","")</f>
        <v/>
      </c>
      <c r="E95" s="179" t="str">
        <f>IF('Data Import'!$CI$63&lt;&gt;"",'Data Import'!$CI$63,"")</f>
        <v/>
      </c>
      <c r="F95" s="199" t="str">
        <f>IF('Data Import'!$CI$64&lt;&gt;"",'Data Import'!$CI$64,"")</f>
        <v/>
      </c>
      <c r="G95" s="200" t="str">
        <f>IF('Data Import'!$CI$65&lt;&gt;"",'Data Import'!$CI$65,"")</f>
        <v/>
      </c>
      <c r="H95" s="200" t="str">
        <f>IF('Data Import'!$CI$66&lt;&gt;"",'Data Import'!$CI$66,"")</f>
        <v/>
      </c>
      <c r="I95" s="201" t="str">
        <f>IF('Data Import'!$CI$67&lt;&gt;"",'Data Import'!$CI$67,"")</f>
        <v/>
      </c>
      <c r="J95" s="201" t="str">
        <f>IF('Data Import'!$CI$68&lt;&gt;"",'Data Import'!$CI$68,"")</f>
        <v/>
      </c>
      <c r="K95" s="199" t="str">
        <f>IF('Data Import'!$CI$69="Нет","+","")</f>
        <v/>
      </c>
      <c r="L95" s="179" t="str">
        <f>IF('Data Import'!$CI$70&lt;&gt;"",'Data Import'!$CI$70,"")</f>
        <v/>
      </c>
      <c r="M95" s="199" t="str">
        <f>IF('Data Import'!$CI$69="Да","+","")</f>
        <v/>
      </c>
      <c r="N95" s="200" t="str">
        <f>IF('Data Import'!$CI$71&lt;&gt;"",'Data Import'!$CI$71,"")</f>
        <v/>
      </c>
      <c r="O95" s="200" t="str">
        <f>IF('Data Import'!$CI$72&lt;&gt;"",'Data Import'!$CI$72,"")</f>
        <v/>
      </c>
      <c r="P95" s="200" t="str">
        <f>IF('Data Import'!$CI$73&lt;&gt;"",'Data Import'!$CI$73,"")</f>
        <v/>
      </c>
      <c r="Q95" s="200" t="str">
        <f>IF('Data Import'!$CI$74&lt;&gt;"",'Data Import'!$CI$74,"")</f>
        <v/>
      </c>
      <c r="R95" s="200" t="str">
        <f>IF('Data Import'!$CI$75&lt;&gt;"",'Data Import'!$CI$75,"")</f>
        <v/>
      </c>
      <c r="S95" s="200" t="str">
        <f>IF('Data Import'!$CI$76&lt;&gt;"",'Data Import'!$CI$76,"")</f>
        <v/>
      </c>
      <c r="T95" s="200" t="str">
        <f>IF('Data Import'!$CI$77&lt;&gt;"",'Data Import'!$CI$77,"")</f>
        <v/>
      </c>
      <c r="U95" s="200" t="str">
        <f>IF('Data Import'!$CI$78&lt;&gt;"",'Data Import'!$CI$78,"")</f>
        <v/>
      </c>
      <c r="V95" s="200" t="str">
        <f>IF('Data Import'!$CI$79&lt;&gt;"",'Data Import'!$CI$79,"")</f>
        <v/>
      </c>
      <c r="W95" s="200" t="str">
        <f>IF('Data Import'!$CI$80&lt;&gt;"",'Data Import'!$CI$80,"")</f>
        <v/>
      </c>
      <c r="X95" s="200" t="str">
        <f>IF('Data Import'!$CI$81&lt;&gt;"",'Data Import'!$CI$81,"")</f>
        <v/>
      </c>
      <c r="Y95" s="200" t="str">
        <f>IF('Data Import'!$CI$82&lt;&gt;"",'Data Import'!$CI$82,"")</f>
        <v/>
      </c>
      <c r="Z95" s="201" t="str">
        <f>IF('Data Import'!$CI$83&lt;&gt;"",'Data Import'!$CI$83,"")</f>
        <v/>
      </c>
      <c r="AA95" s="201" t="str">
        <f>IF('Data Import'!$CI$84&lt;&gt;"",'Data Import'!$CI$84,"")</f>
        <v/>
      </c>
      <c r="AB95" s="201" t="str">
        <f>IF('Data Import'!$CI$85&lt;&gt;"",'Data Import'!$CI$85,"")</f>
        <v/>
      </c>
      <c r="AC95" s="201" t="str">
        <f>IF('Data Import'!$CI$86&lt;&gt;"",'Data Import'!$CI$86,"")</f>
        <v/>
      </c>
      <c r="AD95" s="201" t="str">
        <f>IF('Data Import'!$CI$87&lt;&gt;"",'Data Import'!$CI$87,"")</f>
        <v/>
      </c>
      <c r="AE95" s="201" t="str">
        <f>IF('Data Import'!$CI$88&lt;&gt;"",'Data Import'!$CI$88,"")</f>
        <v/>
      </c>
      <c r="AF95" s="201" t="str">
        <f>IF('Data Import'!$CI$89&lt;&gt;"",'Data Import'!$CI$89,"")</f>
        <v/>
      </c>
      <c r="AG95" s="201" t="str">
        <f>IF('Data Import'!$CI$90&lt;&gt;"",'Data Import'!$CI$90,"")</f>
        <v/>
      </c>
    </row>
    <row r="96" spans="1:33" s="202" customFormat="1" ht="15.75" customHeight="1" x14ac:dyDescent="0.25">
      <c r="A96" s="33">
        <v>85</v>
      </c>
      <c r="B96" s="177" t="s">
        <v>95</v>
      </c>
      <c r="C96" s="199" t="str">
        <f>IF('Data Import'!$CJ$61="Нет","+","")</f>
        <v/>
      </c>
      <c r="D96" s="199" t="str">
        <f>IF('Data Import'!$CJ$62="Нет","+","")</f>
        <v/>
      </c>
      <c r="E96" s="179" t="str">
        <f>IF('Data Import'!$CJ$63&lt;&gt;"",'Data Import'!$CJ$63,"")</f>
        <v/>
      </c>
      <c r="F96" s="199" t="str">
        <f>IF('Data Import'!$CJ$64&lt;&gt;"",'Data Import'!$CJ$64,"")</f>
        <v/>
      </c>
      <c r="G96" s="200" t="str">
        <f>IF('Data Import'!$CJ$65&lt;&gt;"",'Data Import'!$CJ$65,"")</f>
        <v/>
      </c>
      <c r="H96" s="200" t="str">
        <f>IF('Data Import'!$CJ$66&lt;&gt;"",'Data Import'!$CJ$66,"")</f>
        <v/>
      </c>
      <c r="I96" s="201" t="str">
        <f>IF('Data Import'!$CJ$67&lt;&gt;"",'Data Import'!$CJ$67,"")</f>
        <v/>
      </c>
      <c r="J96" s="201" t="str">
        <f>IF('Data Import'!$CJ$68&lt;&gt;"",'Data Import'!$CJ$68,"")</f>
        <v/>
      </c>
      <c r="K96" s="199" t="str">
        <f>IF('Data Import'!$CJ$69="Нет","+","")</f>
        <v/>
      </c>
      <c r="L96" s="179" t="str">
        <f>IF('Data Import'!$CJ$70&lt;&gt;"",'Data Import'!$CJ$70,"")</f>
        <v/>
      </c>
      <c r="M96" s="199" t="str">
        <f>IF('Data Import'!$CJ$69="Да","+","")</f>
        <v/>
      </c>
      <c r="N96" s="200" t="str">
        <f>IF('Data Import'!$CJ$71&lt;&gt;"",'Data Import'!$CJ$71,"")</f>
        <v/>
      </c>
      <c r="O96" s="200" t="str">
        <f>IF('Data Import'!$CJ$72&lt;&gt;"",'Data Import'!$CJ$72,"")</f>
        <v/>
      </c>
      <c r="P96" s="200" t="str">
        <f>IF('Data Import'!$CJ$73&lt;&gt;"",'Data Import'!$CJ$73,"")</f>
        <v/>
      </c>
      <c r="Q96" s="200" t="str">
        <f>IF('Data Import'!$CJ$74&lt;&gt;"",'Data Import'!$CJ$74,"")</f>
        <v/>
      </c>
      <c r="R96" s="200" t="str">
        <f>IF('Data Import'!$CJ$75&lt;&gt;"",'Data Import'!$CJ$75,"")</f>
        <v/>
      </c>
      <c r="S96" s="200" t="str">
        <f>IF('Data Import'!$CJ$76&lt;&gt;"",'Data Import'!$CJ$76,"")</f>
        <v/>
      </c>
      <c r="T96" s="200" t="str">
        <f>IF('Data Import'!$CJ$77&lt;&gt;"",'Data Import'!$CJ$77,"")</f>
        <v/>
      </c>
      <c r="U96" s="200" t="str">
        <f>IF('Data Import'!$CJ$78&lt;&gt;"",'Data Import'!$CJ$78,"")</f>
        <v/>
      </c>
      <c r="V96" s="200" t="str">
        <f>IF('Data Import'!$CJ$79&lt;&gt;"",'Data Import'!$CJ$79,"")</f>
        <v/>
      </c>
      <c r="W96" s="200" t="str">
        <f>IF('Data Import'!$CJ$80&lt;&gt;"",'Data Import'!$CJ$80,"")</f>
        <v/>
      </c>
      <c r="X96" s="200" t="str">
        <f>IF('Data Import'!$CJ$81&lt;&gt;"",'Data Import'!$CJ$81,"")</f>
        <v/>
      </c>
      <c r="Y96" s="200" t="str">
        <f>IF('Data Import'!$CJ$82&lt;&gt;"",'Data Import'!$CJ$82,"")</f>
        <v/>
      </c>
      <c r="Z96" s="201" t="str">
        <f>IF('Data Import'!$CJ$83&lt;&gt;"",'Data Import'!$CJ$83,"")</f>
        <v/>
      </c>
      <c r="AA96" s="201" t="str">
        <f>IF('Data Import'!$CJ$84&lt;&gt;"",'Data Import'!$CJ$84,"")</f>
        <v/>
      </c>
      <c r="AB96" s="201" t="str">
        <f>IF('Data Import'!$CJ$85&lt;&gt;"",'Data Import'!$CJ$85,"")</f>
        <v/>
      </c>
      <c r="AC96" s="201" t="str">
        <f>IF('Data Import'!$CJ$86&lt;&gt;"",'Data Import'!$CJ$86,"")</f>
        <v/>
      </c>
      <c r="AD96" s="201" t="str">
        <f>IF('Data Import'!$CJ$87&lt;&gt;"",'Data Import'!$CJ$87,"")</f>
        <v/>
      </c>
      <c r="AE96" s="201" t="str">
        <f>IF('Data Import'!$CJ$88&lt;&gt;"",'Data Import'!$CJ$88,"")</f>
        <v/>
      </c>
      <c r="AF96" s="201" t="str">
        <f>IF('Data Import'!$CJ$89&lt;&gt;"",'Data Import'!$CJ$89,"")</f>
        <v/>
      </c>
      <c r="AG96" s="201" t="str">
        <f>IF('Data Import'!$CJ$90&lt;&gt;"",'Data Import'!$CJ$90,"")</f>
        <v/>
      </c>
    </row>
    <row r="97" spans="1:33" s="202" customFormat="1" ht="15.75" customHeight="1" x14ac:dyDescent="0.25">
      <c r="A97" s="33">
        <v>86</v>
      </c>
      <c r="B97" s="177" t="s">
        <v>96</v>
      </c>
      <c r="C97" s="199" t="str">
        <f>IF('Data Import'!$CK$61="Нет","+","")</f>
        <v/>
      </c>
      <c r="D97" s="199" t="str">
        <f>IF('Data Import'!$CK$62="Нет","+","")</f>
        <v/>
      </c>
      <c r="E97" s="179" t="str">
        <f>IF('Data Import'!$CK$63&lt;&gt;"",'Data Import'!$CK$63,"")</f>
        <v/>
      </c>
      <c r="F97" s="199" t="str">
        <f>IF('Data Import'!$CK$64&lt;&gt;"",'Data Import'!$CK$64,"")</f>
        <v/>
      </c>
      <c r="G97" s="200" t="str">
        <f>IF('Data Import'!$CK$65&lt;&gt;"",'Data Import'!$CK$65,"")</f>
        <v/>
      </c>
      <c r="H97" s="200" t="str">
        <f>IF('Data Import'!$CK$66&lt;&gt;"",'Data Import'!$CK$66,"")</f>
        <v/>
      </c>
      <c r="I97" s="201" t="str">
        <f>IF('Data Import'!$CK$67&lt;&gt;"",'Data Import'!$CK$67,"")</f>
        <v/>
      </c>
      <c r="J97" s="201" t="str">
        <f>IF('Data Import'!$CK$68&lt;&gt;"",'Data Import'!$CK$68,"")</f>
        <v/>
      </c>
      <c r="K97" s="199" t="str">
        <f>IF('Data Import'!$CK$69="Нет","+","")</f>
        <v/>
      </c>
      <c r="L97" s="179" t="str">
        <f>IF('Data Import'!$CK$70&lt;&gt;"",'Data Import'!$CK$70,"")</f>
        <v/>
      </c>
      <c r="M97" s="199" t="str">
        <f>IF('Data Import'!$CK$69="Да","+","")</f>
        <v/>
      </c>
      <c r="N97" s="200" t="str">
        <f>IF('Data Import'!$CK$71&lt;&gt;"",'Data Import'!$CK$71,"")</f>
        <v/>
      </c>
      <c r="O97" s="200" t="str">
        <f>IF('Data Import'!$CK$72&lt;&gt;"",'Data Import'!$CK$72,"")</f>
        <v/>
      </c>
      <c r="P97" s="200" t="str">
        <f>IF('Data Import'!$CK$73&lt;&gt;"",'Data Import'!$CK$73,"")</f>
        <v/>
      </c>
      <c r="Q97" s="200" t="str">
        <f>IF('Data Import'!$CK$74&lt;&gt;"",'Data Import'!$CK$74,"")</f>
        <v/>
      </c>
      <c r="R97" s="200" t="str">
        <f>IF('Data Import'!$CK$75&lt;&gt;"",'Data Import'!$CK$75,"")</f>
        <v/>
      </c>
      <c r="S97" s="200" t="str">
        <f>IF('Data Import'!$CK$76&lt;&gt;"",'Data Import'!$CK$76,"")</f>
        <v/>
      </c>
      <c r="T97" s="200" t="str">
        <f>IF('Data Import'!$CK$77&lt;&gt;"",'Data Import'!$CK$77,"")</f>
        <v/>
      </c>
      <c r="U97" s="200" t="str">
        <f>IF('Data Import'!$CK$78&lt;&gt;"",'Data Import'!$CK$78,"")</f>
        <v/>
      </c>
      <c r="V97" s="200" t="str">
        <f>IF('Data Import'!$CK$79&lt;&gt;"",'Data Import'!$CK$79,"")</f>
        <v/>
      </c>
      <c r="W97" s="200" t="str">
        <f>IF('Data Import'!$CK$80&lt;&gt;"",'Data Import'!$CK$80,"")</f>
        <v/>
      </c>
      <c r="X97" s="200" t="str">
        <f>IF('Data Import'!$CK$81&lt;&gt;"",'Data Import'!$CK$81,"")</f>
        <v/>
      </c>
      <c r="Y97" s="200" t="str">
        <f>IF('Data Import'!$CK$82&lt;&gt;"",'Data Import'!$CK$82,"")</f>
        <v/>
      </c>
      <c r="Z97" s="201" t="str">
        <f>IF('Data Import'!$CK$83&lt;&gt;"",'Data Import'!$CK$83,"")</f>
        <v/>
      </c>
      <c r="AA97" s="201" t="str">
        <f>IF('Data Import'!$CK$84&lt;&gt;"",'Data Import'!$CK$84,"")</f>
        <v/>
      </c>
      <c r="AB97" s="201" t="str">
        <f>IF('Data Import'!$CK$85&lt;&gt;"",'Data Import'!$CK$85,"")</f>
        <v/>
      </c>
      <c r="AC97" s="201" t="str">
        <f>IF('Data Import'!$CK$86&lt;&gt;"",'Data Import'!$CK$86,"")</f>
        <v/>
      </c>
      <c r="AD97" s="201" t="str">
        <f>IF('Data Import'!$CK$87&lt;&gt;"",'Data Import'!$CK$87,"")</f>
        <v/>
      </c>
      <c r="AE97" s="201" t="str">
        <f>IF('Data Import'!$CK$88&lt;&gt;"",'Data Import'!$CK$88,"")</f>
        <v/>
      </c>
      <c r="AF97" s="201" t="str">
        <f>IF('Data Import'!$CK$89&lt;&gt;"",'Data Import'!$CK$89,"")</f>
        <v/>
      </c>
      <c r="AG97" s="201" t="str">
        <f>IF('Data Import'!$CK$90&lt;&gt;"",'Data Import'!$CK$90,"")</f>
        <v/>
      </c>
    </row>
    <row r="98" spans="1:33" s="202" customFormat="1" ht="15.75" customHeight="1" x14ac:dyDescent="0.25">
      <c r="A98" s="33">
        <v>87</v>
      </c>
      <c r="B98" s="177" t="s">
        <v>97</v>
      </c>
      <c r="C98" s="199" t="str">
        <f>IF('Data Import'!$CL$61="Нет","+","")</f>
        <v/>
      </c>
      <c r="D98" s="199" t="str">
        <f>IF('Data Import'!$CL$62="Нет","+","")</f>
        <v/>
      </c>
      <c r="E98" s="179" t="str">
        <f>IF('Data Import'!$CL$63&lt;&gt;"",'Data Import'!$CL$63,"")</f>
        <v/>
      </c>
      <c r="F98" s="199" t="str">
        <f>IF('Data Import'!$CL$64&lt;&gt;"",'Data Import'!$CL$64,"")</f>
        <v/>
      </c>
      <c r="G98" s="200" t="str">
        <f>IF('Data Import'!$CL$65&lt;&gt;"",'Data Import'!$CL$65,"")</f>
        <v/>
      </c>
      <c r="H98" s="200" t="str">
        <f>IF('Data Import'!$CL$66&lt;&gt;"",'Data Import'!$CL$66,"")</f>
        <v/>
      </c>
      <c r="I98" s="201" t="str">
        <f>IF('Data Import'!$CL$67&lt;&gt;"",'Data Import'!$CL$67,"")</f>
        <v/>
      </c>
      <c r="J98" s="201" t="str">
        <f>IF('Data Import'!$CL$68&lt;&gt;"",'Data Import'!$CL$68,"")</f>
        <v/>
      </c>
      <c r="K98" s="199" t="str">
        <f>IF('Data Import'!$CL$69="Нет","+","")</f>
        <v/>
      </c>
      <c r="L98" s="179" t="str">
        <f>IF('Data Import'!$CL$70&lt;&gt;"",'Data Import'!$CL$70,"")</f>
        <v/>
      </c>
      <c r="M98" s="199" t="str">
        <f>IF('Data Import'!$CL$69="Да","+","")</f>
        <v/>
      </c>
      <c r="N98" s="200" t="str">
        <f>IF('Data Import'!$CL$71&lt;&gt;"",'Data Import'!$CL$71,"")</f>
        <v/>
      </c>
      <c r="O98" s="200" t="str">
        <f>IF('Data Import'!$CL$72&lt;&gt;"",'Data Import'!$CL$72,"")</f>
        <v/>
      </c>
      <c r="P98" s="200" t="str">
        <f>IF('Data Import'!$CL$73&lt;&gt;"",'Data Import'!$CL$73,"")</f>
        <v/>
      </c>
      <c r="Q98" s="200" t="str">
        <f>IF('Data Import'!$CL$74&lt;&gt;"",'Data Import'!$CL$74,"")</f>
        <v/>
      </c>
      <c r="R98" s="200" t="str">
        <f>IF('Data Import'!$CL$75&lt;&gt;"",'Data Import'!$CL$75,"")</f>
        <v/>
      </c>
      <c r="S98" s="200" t="str">
        <f>IF('Data Import'!$CL$76&lt;&gt;"",'Data Import'!$CL$76,"")</f>
        <v/>
      </c>
      <c r="T98" s="200" t="str">
        <f>IF('Data Import'!$CL$77&lt;&gt;"",'Data Import'!$CL$77,"")</f>
        <v/>
      </c>
      <c r="U98" s="200" t="str">
        <f>IF('Data Import'!$CL$78&lt;&gt;"",'Data Import'!$CL$78,"")</f>
        <v/>
      </c>
      <c r="V98" s="200" t="str">
        <f>IF('Data Import'!$CL$79&lt;&gt;"",'Data Import'!$CL$79,"")</f>
        <v/>
      </c>
      <c r="W98" s="200" t="str">
        <f>IF('Data Import'!$CL$80&lt;&gt;"",'Data Import'!$CL$80,"")</f>
        <v/>
      </c>
      <c r="X98" s="200" t="str">
        <f>IF('Data Import'!$CL$81&lt;&gt;"",'Data Import'!$CL$81,"")</f>
        <v/>
      </c>
      <c r="Y98" s="200" t="str">
        <f>IF('Data Import'!$CL$82&lt;&gt;"",'Data Import'!$CL$82,"")</f>
        <v/>
      </c>
      <c r="Z98" s="201" t="str">
        <f>IF('Data Import'!$CL$83&lt;&gt;"",'Data Import'!$CL$83,"")</f>
        <v/>
      </c>
      <c r="AA98" s="201" t="str">
        <f>IF('Data Import'!$CL$84&lt;&gt;"",'Data Import'!$CL$84,"")</f>
        <v/>
      </c>
      <c r="AB98" s="201" t="str">
        <f>IF('Data Import'!$CL$85&lt;&gt;"",'Data Import'!$CL$85,"")</f>
        <v/>
      </c>
      <c r="AC98" s="201" t="str">
        <f>IF('Data Import'!$CL$86&lt;&gt;"",'Data Import'!$CL$86,"")</f>
        <v/>
      </c>
      <c r="AD98" s="201" t="str">
        <f>IF('Data Import'!$CL$87&lt;&gt;"",'Data Import'!$CL$87,"")</f>
        <v/>
      </c>
      <c r="AE98" s="201" t="str">
        <f>IF('Data Import'!$CL$88&lt;&gt;"",'Data Import'!$CL$88,"")</f>
        <v/>
      </c>
      <c r="AF98" s="201" t="str">
        <f>IF('Data Import'!$CL$89&lt;&gt;"",'Data Import'!$CL$89,"")</f>
        <v/>
      </c>
      <c r="AG98" s="201" t="str">
        <f>IF('Data Import'!$CL$90&lt;&gt;"",'Data Import'!$CL$90,"")</f>
        <v/>
      </c>
    </row>
    <row r="99" spans="1:33" s="202" customFormat="1" ht="15.75" customHeight="1" x14ac:dyDescent="0.25">
      <c r="A99" s="33">
        <v>88</v>
      </c>
      <c r="B99" s="177" t="s">
        <v>98</v>
      </c>
      <c r="C99" s="199" t="str">
        <f>IF('Data Import'!$CM$61="Нет","+","")</f>
        <v/>
      </c>
      <c r="D99" s="199" t="str">
        <f>IF('Data Import'!$CM$62="Нет","+","")</f>
        <v>+</v>
      </c>
      <c r="E99" s="179" t="str">
        <f>IF('Data Import'!$CM$63&lt;&gt;"",'Data Import'!$CM$63,"")</f>
        <v/>
      </c>
      <c r="F99" s="199" t="str">
        <f>IF('Data Import'!$CM$64&lt;&gt;"",'Data Import'!$CM$64,"")</f>
        <v/>
      </c>
      <c r="G99" s="200" t="str">
        <f>IF('Data Import'!$CM$65&lt;&gt;"",'Data Import'!$CM$65,"")</f>
        <v/>
      </c>
      <c r="H99" s="200" t="str">
        <f>IF('Data Import'!$CM$66&lt;&gt;"",'Data Import'!$CM$66,"")</f>
        <v/>
      </c>
      <c r="I99" s="201" t="str">
        <f>IF('Data Import'!$CM$67&lt;&gt;"",'Data Import'!$CM$67,"")</f>
        <v/>
      </c>
      <c r="J99" s="201" t="str">
        <f>IF('Data Import'!$CM$68&lt;&gt;"",'Data Import'!$CM$68,"")</f>
        <v/>
      </c>
      <c r="K99" s="199" t="str">
        <f>IF('Data Import'!$CM$69="Нет","+","")</f>
        <v>+</v>
      </c>
      <c r="L99" s="179" t="str">
        <f>IF('Data Import'!$CM$70&lt;&gt;"",'Data Import'!$CM$70,"")</f>
        <v/>
      </c>
      <c r="M99" s="199" t="str">
        <f>IF('Data Import'!$CM$69="Да","+","")</f>
        <v/>
      </c>
      <c r="N99" s="200" t="str">
        <f>IF('Data Import'!$CM$71&lt;&gt;"",'Data Import'!$CM$71,"")</f>
        <v/>
      </c>
      <c r="O99" s="200" t="str">
        <f>IF('Data Import'!$CM$72&lt;&gt;"",'Data Import'!$CM$72,"")</f>
        <v/>
      </c>
      <c r="P99" s="200" t="str">
        <f>IF('Data Import'!$CM$73&lt;&gt;"",'Data Import'!$CM$73,"")</f>
        <v/>
      </c>
      <c r="Q99" s="200" t="str">
        <f>IF('Data Import'!$CM$74&lt;&gt;"",'Data Import'!$CM$74,"")</f>
        <v/>
      </c>
      <c r="R99" s="200" t="str">
        <f>IF('Data Import'!$CM$75&lt;&gt;"",'Data Import'!$CM$75,"")</f>
        <v/>
      </c>
      <c r="S99" s="200" t="str">
        <f>IF('Data Import'!$CM$76&lt;&gt;"",'Data Import'!$CM$76,"")</f>
        <v/>
      </c>
      <c r="T99" s="200" t="str">
        <f>IF('Data Import'!$CM$77&lt;&gt;"",'Data Import'!$CM$77,"")</f>
        <v/>
      </c>
      <c r="U99" s="200" t="str">
        <f>IF('Data Import'!$CM$78&lt;&gt;"",'Data Import'!$CM$78,"")</f>
        <v/>
      </c>
      <c r="V99" s="200" t="str">
        <f>IF('Data Import'!$CM$79&lt;&gt;"",'Data Import'!$CM$79,"")</f>
        <v/>
      </c>
      <c r="W99" s="200" t="str">
        <f>IF('Data Import'!$CM$80&lt;&gt;"",'Data Import'!$CM$80,"")</f>
        <v/>
      </c>
      <c r="X99" s="200" t="str">
        <f>IF('Data Import'!$CM$81&lt;&gt;"",'Data Import'!$CM$81,"")</f>
        <v/>
      </c>
      <c r="Y99" s="200" t="str">
        <f>IF('Data Import'!$CM$82&lt;&gt;"",'Data Import'!$CM$82,"")</f>
        <v/>
      </c>
      <c r="Z99" s="201" t="str">
        <f>IF('Data Import'!$CM$83&lt;&gt;"",'Data Import'!$CM$83,"")</f>
        <v/>
      </c>
      <c r="AA99" s="201" t="str">
        <f>IF('Data Import'!$CM$84&lt;&gt;"",'Data Import'!$CM$84,"")</f>
        <v/>
      </c>
      <c r="AB99" s="201" t="str">
        <f>IF('Data Import'!$CM$85&lt;&gt;"",'Data Import'!$CM$85,"")</f>
        <v/>
      </c>
      <c r="AC99" s="201" t="str">
        <f>IF('Data Import'!$CM$86&lt;&gt;"",'Data Import'!$CM$86,"")</f>
        <v/>
      </c>
      <c r="AD99" s="201" t="str">
        <f>IF('Data Import'!$CM$87&lt;&gt;"",'Data Import'!$CM$87,"")</f>
        <v/>
      </c>
      <c r="AE99" s="201" t="str">
        <f>IF('Data Import'!$CM$88&lt;&gt;"",'Data Import'!$CM$88,"")</f>
        <v/>
      </c>
      <c r="AF99" s="201" t="str">
        <f>IF('Data Import'!$CM$89&lt;&gt;"",'Data Import'!$CM$89,"")</f>
        <v/>
      </c>
      <c r="AG99" s="201" t="str">
        <f>IF('Data Import'!$CM$90&lt;&gt;"",'Data Import'!$CM$90,"")</f>
        <v/>
      </c>
    </row>
    <row r="100" spans="1:33" s="202" customFormat="1" ht="15.75" customHeight="1" x14ac:dyDescent="0.25">
      <c r="A100" s="33">
        <v>89</v>
      </c>
      <c r="B100" s="177" t="s">
        <v>99</v>
      </c>
      <c r="C100" s="199" t="str">
        <f>IF('Data Import'!$CN$61="Нет","+","")</f>
        <v/>
      </c>
      <c r="D100" s="199" t="str">
        <f>IF('Data Import'!$CN$62="Нет","+","")</f>
        <v/>
      </c>
      <c r="E100" s="179" t="str">
        <f>IF('Data Import'!$CN$63&lt;&gt;"",'Data Import'!$CN$63,"")</f>
        <v/>
      </c>
      <c r="F100" s="199" t="str">
        <f>IF('Data Import'!$CN$64&lt;&gt;"",'Data Import'!$CN$64,"")</f>
        <v/>
      </c>
      <c r="G100" s="200" t="str">
        <f>IF('Data Import'!$CN$65&lt;&gt;"",'Data Import'!$CN$65,"")</f>
        <v/>
      </c>
      <c r="H100" s="200" t="str">
        <f>IF('Data Import'!$CN$66&lt;&gt;"",'Data Import'!$CN$66,"")</f>
        <v/>
      </c>
      <c r="I100" s="201" t="str">
        <f>IF('Data Import'!$CN$67&lt;&gt;"",'Data Import'!$CN$67,"")</f>
        <v/>
      </c>
      <c r="J100" s="201" t="str">
        <f>IF('Data Import'!$CN$68&lt;&gt;"",'Data Import'!$CN$68,"")</f>
        <v/>
      </c>
      <c r="K100" s="199" t="str">
        <f>IF('Data Import'!$CN$69="Нет","+","")</f>
        <v/>
      </c>
      <c r="L100" s="179" t="str">
        <f>IF('Data Import'!$CN$70&lt;&gt;"",'Data Import'!$CN$70,"")</f>
        <v/>
      </c>
      <c r="M100" s="199" t="str">
        <f>IF('Data Import'!$CN$69="Да","+","")</f>
        <v/>
      </c>
      <c r="N100" s="200" t="str">
        <f>IF('Data Import'!$CN$71&lt;&gt;"",'Data Import'!$CN$71,"")</f>
        <v/>
      </c>
      <c r="O100" s="200" t="str">
        <f>IF('Data Import'!$CN$72&lt;&gt;"",'Data Import'!$CN$72,"")</f>
        <v/>
      </c>
      <c r="P100" s="200" t="str">
        <f>IF('Data Import'!$CN$73&lt;&gt;"",'Data Import'!$CN$73,"")</f>
        <v/>
      </c>
      <c r="Q100" s="200" t="str">
        <f>IF('Data Import'!$CN$74&lt;&gt;"",'Data Import'!$CN$74,"")</f>
        <v/>
      </c>
      <c r="R100" s="200" t="str">
        <f>IF('Data Import'!$CN$75&lt;&gt;"",'Data Import'!$CN$75,"")</f>
        <v/>
      </c>
      <c r="S100" s="200" t="str">
        <f>IF('Data Import'!$CN$76&lt;&gt;"",'Data Import'!$CN$76,"")</f>
        <v/>
      </c>
      <c r="T100" s="200" t="str">
        <f>IF('Data Import'!$CN$77&lt;&gt;"",'Data Import'!$CN$77,"")</f>
        <v/>
      </c>
      <c r="U100" s="200" t="str">
        <f>IF('Data Import'!$CN$78&lt;&gt;"",'Data Import'!$CN$78,"")</f>
        <v/>
      </c>
      <c r="V100" s="200" t="str">
        <f>IF('Data Import'!$CN$79&lt;&gt;"",'Data Import'!$CN$79,"")</f>
        <v/>
      </c>
      <c r="W100" s="200" t="str">
        <f>IF('Data Import'!$CN$80&lt;&gt;"",'Data Import'!$CN$80,"")</f>
        <v/>
      </c>
      <c r="X100" s="200" t="str">
        <f>IF('Data Import'!$CN$81&lt;&gt;"",'Data Import'!$CN$81,"")</f>
        <v/>
      </c>
      <c r="Y100" s="200" t="str">
        <f>IF('Data Import'!$CN$82&lt;&gt;"",'Data Import'!$CN$82,"")</f>
        <v/>
      </c>
      <c r="Z100" s="201" t="str">
        <f>IF('Data Import'!$CN$83&lt;&gt;"",'Data Import'!$CN$83,"")</f>
        <v/>
      </c>
      <c r="AA100" s="201" t="str">
        <f>IF('Data Import'!$CN$84&lt;&gt;"",'Data Import'!$CN$84,"")</f>
        <v/>
      </c>
      <c r="AB100" s="201" t="str">
        <f>IF('Data Import'!$CN$85&lt;&gt;"",'Data Import'!$CN$85,"")</f>
        <v/>
      </c>
      <c r="AC100" s="201" t="str">
        <f>IF('Data Import'!$CN$86&lt;&gt;"",'Data Import'!$CN$86,"")</f>
        <v/>
      </c>
      <c r="AD100" s="201" t="str">
        <f>IF('Data Import'!$CN$87&lt;&gt;"",'Data Import'!$CN$87,"")</f>
        <v/>
      </c>
      <c r="AE100" s="201" t="str">
        <f>IF('Data Import'!$CN$88&lt;&gt;"",'Data Import'!$CN$88,"")</f>
        <v/>
      </c>
      <c r="AF100" s="201" t="str">
        <f>IF('Data Import'!$CN$89&lt;&gt;"",'Data Import'!$CN$89,"")</f>
        <v/>
      </c>
      <c r="AG100" s="201" t="str">
        <f>IF('Data Import'!$CN$90&lt;&gt;"",'Data Import'!$CN$90,"")</f>
        <v/>
      </c>
    </row>
    <row r="102" spans="1:33" x14ac:dyDescent="0.25">
      <c r="N102" s="68">
        <f>N94+N91+N90+N89+N87+N85+N83+N82+N80+N79+N78+N77+N76+N74+N73+N71+N70+N69+N67+N66+N65+N64+N63+N59+N58+N56+N55+N53+N52+N50+N49+N48+N46+N45+N44+N43+N42+N41+N40+N39+N37+N36+N35+N33+N31+N27+N26+N25+N24+N23+N22+N21+N19+N18+N15</f>
        <v>66472</v>
      </c>
      <c r="O102" s="68">
        <f t="shared" ref="O102:W102" si="0">O94+O91+O90+O89+O87+O85+O83+O82+O80+O79+O78+O77+O76+O74+O73+O71+O70+O69+O67+O66+O65+O64+O63+O59+O58+O56+O55+O53+O52+O50+O49+O48+O46+O45+O44+O43+O42+O41+O40+O39+O37+O36+O35+O33+O31+O27+O26+O25+O24+O23+O22+O21+O19+O18+O15</f>
        <v>70483</v>
      </c>
      <c r="P102" s="68">
        <f>P94+P90+P89+P88+P87+P85+P83+P82+P81+P80+P79+P78+P77+P76+P75+P74+P73+P72+P71+P70+P69+P67+P65+P64+P63+P61+P59+P58+P57+P56+P55+P51+P50+P48+P46+P45+P44+P43+P42+P41+P40+P39+P38+P36+P35+P33+P32+P31+P27+P26+P25+P24+P23+P22+P21+P20+P19+P18+P17+P15</f>
        <v>114483</v>
      </c>
      <c r="Q102" s="68">
        <f>Q94+Q90+Q89+Q88+Q87+Q85+Q83+Q82+Q81+Q80+Q79+Q78+Q77+Q76+Q75+Q74+Q73+Q72+Q71+Q70+Q69+Q67+Q65+Q64+Q63+Q61+Q59+Q58+Q57+Q56+Q55+Q51+Q50+Q48+Q46+Q45+Q44+Q43+Q42+Q41+Q40+Q39+Q38+Q36+Q35+Q33+Q32+Q31+Q27+Q26+Q25+Q24+Q23+Q22+Q21+Q20+Q19+Q18+Q17+Q15</f>
        <v>127926</v>
      </c>
      <c r="R102" s="68">
        <f t="shared" si="0"/>
        <v>46113</v>
      </c>
      <c r="S102" s="68">
        <f t="shared" si="0"/>
        <v>46821</v>
      </c>
      <c r="T102" s="68">
        <f>T94+T90+T89+T88+T87+T85+T83+T82+T81+T80+T79+T78+T77+T76+T75+T74+T73+T72+T71+T70+T69+T67+T65+T64+T63+T61+T59+T58+T57+T56+T55+T51+T50+T48+T46+T45+T44+T43+T42+T41+T40+T39+T38+T36+T35+T33+T32+T31+T27+T26+T25+T24+T23+T22+T21+T20+T19+T18+T17+T15</f>
        <v>29824</v>
      </c>
      <c r="U102" s="68">
        <f>U94+U90+U89+U88+U87+U85+U83+U82+U81+U80+U79+U78+U77+U76+U75+U74+U73+U72+U71+U70+U69+U67+U65+U64+U63+U61+U59+U58+U57+U56+U55+U51+U50+U48+U46+U45+U44+U43+U42+U41+U40+U39+U38+U36+U35+U33+U32+U31+U27+U26+U25+U24+U23+U22+U21+U20+U19+U18+U17+U15</f>
        <v>30966</v>
      </c>
      <c r="V102" s="68">
        <f t="shared" si="0"/>
        <v>9963</v>
      </c>
      <c r="W102" s="68">
        <f t="shared" si="0"/>
        <v>11005</v>
      </c>
      <c r="X102" s="68">
        <f>X94+X90+X89+X88+X87+X85+X83+X82+X81+X80+X79+X78+X77+X76+X75+X74+X73+X72+X71+X70+X69+X68+X67+X65+X64+X63+X61+X59+X58+X57+X56+X55+X51+X50+X48+X46+X45+X44+X43+X42+X41+X40+X39+X38+X36+X35+X33+X32+X31+X27+X26+X25+X24+X23+X22+X21+X20+X19+X18+X15+X17</f>
        <v>25284</v>
      </c>
      <c r="Y102" s="68">
        <f>Y94+Y90+Y89+Y88+Y87+Y85+Y83+Y82+Y81+Y80+Y79+Y78+Y77+Y76+Y75+Y74+Y73+Y72+Y71+Y70+Y69+Y68+Y67+Y65+Y64+Y63+Y61+Y59+Y58+Y57+Y56+Y55+Y51+Y50+Y48+Y46+Y45+Y44+Y43+Y42+Y41+Y40+Y39+Y38+Y36+Y35+Y33+Y32+Y31+Y27+Y26+Y25+Y24+Y23+Y22+Y21+Y20+Y19+Y18+Y15+Y17</f>
        <v>28328</v>
      </c>
      <c r="Z102" s="86">
        <f>V102/N102*100</f>
        <v>14.988265735948971</v>
      </c>
      <c r="AA102" s="86">
        <f>W102/O102*100</f>
        <v>15.61369408226097</v>
      </c>
      <c r="AB102" s="86">
        <f>X102/P102*100</f>
        <v>22.085375121197035</v>
      </c>
      <c r="AC102" s="86">
        <f>Y102/Q102*100</f>
        <v>22.144052030079887</v>
      </c>
    </row>
  </sheetData>
  <autoFilter ref="A11:AG100"/>
  <mergeCells count="32">
    <mergeCell ref="AD9:AE9"/>
    <mergeCell ref="A2:A10"/>
    <mergeCell ref="B2:B10"/>
    <mergeCell ref="C2:AG2"/>
    <mergeCell ref="C3:AG3"/>
    <mergeCell ref="C4:AG4"/>
    <mergeCell ref="C5:J5"/>
    <mergeCell ref="K5:M9"/>
    <mergeCell ref="N5:Q8"/>
    <mergeCell ref="R5:U8"/>
    <mergeCell ref="V5:Y8"/>
    <mergeCell ref="Z5:AC8"/>
    <mergeCell ref="AD5:AG8"/>
    <mergeCell ref="C6:C10"/>
    <mergeCell ref="D6:J6"/>
    <mergeCell ref="D7:J7"/>
    <mergeCell ref="A1:AG1"/>
    <mergeCell ref="D8:D10"/>
    <mergeCell ref="E8:J8"/>
    <mergeCell ref="E9:E10"/>
    <mergeCell ref="F9:F10"/>
    <mergeCell ref="G9:H9"/>
    <mergeCell ref="I9:J9"/>
    <mergeCell ref="AF9:AG9"/>
    <mergeCell ref="N9:O9"/>
    <mergeCell ref="P9:Q9"/>
    <mergeCell ref="R9:S9"/>
    <mergeCell ref="T9:U9"/>
    <mergeCell ref="V9:W9"/>
    <mergeCell ref="X9:Y9"/>
    <mergeCell ref="Z9:AA9"/>
    <mergeCell ref="AB9:AC9"/>
  </mergeCells>
  <pageMargins left="0.7" right="0.7" top="0.75" bottom="0.75" header="0.3" footer="0.3"/>
  <pageSetup paperSize="9" firstPageNumber="2147483648"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36"/>
  <sheetViews>
    <sheetView zoomScale="70" zoomScaleNormal="70" workbookViewId="0">
      <pane xSplit="2" ySplit="11" topLeftCell="C81" activePane="bottomRight" state="frozen"/>
      <selection pane="topRight" activeCell="C1" sqref="C1"/>
      <selection pane="bottomLeft" activeCell="A12" sqref="A12"/>
      <selection pane="bottomRight" activeCell="A33" sqref="A33:XFD33"/>
    </sheetView>
  </sheetViews>
  <sheetFormatPr defaultRowHeight="15" x14ac:dyDescent="0.25"/>
  <cols>
    <col min="1" max="1" width="5.42578125" style="4" customWidth="1"/>
    <col min="2" max="2" width="36.5703125" style="49" customWidth="1"/>
    <col min="3" max="3" width="4.42578125" style="50" customWidth="1"/>
    <col min="4" max="4" width="4.7109375" style="50" customWidth="1"/>
    <col min="5" max="5" width="61.5703125" style="49" customWidth="1"/>
    <col min="6" max="6" width="11.85546875" style="50" customWidth="1"/>
    <col min="7" max="7" width="14" style="50" customWidth="1"/>
    <col min="8" max="8" width="14.5703125" style="50" customWidth="1"/>
    <col min="9" max="9" width="14.42578125" style="50" customWidth="1"/>
    <col min="10" max="10" width="14" style="50" customWidth="1"/>
    <col min="11" max="11" width="5.28515625" style="50" customWidth="1"/>
    <col min="12" max="12" width="17.28515625" style="50" customWidth="1"/>
    <col min="13" max="13" width="4.28515625" style="50" customWidth="1"/>
    <col min="14" max="14" width="11" style="50" customWidth="1"/>
    <col min="15" max="15" width="10.85546875" style="77" customWidth="1"/>
    <col min="16" max="17" width="11" style="77" customWidth="1"/>
    <col min="18" max="18" width="10.28515625" style="77" customWidth="1"/>
    <col min="19" max="19" width="10.85546875" style="77" customWidth="1"/>
    <col min="20" max="20" width="11" style="77" customWidth="1"/>
    <col min="21" max="21" width="11.140625" style="77" customWidth="1"/>
    <col min="22" max="22" width="10.28515625" style="77" customWidth="1"/>
    <col min="23" max="24" width="10.85546875" style="77" customWidth="1"/>
    <col min="25" max="25" width="10.140625" style="77" customWidth="1"/>
    <col min="26" max="26" width="9.42578125" style="77" customWidth="1"/>
    <col min="27" max="27" width="9.5703125" style="77" customWidth="1"/>
    <col min="28" max="29" width="8.5703125" style="77" customWidth="1"/>
    <col min="30" max="30" width="9.85546875" style="77" customWidth="1"/>
    <col min="31" max="32" width="10.28515625" style="77" customWidth="1"/>
    <col min="33" max="33" width="9.85546875" style="77" customWidth="1"/>
    <col min="34" max="34" width="31.42578125" style="84" customWidth="1"/>
  </cols>
  <sheetData>
    <row r="1" spans="1:33" ht="18.75" customHeight="1" x14ac:dyDescent="0.25">
      <c r="A1" s="131"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6"/>
      <c r="C1" s="108"/>
      <c r="D1" s="108"/>
      <c r="E1" s="106"/>
      <c r="F1" s="108"/>
      <c r="G1" s="108"/>
      <c r="H1" s="108"/>
      <c r="I1" s="108"/>
      <c r="J1" s="108"/>
      <c r="K1" s="108"/>
      <c r="L1" s="108"/>
      <c r="M1" s="108"/>
      <c r="N1" s="108"/>
      <c r="O1" s="108"/>
      <c r="P1" s="132"/>
      <c r="Q1" s="132"/>
      <c r="R1" s="132"/>
      <c r="S1" s="132"/>
      <c r="T1" s="132"/>
      <c r="U1" s="132"/>
      <c r="V1" s="132"/>
      <c r="W1" s="132"/>
      <c r="X1" s="132"/>
      <c r="Y1" s="132"/>
      <c r="Z1" s="132"/>
      <c r="AA1" s="132"/>
      <c r="AB1" s="132"/>
      <c r="AC1" s="132"/>
      <c r="AD1" s="132"/>
      <c r="AE1" s="108"/>
      <c r="AF1" s="108"/>
      <c r="AG1" s="132"/>
    </row>
    <row r="2" spans="1:33" ht="15.75" customHeight="1" x14ac:dyDescent="0.25">
      <c r="A2" s="135" t="s">
        <v>0</v>
      </c>
      <c r="B2" s="92" t="s">
        <v>1</v>
      </c>
      <c r="C2" s="110" t="s">
        <v>119</v>
      </c>
      <c r="D2" s="90"/>
      <c r="E2" s="90"/>
      <c r="F2" s="90"/>
      <c r="G2" s="90"/>
      <c r="H2" s="90"/>
      <c r="I2" s="90"/>
      <c r="J2" s="90"/>
      <c r="K2" s="90"/>
      <c r="L2" s="90"/>
      <c r="M2" s="90"/>
      <c r="N2" s="90"/>
      <c r="O2" s="90"/>
      <c r="P2" s="136"/>
      <c r="Q2" s="136"/>
      <c r="R2" s="136"/>
      <c r="S2" s="136"/>
      <c r="T2" s="136"/>
      <c r="U2" s="136"/>
      <c r="V2" s="136"/>
      <c r="W2" s="136"/>
      <c r="X2" s="136"/>
      <c r="Y2" s="136"/>
      <c r="Z2" s="136"/>
      <c r="AA2" s="136"/>
      <c r="AB2" s="136"/>
      <c r="AC2" s="136"/>
      <c r="AD2" s="136"/>
      <c r="AE2" s="90"/>
      <c r="AF2" s="90"/>
      <c r="AG2" s="134"/>
    </row>
    <row r="3" spans="1:33" ht="15" customHeight="1" x14ac:dyDescent="0.25">
      <c r="A3" s="93"/>
      <c r="B3" s="93"/>
      <c r="C3" s="96" t="s">
        <v>147</v>
      </c>
      <c r="D3" s="90"/>
      <c r="E3" s="90"/>
      <c r="F3" s="90"/>
      <c r="G3" s="90"/>
      <c r="H3" s="90"/>
      <c r="I3" s="90"/>
      <c r="J3" s="90"/>
      <c r="K3" s="90"/>
      <c r="L3" s="90"/>
      <c r="M3" s="90"/>
      <c r="N3" s="90"/>
      <c r="O3" s="90"/>
      <c r="P3" s="136"/>
      <c r="Q3" s="136"/>
      <c r="R3" s="136"/>
      <c r="S3" s="136"/>
      <c r="T3" s="136"/>
      <c r="U3" s="136"/>
      <c r="V3" s="136"/>
      <c r="W3" s="136"/>
      <c r="X3" s="136"/>
      <c r="Y3" s="136"/>
      <c r="Z3" s="136"/>
      <c r="AA3" s="136"/>
      <c r="AB3" s="136"/>
      <c r="AC3" s="136"/>
      <c r="AD3" s="136"/>
      <c r="AE3" s="90"/>
      <c r="AF3" s="90"/>
      <c r="AG3" s="134"/>
    </row>
    <row r="4" spans="1:33" ht="38.25" customHeight="1" x14ac:dyDescent="0.25">
      <c r="A4" s="93"/>
      <c r="B4" s="93"/>
      <c r="C4" s="97" t="s">
        <v>148</v>
      </c>
      <c r="D4" s="90"/>
      <c r="E4" s="90"/>
      <c r="F4" s="90"/>
      <c r="G4" s="90"/>
      <c r="H4" s="90"/>
      <c r="I4" s="90"/>
      <c r="J4" s="90"/>
      <c r="K4" s="90"/>
      <c r="L4" s="90"/>
      <c r="M4" s="90"/>
      <c r="N4" s="90"/>
      <c r="O4" s="90"/>
      <c r="P4" s="136"/>
      <c r="Q4" s="136"/>
      <c r="R4" s="136"/>
      <c r="S4" s="136"/>
      <c r="T4" s="136"/>
      <c r="U4" s="136"/>
      <c r="V4" s="136"/>
      <c r="W4" s="136"/>
      <c r="X4" s="136"/>
      <c r="Y4" s="136"/>
      <c r="Z4" s="136"/>
      <c r="AA4" s="136"/>
      <c r="AB4" s="136"/>
      <c r="AC4" s="136"/>
      <c r="AD4" s="136"/>
      <c r="AE4" s="90"/>
      <c r="AF4" s="90"/>
      <c r="AG4" s="134"/>
    </row>
    <row r="5" spans="1:33" ht="36" customHeight="1" x14ac:dyDescent="0.25">
      <c r="A5" s="93"/>
      <c r="B5" s="93"/>
      <c r="C5" s="98" t="s">
        <v>5</v>
      </c>
      <c r="D5" s="90"/>
      <c r="E5" s="90"/>
      <c r="F5" s="90"/>
      <c r="G5" s="90"/>
      <c r="H5" s="90"/>
      <c r="I5" s="90"/>
      <c r="J5" s="91"/>
      <c r="K5" s="98" t="str">
        <f>CONCATENATE("Велась ли в ",'Data Import'!$A$1," работа по данному направлению")</f>
        <v>Велась ли в 2025 г. работа по данному направлению</v>
      </c>
      <c r="L5" s="105"/>
      <c r="M5" s="100"/>
      <c r="N5" s="98" t="s">
        <v>149</v>
      </c>
      <c r="O5" s="105"/>
      <c r="P5" s="137"/>
      <c r="Q5" s="138"/>
      <c r="R5" s="133" t="s">
        <v>150</v>
      </c>
      <c r="S5" s="137"/>
      <c r="T5" s="137"/>
      <c r="U5" s="138"/>
      <c r="V5" s="133" t="s">
        <v>151</v>
      </c>
      <c r="W5" s="137"/>
      <c r="X5" s="137"/>
      <c r="Y5" s="138"/>
      <c r="Z5" s="133" t="s">
        <v>152</v>
      </c>
      <c r="AA5" s="137"/>
      <c r="AB5" s="137"/>
      <c r="AC5" s="138"/>
      <c r="AD5" s="133" t="s">
        <v>153</v>
      </c>
      <c r="AE5" s="105"/>
      <c r="AF5" s="105"/>
      <c r="AG5" s="138"/>
    </row>
    <row r="6" spans="1:33" ht="18" customHeight="1" x14ac:dyDescent="0.25">
      <c r="A6" s="93"/>
      <c r="B6" s="93"/>
      <c r="C6" s="98" t="s">
        <v>6</v>
      </c>
      <c r="D6" s="114" t="s">
        <v>7</v>
      </c>
      <c r="E6" s="90"/>
      <c r="F6" s="90"/>
      <c r="G6" s="90"/>
      <c r="H6" s="90"/>
      <c r="I6" s="90"/>
      <c r="J6" s="91"/>
      <c r="K6" s="101"/>
      <c r="L6" s="108"/>
      <c r="M6" s="102"/>
      <c r="N6" s="101"/>
      <c r="O6" s="108"/>
      <c r="P6" s="132"/>
      <c r="Q6" s="139"/>
      <c r="R6" s="142"/>
      <c r="S6" s="132"/>
      <c r="T6" s="132"/>
      <c r="U6" s="139"/>
      <c r="V6" s="142"/>
      <c r="W6" s="132"/>
      <c r="X6" s="132"/>
      <c r="Y6" s="139"/>
      <c r="Z6" s="142"/>
      <c r="AA6" s="132"/>
      <c r="AB6" s="132"/>
      <c r="AC6" s="139"/>
      <c r="AD6" s="142"/>
      <c r="AE6" s="108"/>
      <c r="AF6" s="108"/>
      <c r="AG6" s="139"/>
    </row>
    <row r="7" spans="1:33" ht="21.75" customHeight="1" x14ac:dyDescent="0.25">
      <c r="A7" s="93"/>
      <c r="B7" s="93"/>
      <c r="C7" s="93"/>
      <c r="D7" s="98" t="s">
        <v>116</v>
      </c>
      <c r="E7" s="90"/>
      <c r="F7" s="90"/>
      <c r="G7" s="90"/>
      <c r="H7" s="90"/>
      <c r="I7" s="90"/>
      <c r="J7" s="91"/>
      <c r="K7" s="101"/>
      <c r="L7" s="108"/>
      <c r="M7" s="102"/>
      <c r="N7" s="101"/>
      <c r="O7" s="108"/>
      <c r="P7" s="132"/>
      <c r="Q7" s="139"/>
      <c r="R7" s="142"/>
      <c r="S7" s="132"/>
      <c r="T7" s="132"/>
      <c r="U7" s="139"/>
      <c r="V7" s="142"/>
      <c r="W7" s="132"/>
      <c r="X7" s="132"/>
      <c r="Y7" s="139"/>
      <c r="Z7" s="142"/>
      <c r="AA7" s="132"/>
      <c r="AB7" s="132"/>
      <c r="AC7" s="139"/>
      <c r="AD7" s="142"/>
      <c r="AE7" s="108"/>
      <c r="AF7" s="108"/>
      <c r="AG7" s="139"/>
    </row>
    <row r="8" spans="1:33" ht="15.75" customHeight="1" x14ac:dyDescent="0.25">
      <c r="A8" s="93"/>
      <c r="B8" s="93"/>
      <c r="C8" s="93"/>
      <c r="D8" s="98" t="s">
        <v>6</v>
      </c>
      <c r="E8" s="98" t="s">
        <v>7</v>
      </c>
      <c r="F8" s="90"/>
      <c r="G8" s="90"/>
      <c r="H8" s="90"/>
      <c r="I8" s="90"/>
      <c r="J8" s="91"/>
      <c r="K8" s="101"/>
      <c r="L8" s="108"/>
      <c r="M8" s="102"/>
      <c r="N8" s="103"/>
      <c r="O8" s="107"/>
      <c r="P8" s="140"/>
      <c r="Q8" s="141"/>
      <c r="R8" s="143"/>
      <c r="S8" s="140"/>
      <c r="T8" s="140"/>
      <c r="U8" s="141"/>
      <c r="V8" s="143"/>
      <c r="W8" s="140"/>
      <c r="X8" s="140"/>
      <c r="Y8" s="141"/>
      <c r="Z8" s="143"/>
      <c r="AA8" s="140"/>
      <c r="AB8" s="140"/>
      <c r="AC8" s="141"/>
      <c r="AD8" s="143"/>
      <c r="AE8" s="107"/>
      <c r="AF8" s="107"/>
      <c r="AG8" s="141"/>
    </row>
    <row r="9" spans="1:33" ht="64.5" customHeight="1" x14ac:dyDescent="0.25">
      <c r="A9" s="93"/>
      <c r="B9" s="93"/>
      <c r="C9" s="93"/>
      <c r="D9" s="93"/>
      <c r="E9" s="98" t="s">
        <v>117</v>
      </c>
      <c r="F9" s="98" t="s">
        <v>118</v>
      </c>
      <c r="G9" s="98" t="str">
        <f>CONCATENATE("Плановое значение целевого показателя на ",'Data Import'!$A$1," для автомобильных дорог общего пользования")</f>
        <v>Плановое значение целевого показателя на 2025 г. для автомобильных дорог общего пользования</v>
      </c>
      <c r="H9" s="91"/>
      <c r="I9" s="98" t="str">
        <f>CONCATENATE("Фактическое значение целевого показателя в ",'Data Import'!$A$1," для автомобильных дорог общего пользования")</f>
        <v>Фактическое значение целевого показателя в 2025 г. для автомобильных дорог общего пользования</v>
      </c>
      <c r="J9" s="91"/>
      <c r="K9" s="103"/>
      <c r="L9" s="107"/>
      <c r="M9" s="104"/>
      <c r="N9" s="98" t="s">
        <v>131</v>
      </c>
      <c r="O9" s="91"/>
      <c r="P9" s="133" t="s">
        <v>154</v>
      </c>
      <c r="Q9" s="134"/>
      <c r="R9" s="133" t="s">
        <v>131</v>
      </c>
      <c r="S9" s="134"/>
      <c r="T9" s="133" t="s">
        <v>154</v>
      </c>
      <c r="U9" s="134"/>
      <c r="V9" s="133" t="s">
        <v>131</v>
      </c>
      <c r="W9" s="134"/>
      <c r="X9" s="133" t="s">
        <v>154</v>
      </c>
      <c r="Y9" s="134"/>
      <c r="Z9" s="133" t="s">
        <v>131</v>
      </c>
      <c r="AA9" s="134"/>
      <c r="AB9" s="133" t="s">
        <v>154</v>
      </c>
      <c r="AC9" s="134"/>
      <c r="AD9" s="133" t="s">
        <v>131</v>
      </c>
      <c r="AE9" s="91"/>
      <c r="AF9" s="133" t="s">
        <v>154</v>
      </c>
      <c r="AG9" s="134"/>
    </row>
    <row r="10" spans="1:33" ht="45" customHeight="1" x14ac:dyDescent="0.25">
      <c r="A10" s="94"/>
      <c r="B10" s="94"/>
      <c r="C10" s="94"/>
      <c r="D10" s="94"/>
      <c r="E10" s="94"/>
      <c r="F10" s="94"/>
      <c r="G10" s="46" t="s">
        <v>131</v>
      </c>
      <c r="H10" s="46" t="s">
        <v>132</v>
      </c>
      <c r="I10" s="46" t="s">
        <v>131</v>
      </c>
      <c r="J10" s="46" t="s">
        <v>132</v>
      </c>
      <c r="K10" s="46" t="s">
        <v>6</v>
      </c>
      <c r="L10" s="46" t="s">
        <v>8</v>
      </c>
      <c r="M10" s="52" t="s">
        <v>7</v>
      </c>
      <c r="N10" s="46" t="str">
        <f>CONCATENATE("в ",LEFT('Data Import'!$A$1,4)-1," году")</f>
        <v>в 2024 году</v>
      </c>
      <c r="O10" s="75" t="str">
        <f>CONCATENATE("в ",LEFT('Data Import'!$A$1,4)," году")</f>
        <v>в 2025 году</v>
      </c>
      <c r="P10" s="75" t="str">
        <f>CONCATENATE("в ",LEFT('Data Import'!$A$1,4)-1," году")</f>
        <v>в 2024 году</v>
      </c>
      <c r="Q10" s="75" t="str">
        <f>CONCATENATE("в ",LEFT('Data Import'!$A$1,4)," году")</f>
        <v>в 2025 году</v>
      </c>
      <c r="R10" s="75" t="str">
        <f>CONCATENATE("в ",LEFT('Data Import'!$A$1,4)-1," году")</f>
        <v>в 2024 году</v>
      </c>
      <c r="S10" s="75" t="str">
        <f>CONCATENATE("в ",LEFT('Data Import'!$A$1,4)," году")</f>
        <v>в 2025 году</v>
      </c>
      <c r="T10" s="75" t="str">
        <f>CONCATENATE("в ",LEFT('Data Import'!$A$1,4)-1," году")</f>
        <v>в 2024 году</v>
      </c>
      <c r="U10" s="75" t="str">
        <f>CONCATENATE("в ",LEFT('Data Import'!$A$1,4)," году")</f>
        <v>в 2025 году</v>
      </c>
      <c r="V10" s="75" t="str">
        <f>CONCATENATE("в ",LEFT('Data Import'!$A$1,4)-1," году")</f>
        <v>в 2024 году</v>
      </c>
      <c r="W10" s="75" t="str">
        <f>CONCATENATE("в ",LEFT('Data Import'!$A$1,4)," году")</f>
        <v>в 2025 году</v>
      </c>
      <c r="X10" s="75" t="str">
        <f>CONCATENATE("в ",LEFT('Data Import'!$A$1,4)-1," году")</f>
        <v>в 2024 году</v>
      </c>
      <c r="Y10" s="75" t="str">
        <f>CONCATENATE("в ",LEFT('Data Import'!$A$1,4)," году")</f>
        <v>в 2025 году</v>
      </c>
      <c r="Z10" s="75" t="str">
        <f>CONCATENATE("в ",LEFT('Data Import'!$A$1,4)-1," году")</f>
        <v>в 2024 году</v>
      </c>
      <c r="AA10" s="75" t="str">
        <f>CONCATENATE("в ",LEFT('Data Import'!$A$1,4)," году")</f>
        <v>в 2025 году</v>
      </c>
      <c r="AB10" s="75" t="str">
        <f>CONCATENATE("в ",LEFT('Data Import'!$A$1,4)-1," году")</f>
        <v>в 2024 году</v>
      </c>
      <c r="AC10" s="75" t="str">
        <f>CONCATENATE("в ",LEFT('Data Import'!$A$1,4)," году")</f>
        <v>в 2025 году</v>
      </c>
      <c r="AD10" s="75" t="str">
        <f>CONCATENATE("в ",LEFT('Data Import'!$A$1,4)-1," году")</f>
        <v>в 2024 году</v>
      </c>
      <c r="AE10" s="75" t="str">
        <f>CONCATENATE("в ",LEFT('Data Import'!$A$1,4)," году")</f>
        <v>в 2025 году</v>
      </c>
      <c r="AF10" s="75" t="str">
        <f>CONCATENATE("в ",LEFT('Data Import'!$A$1,4)-1," году")</f>
        <v>в 2024 году</v>
      </c>
      <c r="AG10" s="75" t="str">
        <f>CONCATENATE("в ",LEFT('Data Import'!$A$1,4)," году")</f>
        <v>в 2025 году</v>
      </c>
    </row>
    <row r="11" spans="1:33" x14ac:dyDescent="0.25">
      <c r="A11" s="22">
        <v>1</v>
      </c>
      <c r="B11" s="22">
        <v>2</v>
      </c>
      <c r="C11" s="22">
        <v>3</v>
      </c>
      <c r="D11" s="22">
        <v>4</v>
      </c>
      <c r="E11" s="22">
        <v>5</v>
      </c>
      <c r="F11" s="22">
        <v>6</v>
      </c>
      <c r="G11" s="22">
        <v>7</v>
      </c>
      <c r="H11" s="22">
        <v>8</v>
      </c>
      <c r="I11" s="22">
        <v>9</v>
      </c>
      <c r="J11" s="22">
        <v>10</v>
      </c>
      <c r="K11" s="22">
        <v>11</v>
      </c>
      <c r="L11" s="22">
        <v>12</v>
      </c>
      <c r="M11" s="24">
        <v>13</v>
      </c>
      <c r="N11" s="22">
        <v>14</v>
      </c>
      <c r="O11" s="76">
        <v>15</v>
      </c>
      <c r="P11" s="76">
        <v>16</v>
      </c>
      <c r="Q11" s="76">
        <v>17</v>
      </c>
      <c r="R11" s="76">
        <v>18</v>
      </c>
      <c r="S11" s="76">
        <v>19</v>
      </c>
      <c r="T11" s="76">
        <v>20</v>
      </c>
      <c r="U11" s="76">
        <v>21</v>
      </c>
      <c r="V11" s="76">
        <v>22</v>
      </c>
      <c r="W11" s="76">
        <v>23</v>
      </c>
      <c r="X11" s="76">
        <v>24</v>
      </c>
      <c r="Y11" s="76">
        <v>25</v>
      </c>
      <c r="Z11" s="76">
        <v>26</v>
      </c>
      <c r="AA11" s="76">
        <v>27</v>
      </c>
      <c r="AB11" s="76">
        <v>28</v>
      </c>
      <c r="AC11" s="76">
        <v>29</v>
      </c>
      <c r="AD11" s="76">
        <v>30</v>
      </c>
      <c r="AE11" s="76">
        <v>31</v>
      </c>
      <c r="AF11" s="76">
        <v>32</v>
      </c>
      <c r="AG11" s="76">
        <v>33</v>
      </c>
    </row>
    <row r="12" spans="1:33" ht="15.75" customHeight="1" x14ac:dyDescent="0.25">
      <c r="A12" s="33">
        <v>1</v>
      </c>
      <c r="B12" s="177" t="s">
        <v>11</v>
      </c>
      <c r="C12" s="199" t="str">
        <f>IF('Data Import'!$D$91="Нет","+","")</f>
        <v/>
      </c>
      <c r="D12" s="199" t="str">
        <f>IF('Data Import'!$D$92="Нет","+","")</f>
        <v/>
      </c>
      <c r="E12" s="179" t="str">
        <f>IF('Data Import'!$D$93&lt;&gt;"",'Data Import'!$D$93,"")</f>
        <v/>
      </c>
      <c r="F12" s="199" t="str">
        <f>IF('Data Import'!$D$94&lt;&gt;"",'Data Import'!$D$94,"")</f>
        <v/>
      </c>
      <c r="G12" s="201" t="str">
        <f>IF('Data Import'!$D$95&lt;&gt;"",'Data Import'!$D$95,"")</f>
        <v/>
      </c>
      <c r="H12" s="201" t="str">
        <f>IF('Data Import'!$D$96&lt;&gt;"",'Data Import'!$D$96,"")</f>
        <v/>
      </c>
      <c r="I12" s="201" t="str">
        <f>IF('Data Import'!$D$97&lt;&gt;"",'Data Import'!$D$97,"")</f>
        <v/>
      </c>
      <c r="J12" s="201" t="str">
        <f>IF('Data Import'!$D$98&lt;&gt;"",'Data Import'!$D$98,"")</f>
        <v/>
      </c>
      <c r="K12" s="199" t="str">
        <f>IF('Data Import'!$D$99="Нет","+","")</f>
        <v/>
      </c>
      <c r="L12" s="179" t="str">
        <f>IF('Data Import'!$D$100&lt;&gt;"",'Data Import'!$D$100,"")</f>
        <v/>
      </c>
      <c r="M12" s="199" t="str">
        <f>IF('Data Import'!$D$99="Да","+","")</f>
        <v/>
      </c>
      <c r="N12" s="201" t="str">
        <f>IF('Data Import'!$D$101&lt;&gt;"",'Data Import'!$D$101,"")</f>
        <v/>
      </c>
      <c r="O12" s="205" t="str">
        <f>IF('Data Import'!$D$102&lt;&gt;"",'Data Import'!$D$102,"")</f>
        <v/>
      </c>
      <c r="P12" s="205" t="str">
        <f>IF('Data Import'!$D$103&lt;&gt;"",'Data Import'!$D$103,"")</f>
        <v/>
      </c>
      <c r="Q12" s="205" t="str">
        <f>IF('Data Import'!$D$104&lt;&gt;"",'Data Import'!$D$104,"")</f>
        <v/>
      </c>
      <c r="R12" s="205" t="str">
        <f>IF('Data Import'!$D$105&lt;&gt;"",'Data Import'!$D$105,"")</f>
        <v/>
      </c>
      <c r="S12" s="205" t="str">
        <f>IF('Data Import'!$D$106&lt;&gt;"",'Data Import'!$D$106,"")</f>
        <v/>
      </c>
      <c r="T12" s="205" t="str">
        <f>IF('Data Import'!$D$107&lt;&gt;"",'Data Import'!$D$107,"")</f>
        <v/>
      </c>
      <c r="U12" s="205" t="str">
        <f>IF('Data Import'!$D$108&lt;&gt;"",'Data Import'!$D$108,"")</f>
        <v/>
      </c>
      <c r="V12" s="205" t="str">
        <f>IF('Data Import'!$D$109&lt;&gt;"",'Data Import'!$D$109,"")</f>
        <v/>
      </c>
      <c r="W12" s="205" t="str">
        <f>IF('Data Import'!$D$110&lt;&gt;"",'Data Import'!$D$110,"")</f>
        <v/>
      </c>
      <c r="X12" s="205" t="str">
        <f>IF('Data Import'!$D$111&lt;&gt;"",'Data Import'!$D$111,"")</f>
        <v/>
      </c>
      <c r="Y12" s="205" t="str">
        <f>IF('Data Import'!$D$112&lt;&gt;"",'Data Import'!$D$112,"")</f>
        <v/>
      </c>
      <c r="Z12" s="205" t="str">
        <f>IF('Data Import'!$D$113&lt;&gt;"",'Data Import'!$D$113,"")</f>
        <v/>
      </c>
      <c r="AA12" s="205" t="str">
        <f>IF('Data Import'!$D$114&lt;&gt;"",'Data Import'!$D$114,"")</f>
        <v/>
      </c>
      <c r="AB12" s="205" t="str">
        <f>IF('Data Import'!$D$115&lt;&gt;"",'Data Import'!$D$115,"")</f>
        <v/>
      </c>
      <c r="AC12" s="205" t="str">
        <f>IF('Data Import'!$D$116&lt;&gt;"",'Data Import'!$D$116,"")</f>
        <v/>
      </c>
      <c r="AD12" s="205" t="str">
        <f>IF('Data Import'!$D$117&lt;&gt;"",'Data Import'!$D$117,"")</f>
        <v/>
      </c>
      <c r="AE12" s="205" t="str">
        <f>IF('Data Import'!$D$118&lt;&gt;"",'Data Import'!$D$118,"")</f>
        <v/>
      </c>
      <c r="AF12" s="205" t="str">
        <f>IF('Data Import'!$D$119&lt;&gt;"",'Data Import'!$D$119,"")</f>
        <v/>
      </c>
      <c r="AG12" s="205" t="str">
        <f>IF('Data Import'!$D$120&lt;&gt;"",'Data Import'!$D$120,"")</f>
        <v/>
      </c>
    </row>
    <row r="13" spans="1:33" ht="15.75" customHeight="1" x14ac:dyDescent="0.25">
      <c r="A13" s="33">
        <v>2</v>
      </c>
      <c r="B13" s="177" t="s">
        <v>12</v>
      </c>
      <c r="C13" s="199" t="str">
        <f>IF('Data Import'!$E$91="Нет","+","")</f>
        <v/>
      </c>
      <c r="D13" s="199" t="str">
        <f>IF('Data Import'!$E$92="Нет","+","")</f>
        <v/>
      </c>
      <c r="E13" s="179" t="str">
        <f>IF('Data Import'!$E$93&lt;&gt;"",'Data Import'!$E$93,"")</f>
        <v/>
      </c>
      <c r="F13" s="199" t="str">
        <f>IF('Data Import'!$E$94&lt;&gt;"",'Data Import'!$E$94,"")</f>
        <v/>
      </c>
      <c r="G13" s="201" t="str">
        <f>IF('Data Import'!$E$95&lt;&gt;"",'Data Import'!$E$95,"")</f>
        <v/>
      </c>
      <c r="H13" s="201" t="str">
        <f>IF('Data Import'!$E$96&lt;&gt;"",'Data Import'!$E$96,"")</f>
        <v/>
      </c>
      <c r="I13" s="201" t="str">
        <f>IF('Data Import'!$E$97&lt;&gt;"",'Data Import'!$E$97,"")</f>
        <v/>
      </c>
      <c r="J13" s="201" t="str">
        <f>IF('Data Import'!$E$98&lt;&gt;"",'Data Import'!$E$98,"")</f>
        <v/>
      </c>
      <c r="K13" s="199" t="str">
        <f>IF('Data Import'!$E$99="Нет","+","")</f>
        <v/>
      </c>
      <c r="L13" s="179" t="str">
        <f>IF('Data Import'!$E$100&lt;&gt;"",'Data Import'!$E$100,"")</f>
        <v/>
      </c>
      <c r="M13" s="199" t="str">
        <f>IF('Data Import'!$E$99="Да","+","")</f>
        <v/>
      </c>
      <c r="N13" s="201" t="str">
        <f>IF('Data Import'!$E$101&lt;&gt;"",'Data Import'!$E$101,"")</f>
        <v/>
      </c>
      <c r="O13" s="205" t="str">
        <f>IF('Data Import'!$E$102&lt;&gt;"",'Data Import'!$E$102,"")</f>
        <v/>
      </c>
      <c r="P13" s="205" t="str">
        <f>IF('Data Import'!$E$103&lt;&gt;"",'Data Import'!$E$103,"")</f>
        <v/>
      </c>
      <c r="Q13" s="205" t="str">
        <f>IF('Data Import'!$E$104&lt;&gt;"",'Data Import'!$E$104,"")</f>
        <v/>
      </c>
      <c r="R13" s="205" t="str">
        <f>IF('Data Import'!$E$105&lt;&gt;"",'Data Import'!$E$105,"")</f>
        <v/>
      </c>
      <c r="S13" s="205" t="str">
        <f>IF('Data Import'!$E$106&lt;&gt;"",'Data Import'!$E$106,"")</f>
        <v/>
      </c>
      <c r="T13" s="205" t="str">
        <f>IF('Data Import'!$E$107&lt;&gt;"",'Data Import'!$E$107,"")</f>
        <v/>
      </c>
      <c r="U13" s="205" t="str">
        <f>IF('Data Import'!$E$108&lt;&gt;"",'Data Import'!$E$108,"")</f>
        <v/>
      </c>
      <c r="V13" s="205" t="str">
        <f>IF('Data Import'!$E$109&lt;&gt;"",'Data Import'!$E$109,"")</f>
        <v/>
      </c>
      <c r="W13" s="205" t="str">
        <f>IF('Data Import'!$E$110&lt;&gt;"",'Data Import'!$E$110,"")</f>
        <v/>
      </c>
      <c r="X13" s="205" t="str">
        <f>IF('Data Import'!$E$111&lt;&gt;"",'Data Import'!$E$111,"")</f>
        <v/>
      </c>
      <c r="Y13" s="205" t="str">
        <f>IF('Data Import'!$E$112&lt;&gt;"",'Data Import'!$E$112,"")</f>
        <v/>
      </c>
      <c r="Z13" s="205" t="str">
        <f>IF('Data Import'!$E$113&lt;&gt;"",'Data Import'!$E$113,"")</f>
        <v/>
      </c>
      <c r="AA13" s="205" t="str">
        <f>IF('Data Import'!$E$114&lt;&gt;"",'Data Import'!$E$114,"")</f>
        <v/>
      </c>
      <c r="AB13" s="205" t="str">
        <f>IF('Data Import'!$E$115&lt;&gt;"",'Data Import'!$E$115,"")</f>
        <v/>
      </c>
      <c r="AC13" s="205" t="str">
        <f>IF('Data Import'!$E$116&lt;&gt;"",'Data Import'!$E$116,"")</f>
        <v/>
      </c>
      <c r="AD13" s="205" t="str">
        <f>IF('Data Import'!$E$117&lt;&gt;"",'Data Import'!$E$117,"")</f>
        <v/>
      </c>
      <c r="AE13" s="205" t="str">
        <f>IF('Data Import'!$E$118&lt;&gt;"",'Data Import'!$E$118,"")</f>
        <v/>
      </c>
      <c r="AF13" s="205" t="str">
        <f>IF('Data Import'!$E$119&lt;&gt;"",'Data Import'!$E$119,"")</f>
        <v/>
      </c>
      <c r="AG13" s="205" t="str">
        <f>IF('Data Import'!$E$120&lt;&gt;"",'Data Import'!$E$120,"")</f>
        <v/>
      </c>
    </row>
    <row r="14" spans="1:33" ht="15.75" customHeight="1" x14ac:dyDescent="0.25">
      <c r="A14" s="33">
        <v>3</v>
      </c>
      <c r="B14" s="177" t="s">
        <v>13</v>
      </c>
      <c r="C14" s="199" t="str">
        <f>IF('Data Import'!$F$91="Нет","+","")</f>
        <v/>
      </c>
      <c r="D14" s="199" t="str">
        <f>IF('Data Import'!$F$92="Нет","+","")</f>
        <v/>
      </c>
      <c r="E14" s="179" t="str">
        <f>IF('Data Import'!$F$93&lt;&gt;"",'Data Import'!$F$93,"")</f>
        <v/>
      </c>
      <c r="F14" s="199" t="str">
        <f>IF('Data Import'!$F$94&lt;&gt;"",'Data Import'!$F$94,"")</f>
        <v/>
      </c>
      <c r="G14" s="201" t="str">
        <f>IF('Data Import'!$F$95&lt;&gt;"",'Data Import'!$F$95,"")</f>
        <v/>
      </c>
      <c r="H14" s="201" t="str">
        <f>IF('Data Import'!$F$96&lt;&gt;"",'Data Import'!$F$96,"")</f>
        <v/>
      </c>
      <c r="I14" s="201" t="str">
        <f>IF('Data Import'!$F$97&lt;&gt;"",'Data Import'!$F$97,"")</f>
        <v/>
      </c>
      <c r="J14" s="201" t="str">
        <f>IF('Data Import'!$F$98&lt;&gt;"",'Data Import'!$F$98,"")</f>
        <v/>
      </c>
      <c r="K14" s="199" t="str">
        <f>IF('Data Import'!$F$99="Нет","+","")</f>
        <v/>
      </c>
      <c r="L14" s="179" t="str">
        <f>IF('Data Import'!$F$100&lt;&gt;"",'Data Import'!$F$100,"")</f>
        <v/>
      </c>
      <c r="M14" s="199" t="str">
        <f>IF('Data Import'!$F$99="Да","+","")</f>
        <v/>
      </c>
      <c r="N14" s="201" t="str">
        <f>IF('Data Import'!$F$101&lt;&gt;"",'Data Import'!$F$101,"")</f>
        <v/>
      </c>
      <c r="O14" s="205" t="str">
        <f>IF('Data Import'!$F$102&lt;&gt;"",'Data Import'!$F$102,"")</f>
        <v/>
      </c>
      <c r="P14" s="205" t="str">
        <f>IF('Data Import'!$F$103&lt;&gt;"",'Data Import'!$F$103,"")</f>
        <v/>
      </c>
      <c r="Q14" s="205" t="str">
        <f>IF('Data Import'!$F$104&lt;&gt;"",'Data Import'!$F$104,"")</f>
        <v/>
      </c>
      <c r="R14" s="205" t="str">
        <f>IF('Data Import'!$F$105&lt;&gt;"",'Data Import'!$F$105,"")</f>
        <v/>
      </c>
      <c r="S14" s="205" t="str">
        <f>IF('Data Import'!$F$106&lt;&gt;"",'Data Import'!$F$106,"")</f>
        <v/>
      </c>
      <c r="T14" s="205" t="str">
        <f>IF('Data Import'!$F$107&lt;&gt;"",'Data Import'!$F$107,"")</f>
        <v/>
      </c>
      <c r="U14" s="205" t="str">
        <f>IF('Data Import'!$F$108&lt;&gt;"",'Data Import'!$F$108,"")</f>
        <v/>
      </c>
      <c r="V14" s="205" t="str">
        <f>IF('Data Import'!$F$109&lt;&gt;"",'Data Import'!$F$109,"")</f>
        <v/>
      </c>
      <c r="W14" s="205" t="str">
        <f>IF('Data Import'!$F$110&lt;&gt;"",'Data Import'!$F$110,"")</f>
        <v/>
      </c>
      <c r="X14" s="205" t="str">
        <f>IF('Data Import'!$F$111&lt;&gt;"",'Data Import'!$F$111,"")</f>
        <v/>
      </c>
      <c r="Y14" s="205" t="str">
        <f>IF('Data Import'!$F$112&lt;&gt;"",'Data Import'!$F$112,"")</f>
        <v/>
      </c>
      <c r="Z14" s="205" t="str">
        <f>IF('Data Import'!$F$113&lt;&gt;"",'Data Import'!$F$113,"")</f>
        <v/>
      </c>
      <c r="AA14" s="205" t="str">
        <f>IF('Data Import'!$F$114&lt;&gt;"",'Data Import'!$F$114,"")</f>
        <v/>
      </c>
      <c r="AB14" s="205" t="str">
        <f>IF('Data Import'!$F$115&lt;&gt;"",'Data Import'!$F$115,"")</f>
        <v/>
      </c>
      <c r="AC14" s="205" t="str">
        <f>IF('Data Import'!$F$116&lt;&gt;"",'Data Import'!$F$116,"")</f>
        <v/>
      </c>
      <c r="AD14" s="205" t="str">
        <f>IF('Data Import'!$F$117&lt;&gt;"",'Data Import'!$F$117,"")</f>
        <v/>
      </c>
      <c r="AE14" s="205" t="str">
        <f>IF('Data Import'!$F$118&lt;&gt;"",'Data Import'!$F$118,"")</f>
        <v/>
      </c>
      <c r="AF14" s="205" t="str">
        <f>IF('Data Import'!$F$119&lt;&gt;"",'Data Import'!$F$119,"")</f>
        <v/>
      </c>
      <c r="AG14" s="205" t="str">
        <f>IF('Data Import'!$F$120&lt;&gt;"",'Data Import'!$F$120,"")</f>
        <v/>
      </c>
    </row>
    <row r="15" spans="1:33" ht="15.75" customHeight="1" x14ac:dyDescent="0.25">
      <c r="A15" s="33">
        <v>4</v>
      </c>
      <c r="B15" s="177" t="s">
        <v>14</v>
      </c>
      <c r="C15" s="199" t="str">
        <f>IF('Data Import'!$G$91="Нет","+","")</f>
        <v/>
      </c>
      <c r="D15" s="199" t="str">
        <f>IF('Data Import'!$G$92="Нет","+","")</f>
        <v>+</v>
      </c>
      <c r="E15" s="179" t="str">
        <f>IF('Data Import'!$G$93&lt;&gt;"",'Data Import'!$G$93,"")</f>
        <v/>
      </c>
      <c r="F15" s="199" t="str">
        <f>IF('Data Import'!$G$94&lt;&gt;"",'Data Import'!$G$94,"")</f>
        <v/>
      </c>
      <c r="G15" s="201" t="str">
        <f>IF('Data Import'!$G$95&lt;&gt;"",'Data Import'!$G$95,"")</f>
        <v/>
      </c>
      <c r="H15" s="201" t="str">
        <f>IF('Data Import'!$G$96&lt;&gt;"",'Data Import'!$G$96,"")</f>
        <v/>
      </c>
      <c r="I15" s="201" t="str">
        <f>IF('Data Import'!$G$97&lt;&gt;"",'Data Import'!$G$97,"")</f>
        <v/>
      </c>
      <c r="J15" s="201" t="str">
        <f>IF('Data Import'!$G$98&lt;&gt;"",'Data Import'!$G$98,"")</f>
        <v/>
      </c>
      <c r="K15" s="199" t="str">
        <f>IF('Data Import'!$G$99="Нет","+","")</f>
        <v>+</v>
      </c>
      <c r="L15" s="179" t="str">
        <f>IF('Data Import'!$G$100&lt;&gt;"",'Data Import'!$G$100,"")</f>
        <v/>
      </c>
      <c r="M15" s="199" t="str">
        <f>IF('Data Import'!$G$99="Да","+","")</f>
        <v/>
      </c>
      <c r="N15" s="201">
        <f>IF('Data Import'!$G$101&lt;&gt;"",'Data Import'!$G$101,"")</f>
        <v>4.069</v>
      </c>
      <c r="O15" s="205">
        <f>IF('Data Import'!$G$102&lt;&gt;"",'Data Import'!$G$102,"")</f>
        <v>4.069</v>
      </c>
      <c r="P15" s="205">
        <f>IF('Data Import'!$G$103&lt;&gt;"",'Data Import'!$G$103,"")</f>
        <v>91.477999999999994</v>
      </c>
      <c r="Q15" s="205">
        <f>IF('Data Import'!$G$104&lt;&gt;"",'Data Import'!$G$104,"")</f>
        <v>90.888000000000005</v>
      </c>
      <c r="R15" s="205">
        <f>IF('Data Import'!$G$105&lt;&gt;"",'Data Import'!$G$105,"")</f>
        <v>4.069</v>
      </c>
      <c r="S15" s="205">
        <f>IF('Data Import'!$G$106&lt;&gt;"",'Data Import'!$G$106,"")</f>
        <v>4.069</v>
      </c>
      <c r="T15" s="205">
        <f>IF('Data Import'!$G$107&lt;&gt;"",'Data Import'!$G$107,"")</f>
        <v>3.1949999999999998</v>
      </c>
      <c r="U15" s="205">
        <f>IF('Data Import'!$G$108&lt;&gt;"",'Data Import'!$G$108,"")</f>
        <v>2.605</v>
      </c>
      <c r="V15" s="205">
        <f>IF('Data Import'!$G$109&lt;&gt;"",'Data Import'!$G$109,"")</f>
        <v>0</v>
      </c>
      <c r="W15" s="205">
        <f>IF('Data Import'!$G$110&lt;&gt;"",'Data Import'!$G$110,"")</f>
        <v>0</v>
      </c>
      <c r="X15" s="205">
        <f>IF('Data Import'!$G$111&lt;&gt;"",'Data Import'!$G$111,"")</f>
        <v>75.283000000000001</v>
      </c>
      <c r="Y15" s="205">
        <f>IF('Data Import'!$G$112&lt;&gt;"",'Data Import'!$G$112,"")</f>
        <v>75.283000000000001</v>
      </c>
      <c r="Z15" s="205">
        <f>IF('Data Import'!$G$113&lt;&gt;"",'Data Import'!$G$113,"")</f>
        <v>100</v>
      </c>
      <c r="AA15" s="205">
        <f>IF('Data Import'!$G$114&lt;&gt;"",'Data Import'!$G$114,"")</f>
        <v>100</v>
      </c>
      <c r="AB15" s="205">
        <f>IF('Data Import'!$G$115&lt;&gt;"",'Data Import'!$G$115,"")</f>
        <v>3.4929999999999999</v>
      </c>
      <c r="AC15" s="205">
        <f>IF('Data Import'!$G$116&lt;&gt;"",'Data Import'!$G$116,"")</f>
        <v>2.8660000000000001</v>
      </c>
      <c r="AD15" s="205">
        <f>IF('Data Import'!$G$117&lt;&gt;"",'Data Import'!$G$117,"")</f>
        <v>0</v>
      </c>
      <c r="AE15" s="205">
        <f>IF('Data Import'!$G$118&lt;&gt;"",'Data Import'!$G$118,"")</f>
        <v>0</v>
      </c>
      <c r="AF15" s="205">
        <f>IF('Data Import'!$G$119&lt;&gt;"",'Data Import'!$G$119,"")</f>
        <v>82.296000000000006</v>
      </c>
      <c r="AG15" s="205">
        <f>IF('Data Import'!$G$120&lt;&gt;"",'Data Import'!$G$120,"")</f>
        <v>82.831000000000003</v>
      </c>
    </row>
    <row r="16" spans="1:33" ht="15.75" customHeight="1" x14ac:dyDescent="0.25">
      <c r="A16" s="33">
        <v>5</v>
      </c>
      <c r="B16" s="177" t="s">
        <v>15</v>
      </c>
      <c r="C16" s="199" t="str">
        <f>IF('Data Import'!$H$91="Нет","+","")</f>
        <v>+</v>
      </c>
      <c r="D16" s="199" t="str">
        <f>IF('Data Import'!$H$92="Нет","+","")</f>
        <v/>
      </c>
      <c r="E16" s="179" t="str">
        <f>IF('Data Import'!$H$93&lt;&gt;"",'Data Import'!$H$93,"")</f>
        <v/>
      </c>
      <c r="F16" s="199" t="str">
        <f>IF('Data Import'!$H$94&lt;&gt;"",'Data Import'!$H$94,"")</f>
        <v/>
      </c>
      <c r="G16" s="201" t="str">
        <f>IF('Data Import'!$H$95&lt;&gt;"",'Data Import'!$H$95,"")</f>
        <v/>
      </c>
      <c r="H16" s="201" t="str">
        <f>IF('Data Import'!$H$96&lt;&gt;"",'Data Import'!$H$96,"")</f>
        <v/>
      </c>
      <c r="I16" s="201" t="str">
        <f>IF('Data Import'!$H$97&lt;&gt;"",'Data Import'!$H$97,"")</f>
        <v/>
      </c>
      <c r="J16" s="201" t="str">
        <f>IF('Data Import'!$H$98&lt;&gt;"",'Data Import'!$H$98,"")</f>
        <v/>
      </c>
      <c r="K16" s="199" t="str">
        <f>IF('Data Import'!$H$99="Нет","+","")</f>
        <v>+</v>
      </c>
      <c r="L16" s="179" t="str">
        <f>IF('Data Import'!$H$100&lt;&gt;"",'Data Import'!$H$100,"")</f>
        <v/>
      </c>
      <c r="M16" s="199" t="str">
        <f>IF('Data Import'!$H$99="Да","+","")</f>
        <v/>
      </c>
      <c r="N16" s="201" t="str">
        <f>IF('Data Import'!$H$101&lt;&gt;"",'Data Import'!$H$101,"")</f>
        <v/>
      </c>
      <c r="O16" s="205" t="str">
        <f>IF('Data Import'!$H$102&lt;&gt;"",'Data Import'!$H$102,"")</f>
        <v/>
      </c>
      <c r="P16" s="205" t="str">
        <f>IF('Data Import'!$H$103&lt;&gt;"",'Data Import'!$H$103,"")</f>
        <v/>
      </c>
      <c r="Q16" s="205" t="str">
        <f>IF('Data Import'!$H$104&lt;&gt;"",'Data Import'!$H$104,"")</f>
        <v/>
      </c>
      <c r="R16" s="205" t="str">
        <f>IF('Data Import'!$H$105&lt;&gt;"",'Data Import'!$H$105,"")</f>
        <v/>
      </c>
      <c r="S16" s="205" t="str">
        <f>IF('Data Import'!$H$106&lt;&gt;"",'Data Import'!$H$106,"")</f>
        <v/>
      </c>
      <c r="T16" s="205" t="str">
        <f>IF('Data Import'!$H$107&lt;&gt;"",'Data Import'!$H$107,"")</f>
        <v/>
      </c>
      <c r="U16" s="205" t="str">
        <f>IF('Data Import'!$H$108&lt;&gt;"",'Data Import'!$H$108,"")</f>
        <v/>
      </c>
      <c r="V16" s="205" t="str">
        <f>IF('Data Import'!$H$109&lt;&gt;"",'Data Import'!$H$109,"")</f>
        <v/>
      </c>
      <c r="W16" s="205" t="str">
        <f>IF('Data Import'!$H$110&lt;&gt;"",'Data Import'!$H$110,"")</f>
        <v/>
      </c>
      <c r="X16" s="205" t="str">
        <f>IF('Data Import'!$H$111&lt;&gt;"",'Data Import'!$H$111,"")</f>
        <v/>
      </c>
      <c r="Y16" s="205" t="str">
        <f>IF('Data Import'!$H$112&lt;&gt;"",'Data Import'!$H$112,"")</f>
        <v/>
      </c>
      <c r="Z16" s="205" t="str">
        <f>IF('Data Import'!$H$113&lt;&gt;"",'Data Import'!$H$113,"")</f>
        <v/>
      </c>
      <c r="AA16" s="205" t="str">
        <f>IF('Data Import'!$H$114&lt;&gt;"",'Data Import'!$H$114,"")</f>
        <v/>
      </c>
      <c r="AB16" s="205" t="str">
        <f>IF('Data Import'!$H$115&lt;&gt;"",'Data Import'!$H$115,"")</f>
        <v/>
      </c>
      <c r="AC16" s="205" t="str">
        <f>IF('Data Import'!$H$116&lt;&gt;"",'Data Import'!$H$116,"")</f>
        <v/>
      </c>
      <c r="AD16" s="205" t="str">
        <f>IF('Data Import'!$H$117&lt;&gt;"",'Data Import'!$H$117,"")</f>
        <v/>
      </c>
      <c r="AE16" s="205" t="str">
        <f>IF('Data Import'!$H$118&lt;&gt;"",'Data Import'!$H$118,"")</f>
        <v/>
      </c>
      <c r="AF16" s="205" t="str">
        <f>IF('Data Import'!$H$119&lt;&gt;"",'Data Import'!$H$119,"")</f>
        <v/>
      </c>
      <c r="AG16" s="205" t="str">
        <f>IF('Data Import'!$H$120&lt;&gt;"",'Data Import'!$H$120,"")</f>
        <v/>
      </c>
    </row>
    <row r="17" spans="1:33" ht="15.75" customHeight="1" x14ac:dyDescent="0.25">
      <c r="A17" s="33">
        <v>6</v>
      </c>
      <c r="B17" s="177" t="s">
        <v>16</v>
      </c>
      <c r="C17" s="199" t="str">
        <f>IF('Data Import'!$I$91="Нет","+","")</f>
        <v>+</v>
      </c>
      <c r="D17" s="199" t="str">
        <f>IF('Data Import'!$I$92="Нет","+","")</f>
        <v/>
      </c>
      <c r="E17" s="179" t="str">
        <f>IF('Data Import'!$I$93&lt;&gt;"",'Data Import'!$I$93,"")</f>
        <v/>
      </c>
      <c r="F17" s="199" t="str">
        <f>IF('Data Import'!$I$94&lt;&gt;"",'Data Import'!$I$94,"")</f>
        <v/>
      </c>
      <c r="G17" s="201" t="str">
        <f>IF('Data Import'!$I$95&lt;&gt;"",'Data Import'!$I$95,"")</f>
        <v/>
      </c>
      <c r="H17" s="201" t="str">
        <f>IF('Data Import'!$I$96&lt;&gt;"",'Data Import'!$I$96,"")</f>
        <v/>
      </c>
      <c r="I17" s="201" t="str">
        <f>IF('Data Import'!$I$97&lt;&gt;"",'Data Import'!$I$97,"")</f>
        <v/>
      </c>
      <c r="J17" s="201" t="str">
        <f>IF('Data Import'!$I$98&lt;&gt;"",'Data Import'!$I$98,"")</f>
        <v/>
      </c>
      <c r="K17" s="199" t="str">
        <f>IF('Data Import'!$I$99="Нет","+","")</f>
        <v>+</v>
      </c>
      <c r="L17" s="179" t="str">
        <f>IF('Data Import'!$I$100&lt;&gt;"",'Data Import'!$I$100,"")</f>
        <v/>
      </c>
      <c r="M17" s="199" t="str">
        <f>IF('Data Import'!$I$99="Да","+","")</f>
        <v/>
      </c>
      <c r="N17" s="201" t="str">
        <f>IF('Data Import'!$I$101&lt;&gt;"",'Data Import'!$I$101,"")</f>
        <v/>
      </c>
      <c r="O17" s="205" t="str">
        <f>IF('Data Import'!$I$102&lt;&gt;"",'Data Import'!$I$102,"")</f>
        <v/>
      </c>
      <c r="P17" s="205">
        <f>IF('Data Import'!$I$103&lt;&gt;"",'Data Import'!$I$103,"")</f>
        <v>288.5</v>
      </c>
      <c r="Q17" s="205">
        <f>IF('Data Import'!$I$104&lt;&gt;"",'Data Import'!$I$104,"")</f>
        <v>288.5</v>
      </c>
      <c r="R17" s="205" t="str">
        <f>IF('Data Import'!$I$105&lt;&gt;"",'Data Import'!$I$105,"")</f>
        <v/>
      </c>
      <c r="S17" s="205" t="str">
        <f>IF('Data Import'!$I$106&lt;&gt;"",'Data Import'!$I$106,"")</f>
        <v/>
      </c>
      <c r="T17" s="205">
        <f>IF('Data Import'!$I$107&lt;&gt;"",'Data Import'!$I$107,"")</f>
        <v>59</v>
      </c>
      <c r="U17" s="205">
        <f>IF('Data Import'!$I$108&lt;&gt;"",'Data Import'!$I$108,"")</f>
        <v>59</v>
      </c>
      <c r="V17" s="205" t="str">
        <f>IF('Data Import'!$I$109&lt;&gt;"",'Data Import'!$I$109,"")</f>
        <v/>
      </c>
      <c r="W17" s="205" t="str">
        <f>IF('Data Import'!$I$110&lt;&gt;"",'Data Import'!$I$110,"")</f>
        <v/>
      </c>
      <c r="X17" s="205">
        <f>IF('Data Import'!$I$111&lt;&gt;"",'Data Import'!$I$111,"")</f>
        <v>59</v>
      </c>
      <c r="Y17" s="205">
        <f>IF('Data Import'!$I$112&lt;&gt;"",'Data Import'!$I$112,"")</f>
        <v>59</v>
      </c>
      <c r="Z17" s="205" t="str">
        <f>IF('Data Import'!$I$113&lt;&gt;"",'Data Import'!$I$113,"")</f>
        <v/>
      </c>
      <c r="AA17" s="205" t="str">
        <f>IF('Data Import'!$I$114&lt;&gt;"",'Data Import'!$I$114,"")</f>
        <v/>
      </c>
      <c r="AB17" s="205">
        <f>IF('Data Import'!$I$115&lt;&gt;"",'Data Import'!$I$115,"")</f>
        <v>20.451000000000001</v>
      </c>
      <c r="AC17" s="205">
        <f>IF('Data Import'!$I$116&lt;&gt;"",'Data Import'!$I$116,"")</f>
        <v>20.451000000000001</v>
      </c>
      <c r="AD17" s="205" t="str">
        <f>IF('Data Import'!$I$117&lt;&gt;"",'Data Import'!$I$117,"")</f>
        <v/>
      </c>
      <c r="AE17" s="205" t="str">
        <f>IF('Data Import'!$I$118&lt;&gt;"",'Data Import'!$I$118,"")</f>
        <v/>
      </c>
      <c r="AF17" s="205">
        <f>IF('Data Import'!$I$119&lt;&gt;"",'Data Import'!$I$119,"")</f>
        <v>20.451000000000001</v>
      </c>
      <c r="AG17" s="205">
        <f>IF('Data Import'!$I$120&lt;&gt;"",'Data Import'!$I$120,"")</f>
        <v>20.451000000000001</v>
      </c>
    </row>
    <row r="18" spans="1:33" ht="47.25" customHeight="1" x14ac:dyDescent="0.25">
      <c r="A18" s="33">
        <v>7</v>
      </c>
      <c r="B18" s="177" t="s">
        <v>17</v>
      </c>
      <c r="C18" s="199" t="str">
        <f>IF('Data Import'!$J$91="Нет","+","")</f>
        <v/>
      </c>
      <c r="D18" s="199" t="str">
        <f>IF('Data Import'!$J$92="Нет","+","")</f>
        <v/>
      </c>
      <c r="E18" s="179" t="str">
        <f>IF('Data Import'!$J$93&lt;&gt;"",'Data Import'!$J$93,"")</f>
        <v>Обустроено тротуаров и пешеходных путей передвижения для инвалидов в соответствии с требованиями по обеспечению их доступности для инвалидов.</v>
      </c>
      <c r="F18" s="199" t="str">
        <f>IF('Data Import'!$J$94&lt;&gt;"",'Data Import'!$J$94,"")</f>
        <v>%</v>
      </c>
      <c r="G18" s="201">
        <f>IF('Data Import'!$J$95&lt;&gt;"",'Data Import'!$J$95,"")</f>
        <v>30</v>
      </c>
      <c r="H18" s="201">
        <f>IF('Data Import'!$J$96&lt;&gt;"",'Data Import'!$J$96,"")</f>
        <v>51.4</v>
      </c>
      <c r="I18" s="201">
        <f>IF('Data Import'!$J$97&lt;&gt;"",'Data Import'!$J$97,"")</f>
        <v>40</v>
      </c>
      <c r="J18" s="201">
        <f>IF('Data Import'!$J$98&lt;&gt;"",'Data Import'!$J$98,"")</f>
        <v>72.900000000000006</v>
      </c>
      <c r="K18" s="199" t="str">
        <f>IF('Data Import'!$J$99="Нет","+","")</f>
        <v/>
      </c>
      <c r="L18" s="179" t="str">
        <f>IF('Data Import'!$J$100&lt;&gt;"",'Data Import'!$J$100,"")</f>
        <v/>
      </c>
      <c r="M18" s="199" t="str">
        <f>IF('Data Import'!$J$99="Да","+","")</f>
        <v>+</v>
      </c>
      <c r="N18" s="201">
        <f>IF('Data Import'!$J$101&lt;&gt;"",'Data Import'!$J$101,"")</f>
        <v>111.539</v>
      </c>
      <c r="O18" s="205">
        <f>IF('Data Import'!$J$102&lt;&gt;"",'Data Import'!$J$102,"")</f>
        <v>120.71</v>
      </c>
      <c r="P18" s="205">
        <f>IF('Data Import'!$J$103&lt;&gt;"",'Data Import'!$J$103,"")</f>
        <v>542.63199999999995</v>
      </c>
      <c r="Q18" s="205">
        <f>IF('Data Import'!$J$104&lt;&gt;"",'Data Import'!$J$104,"")</f>
        <v>552.07299999999998</v>
      </c>
      <c r="R18" s="205">
        <f>IF('Data Import'!$J$105&lt;&gt;"",'Data Import'!$J$105,"")</f>
        <v>38.753999999999998</v>
      </c>
      <c r="S18" s="205">
        <f>IF('Data Import'!$J$106&lt;&gt;"",'Data Import'!$J$106,"")</f>
        <v>47.801000000000002</v>
      </c>
      <c r="T18" s="205">
        <f>IF('Data Import'!$J$107&lt;&gt;"",'Data Import'!$J$107,"")</f>
        <v>146.78</v>
      </c>
      <c r="U18" s="205">
        <f>IF('Data Import'!$J$108&lt;&gt;"",'Data Import'!$J$108,"")</f>
        <v>157.17099999999999</v>
      </c>
      <c r="V18" s="205">
        <f>IF('Data Import'!$J$109&lt;&gt;"",'Data Import'!$J$109,"")</f>
        <v>72.784999999999997</v>
      </c>
      <c r="W18" s="205">
        <f>IF('Data Import'!$J$110&lt;&gt;"",'Data Import'!$J$110,"")</f>
        <v>72.909000000000006</v>
      </c>
      <c r="X18" s="205">
        <f>IF('Data Import'!$J$111&lt;&gt;"",'Data Import'!$J$111,"")</f>
        <v>232.512</v>
      </c>
      <c r="Y18" s="205">
        <f>IF('Data Import'!$J$112&lt;&gt;"",'Data Import'!$J$112,"")</f>
        <v>232.614</v>
      </c>
      <c r="Z18" s="205">
        <f>IF('Data Import'!$J$113&lt;&gt;"",'Data Import'!$J$113,"")</f>
        <v>34.744999999999997</v>
      </c>
      <c r="AA18" s="205">
        <f>IF('Data Import'!$J$114&lt;&gt;"",'Data Import'!$J$114,"")</f>
        <v>39.6</v>
      </c>
      <c r="AB18" s="205">
        <f>IF('Data Import'!$J$115&lt;&gt;"",'Data Import'!$J$115,"")</f>
        <v>27.05</v>
      </c>
      <c r="AC18" s="205">
        <f>IF('Data Import'!$J$116&lt;&gt;"",'Data Import'!$J$116,"")</f>
        <v>28.469000000000001</v>
      </c>
      <c r="AD18" s="205">
        <f>IF('Data Import'!$J$117&lt;&gt;"",'Data Import'!$J$117,"")</f>
        <v>65.254999999999995</v>
      </c>
      <c r="AE18" s="205">
        <f>IF('Data Import'!$J$118&lt;&gt;"",'Data Import'!$J$118,"")</f>
        <v>60.4</v>
      </c>
      <c r="AF18" s="205">
        <f>IF('Data Import'!$J$119&lt;&gt;"",'Data Import'!$J$119,"")</f>
        <v>42.848999999999997</v>
      </c>
      <c r="AG18" s="205">
        <f>IF('Data Import'!$J$120&lt;&gt;"",'Data Import'!$J$120,"")</f>
        <v>42.134999999999998</v>
      </c>
    </row>
    <row r="19" spans="1:33" ht="15.75" customHeight="1" x14ac:dyDescent="0.25">
      <c r="A19" s="33">
        <v>8</v>
      </c>
      <c r="B19" s="177" t="s">
        <v>18</v>
      </c>
      <c r="C19" s="199" t="str">
        <f>IF('Data Import'!$K$91="Нет","+","")</f>
        <v>+</v>
      </c>
      <c r="D19" s="199" t="str">
        <f>IF('Data Import'!$K$92="Нет","+","")</f>
        <v/>
      </c>
      <c r="E19" s="179" t="str">
        <f>IF('Data Import'!$K$93&lt;&gt;"",'Data Import'!$K$93,"")</f>
        <v/>
      </c>
      <c r="F19" s="199" t="str">
        <f>IF('Data Import'!$K$94&lt;&gt;"",'Data Import'!$K$94,"")</f>
        <v/>
      </c>
      <c r="G19" s="201" t="str">
        <f>IF('Data Import'!$K$95&lt;&gt;"",'Data Import'!$K$95,"")</f>
        <v/>
      </c>
      <c r="H19" s="201" t="str">
        <f>IF('Data Import'!$K$96&lt;&gt;"",'Data Import'!$K$96,"")</f>
        <v/>
      </c>
      <c r="I19" s="201" t="str">
        <f>IF('Data Import'!$K$97&lt;&gt;"",'Data Import'!$K$97,"")</f>
        <v/>
      </c>
      <c r="J19" s="201" t="str">
        <f>IF('Data Import'!$K$98&lt;&gt;"",'Data Import'!$K$98,"")</f>
        <v/>
      </c>
      <c r="K19" s="199" t="str">
        <f>IF('Data Import'!$K$99="Нет","+","")</f>
        <v/>
      </c>
      <c r="L19" s="179" t="str">
        <f>IF('Data Import'!$K$100&lt;&gt;"",'Data Import'!$K$100,"")</f>
        <v/>
      </c>
      <c r="M19" s="199" t="str">
        <f>IF('Data Import'!$K$99="Да","+","")</f>
        <v>+</v>
      </c>
      <c r="N19" s="201" t="str">
        <f>IF('Data Import'!$K$101&lt;&gt;"",'Data Import'!$K$101,"")</f>
        <v/>
      </c>
      <c r="O19" s="205" t="str">
        <f>IF('Data Import'!$K$102&lt;&gt;"",'Data Import'!$K$102,"")</f>
        <v/>
      </c>
      <c r="P19" s="205" t="str">
        <f>IF('Data Import'!$K$103&lt;&gt;"",'Data Import'!$K$103,"")</f>
        <v/>
      </c>
      <c r="Q19" s="205" t="str">
        <f>IF('Data Import'!$K$104&lt;&gt;"",'Data Import'!$K$104,"")</f>
        <v/>
      </c>
      <c r="R19" s="205" t="str">
        <f>IF('Data Import'!$K$105&lt;&gt;"",'Data Import'!$K$105,"")</f>
        <v/>
      </c>
      <c r="S19" s="205" t="str">
        <f>IF('Data Import'!$K$106&lt;&gt;"",'Data Import'!$K$106,"")</f>
        <v/>
      </c>
      <c r="T19" s="205" t="str">
        <f>IF('Data Import'!$K$107&lt;&gt;"",'Data Import'!$K$107,"")</f>
        <v/>
      </c>
      <c r="U19" s="205" t="str">
        <f>IF('Data Import'!$K$108&lt;&gt;"",'Data Import'!$K$108,"")</f>
        <v/>
      </c>
      <c r="V19" s="205" t="str">
        <f>IF('Data Import'!$K$109&lt;&gt;"",'Data Import'!$K$109,"")</f>
        <v/>
      </c>
      <c r="W19" s="205" t="str">
        <f>IF('Data Import'!$K$110&lt;&gt;"",'Data Import'!$K$110,"")</f>
        <v/>
      </c>
      <c r="X19" s="205" t="str">
        <f>IF('Data Import'!$K$111&lt;&gt;"",'Data Import'!$K$111,"")</f>
        <v/>
      </c>
      <c r="Y19" s="205" t="str">
        <f>IF('Data Import'!$K$112&lt;&gt;"",'Data Import'!$K$112,"")</f>
        <v/>
      </c>
      <c r="Z19" s="205" t="str">
        <f>IF('Data Import'!$K$113&lt;&gt;"",'Data Import'!$K$113,"")</f>
        <v/>
      </c>
      <c r="AA19" s="205" t="str">
        <f>IF('Data Import'!$K$114&lt;&gt;"",'Data Import'!$K$114,"")</f>
        <v/>
      </c>
      <c r="AB19" s="205" t="str">
        <f>IF('Data Import'!$K$115&lt;&gt;"",'Data Import'!$K$115,"")</f>
        <v/>
      </c>
      <c r="AC19" s="205" t="str">
        <f>IF('Data Import'!$K$116&lt;&gt;"",'Data Import'!$K$116,"")</f>
        <v/>
      </c>
      <c r="AD19" s="205" t="str">
        <f>IF('Data Import'!$K$117&lt;&gt;"",'Data Import'!$K$117,"")</f>
        <v/>
      </c>
      <c r="AE19" s="205" t="str">
        <f>IF('Data Import'!$K$118&lt;&gt;"",'Data Import'!$K$118,"")</f>
        <v/>
      </c>
      <c r="AF19" s="205" t="str">
        <f>IF('Data Import'!$K$119&lt;&gt;"",'Data Import'!$K$119,"")</f>
        <v/>
      </c>
      <c r="AG19" s="205" t="str">
        <f>IF('Data Import'!$K$120&lt;&gt;"",'Data Import'!$K$120,"")</f>
        <v/>
      </c>
    </row>
    <row r="20" spans="1:33" ht="78" customHeight="1" x14ac:dyDescent="0.25">
      <c r="A20" s="33">
        <v>9</v>
      </c>
      <c r="B20" s="177" t="s">
        <v>19</v>
      </c>
      <c r="C20" s="199" t="str">
        <f>IF('Data Import'!$L$91="Нет","+","")</f>
        <v/>
      </c>
      <c r="D20" s="199" t="str">
        <f>IF('Data Import'!$L$92="Нет","+","")</f>
        <v/>
      </c>
      <c r="E20" s="179" t="str">
        <f>IF('Data Import'!$L$93&lt;&gt;"",'Data Import'!$L$93,"")</f>
        <v>Доля тротуаров, подходов к пешеходным переходам обустроенных в соответствии с требованиями по обеспечению их доступности для инвалидов (в том числе понижение бордюрного камня, оборудование тактильными схемами пешеходных путей, оборудование пандусами) в общем количестве тротуаров, подходов к пешеходным переходам</v>
      </c>
      <c r="F20" s="199" t="str">
        <f>IF('Data Import'!$L$94&lt;&gt;"",'Data Import'!$L$94,"")</f>
        <v>%</v>
      </c>
      <c r="G20" s="201">
        <f>IF('Data Import'!$L$95&lt;&gt;"",'Data Import'!$L$95,"")</f>
        <v>68</v>
      </c>
      <c r="H20" s="201">
        <f>IF('Data Import'!$L$96&lt;&gt;"",'Data Import'!$L$96,"")</f>
        <v>0</v>
      </c>
      <c r="I20" s="201">
        <f>IF('Data Import'!$L$97&lt;&gt;"",'Data Import'!$L$97,"")</f>
        <v>0</v>
      </c>
      <c r="J20" s="201">
        <f>IF('Data Import'!$L$98&lt;&gt;"",'Data Import'!$L$98,"")</f>
        <v>0</v>
      </c>
      <c r="K20" s="199" t="str">
        <f>IF('Data Import'!$L$99="Нет","+","")</f>
        <v>+</v>
      </c>
      <c r="L20" s="179" t="str">
        <f>IF('Data Import'!$L$100&lt;&gt;"",'Data Import'!$L$100,"")</f>
        <v/>
      </c>
      <c r="M20" s="199" t="str">
        <f>IF('Data Import'!$L$99="Да","+","")</f>
        <v/>
      </c>
      <c r="N20" s="201" t="str">
        <f>IF('Data Import'!$L$101&lt;&gt;"",'Data Import'!$L$101,"")</f>
        <v/>
      </c>
      <c r="O20" s="205" t="str">
        <f>IF('Data Import'!$L$102&lt;&gt;"",'Data Import'!$L$102,"")</f>
        <v/>
      </c>
      <c r="P20" s="205">
        <f>IF('Data Import'!$L$103&lt;&gt;"",'Data Import'!$L$103,"")</f>
        <v>40.631</v>
      </c>
      <c r="Q20" s="205">
        <f>IF('Data Import'!$L$104&lt;&gt;"",'Data Import'!$L$104,"")</f>
        <v>40.631</v>
      </c>
      <c r="R20" s="205" t="str">
        <f>IF('Data Import'!$L$105&lt;&gt;"",'Data Import'!$L$105,"")</f>
        <v/>
      </c>
      <c r="S20" s="205" t="str">
        <f>IF('Data Import'!$L$106&lt;&gt;"",'Data Import'!$L$106,"")</f>
        <v/>
      </c>
      <c r="T20" s="205">
        <f>IF('Data Import'!$L$107&lt;&gt;"",'Data Import'!$L$107,"")</f>
        <v>1.4990000000000001</v>
      </c>
      <c r="U20" s="205">
        <f>IF('Data Import'!$L$108&lt;&gt;"",'Data Import'!$L$108,"")</f>
        <v>1.4990000000000001</v>
      </c>
      <c r="V20" s="205" t="str">
        <f>IF('Data Import'!$L$109&lt;&gt;"",'Data Import'!$L$109,"")</f>
        <v/>
      </c>
      <c r="W20" s="205" t="str">
        <f>IF('Data Import'!$L$110&lt;&gt;"",'Data Import'!$L$110,"")</f>
        <v/>
      </c>
      <c r="X20" s="205">
        <f>IF('Data Import'!$L$111&lt;&gt;"",'Data Import'!$L$111,"")</f>
        <v>38.997999999999998</v>
      </c>
      <c r="Y20" s="205">
        <f>IF('Data Import'!$L$112&lt;&gt;"",'Data Import'!$L$112,"")</f>
        <v>38.997999999999998</v>
      </c>
      <c r="Z20" s="205" t="str">
        <f>IF('Data Import'!$L$113&lt;&gt;"",'Data Import'!$L$113,"")</f>
        <v/>
      </c>
      <c r="AA20" s="205" t="str">
        <f>IF('Data Import'!$L$114&lt;&gt;"",'Data Import'!$L$114,"")</f>
        <v/>
      </c>
      <c r="AB20" s="205">
        <f>IF('Data Import'!$L$115&lt;&gt;"",'Data Import'!$L$115,"")</f>
        <v>3.6890000000000001</v>
      </c>
      <c r="AC20" s="205">
        <f>IF('Data Import'!$L$116&lt;&gt;"",'Data Import'!$L$116,"")</f>
        <v>3.6890000000000001</v>
      </c>
      <c r="AD20" s="205" t="str">
        <f>IF('Data Import'!$L$117&lt;&gt;"",'Data Import'!$L$117,"")</f>
        <v/>
      </c>
      <c r="AE20" s="205" t="str">
        <f>IF('Data Import'!$L$118&lt;&gt;"",'Data Import'!$L$118,"")</f>
        <v/>
      </c>
      <c r="AF20" s="205">
        <f>IF('Data Import'!$L$119&lt;&gt;"",'Data Import'!$L$119,"")</f>
        <v>95.980999999999995</v>
      </c>
      <c r="AG20" s="205">
        <f>IF('Data Import'!$L$120&lt;&gt;"",'Data Import'!$L$120,"")</f>
        <v>95.980999999999995</v>
      </c>
    </row>
    <row r="21" spans="1:33" ht="15.75" customHeight="1" x14ac:dyDescent="0.25">
      <c r="A21" s="33">
        <v>10</v>
      </c>
      <c r="B21" s="177" t="s">
        <v>20</v>
      </c>
      <c r="C21" s="199" t="str">
        <f>IF('Data Import'!$M$91="Нет","+","")</f>
        <v>+</v>
      </c>
      <c r="D21" s="199" t="str">
        <f>IF('Data Import'!$M$92="Нет","+","")</f>
        <v/>
      </c>
      <c r="E21" s="179" t="str">
        <f>IF('Data Import'!$M$93&lt;&gt;"",'Data Import'!$M$93,"")</f>
        <v/>
      </c>
      <c r="F21" s="199" t="str">
        <f>IF('Data Import'!$M$94&lt;&gt;"",'Data Import'!$M$94,"")</f>
        <v/>
      </c>
      <c r="G21" s="201" t="str">
        <f>IF('Data Import'!$M$95&lt;&gt;"",'Data Import'!$M$95,"")</f>
        <v/>
      </c>
      <c r="H21" s="201" t="str">
        <f>IF('Data Import'!$M$96&lt;&gt;"",'Data Import'!$M$96,"")</f>
        <v/>
      </c>
      <c r="I21" s="201" t="str">
        <f>IF('Data Import'!$M$97&lt;&gt;"",'Data Import'!$M$97,"")</f>
        <v/>
      </c>
      <c r="J21" s="201" t="str">
        <f>IF('Data Import'!$M$98&lt;&gt;"",'Data Import'!$M$98,"")</f>
        <v/>
      </c>
      <c r="K21" s="199" t="str">
        <f>IF('Data Import'!$M$99="Нет","+","")</f>
        <v/>
      </c>
      <c r="L21" s="179" t="str">
        <f>IF('Data Import'!$M$100&lt;&gt;"",'Data Import'!$M$100,"")</f>
        <v/>
      </c>
      <c r="M21" s="199" t="str">
        <f>IF('Data Import'!$M$99="Да","+","")</f>
        <v>+</v>
      </c>
      <c r="N21" s="201">
        <f>IF('Data Import'!$M$101&lt;&gt;"",'Data Import'!$M$101,"")</f>
        <v>142.60900000000001</v>
      </c>
      <c r="O21" s="205">
        <f>IF('Data Import'!$M$102&lt;&gt;"",'Data Import'!$M$102,"")</f>
        <v>158.589</v>
      </c>
      <c r="P21" s="205">
        <f>IF('Data Import'!$M$103&lt;&gt;"",'Data Import'!$M$103,"")</f>
        <v>598.11500000000001</v>
      </c>
      <c r="Q21" s="205">
        <f>IF('Data Import'!$M$104&lt;&gt;"",'Data Import'!$M$104,"")</f>
        <v>611.83100000000002</v>
      </c>
      <c r="R21" s="205">
        <f>IF('Data Import'!$M$105&lt;&gt;"",'Data Import'!$M$105,"")</f>
        <v>0</v>
      </c>
      <c r="S21" s="205">
        <f>IF('Data Import'!$M$106&lt;&gt;"",'Data Import'!$M$106,"")</f>
        <v>0</v>
      </c>
      <c r="T21" s="205">
        <f>IF('Data Import'!$M$107&lt;&gt;"",'Data Import'!$M$107,"")</f>
        <v>230</v>
      </c>
      <c r="U21" s="205">
        <f>IF('Data Import'!$M$108&lt;&gt;"",'Data Import'!$M$108,"")</f>
        <v>230</v>
      </c>
      <c r="V21" s="205">
        <f>IF('Data Import'!$M$109&lt;&gt;"",'Data Import'!$M$109,"")</f>
        <v>142.60900000000001</v>
      </c>
      <c r="W21" s="205">
        <f>IF('Data Import'!$M$110&lt;&gt;"",'Data Import'!$M$110,"")</f>
        <v>158.589</v>
      </c>
      <c r="X21" s="205">
        <f>IF('Data Import'!$M$111&lt;&gt;"",'Data Import'!$M$111,"")</f>
        <v>159.97999999999999</v>
      </c>
      <c r="Y21" s="205">
        <f>IF('Data Import'!$M$112&lt;&gt;"",'Data Import'!$M$112,"")</f>
        <v>172.64</v>
      </c>
      <c r="Z21" s="205">
        <f>IF('Data Import'!$M$113&lt;&gt;"",'Data Import'!$M$113,"")</f>
        <v>0</v>
      </c>
      <c r="AA21" s="205">
        <f>IF('Data Import'!$M$114&lt;&gt;"",'Data Import'!$M$114,"")</f>
        <v>0</v>
      </c>
      <c r="AB21" s="205">
        <f>IF('Data Import'!$M$115&lt;&gt;"",'Data Import'!$M$115,"")</f>
        <v>38.454000000000001</v>
      </c>
      <c r="AC21" s="205">
        <f>IF('Data Import'!$M$116&lt;&gt;"",'Data Import'!$M$116,"")</f>
        <v>37.591999999999999</v>
      </c>
      <c r="AD21" s="205">
        <f>IF('Data Import'!$M$117&lt;&gt;"",'Data Import'!$M$117,"")</f>
        <v>100</v>
      </c>
      <c r="AE21" s="205">
        <f>IF('Data Import'!$M$118&lt;&gt;"",'Data Import'!$M$118,"")</f>
        <v>100</v>
      </c>
      <c r="AF21" s="205">
        <f>IF('Data Import'!$M$119&lt;&gt;"",'Data Import'!$M$119,"")</f>
        <v>26.747</v>
      </c>
      <c r="AG21" s="205">
        <f>IF('Data Import'!$M$120&lt;&gt;"",'Data Import'!$M$120,"")</f>
        <v>28.216999999999999</v>
      </c>
    </row>
    <row r="22" spans="1:33" ht="15.75" customHeight="1" x14ac:dyDescent="0.25">
      <c r="A22" s="33">
        <v>11</v>
      </c>
      <c r="B22" s="177" t="s">
        <v>21</v>
      </c>
      <c r="C22" s="199" t="str">
        <f>IF('Data Import'!$N$91="Нет","+","")</f>
        <v>+</v>
      </c>
      <c r="D22" s="199" t="str">
        <f>IF('Data Import'!$N$92="Нет","+","")</f>
        <v/>
      </c>
      <c r="E22" s="179" t="str">
        <f>IF('Data Import'!$N$93&lt;&gt;"",'Data Import'!$N$93,"")</f>
        <v/>
      </c>
      <c r="F22" s="199" t="str">
        <f>IF('Data Import'!$N$94&lt;&gt;"",'Data Import'!$N$94,"")</f>
        <v/>
      </c>
      <c r="G22" s="201" t="str">
        <f>IF('Data Import'!$N$95&lt;&gt;"",'Data Import'!$N$95,"")</f>
        <v/>
      </c>
      <c r="H22" s="201" t="str">
        <f>IF('Data Import'!$N$96&lt;&gt;"",'Data Import'!$N$96,"")</f>
        <v/>
      </c>
      <c r="I22" s="201" t="str">
        <f>IF('Data Import'!$N$97&lt;&gt;"",'Data Import'!$N$97,"")</f>
        <v/>
      </c>
      <c r="J22" s="201" t="str">
        <f>IF('Data Import'!$N$98&lt;&gt;"",'Data Import'!$N$98,"")</f>
        <v/>
      </c>
      <c r="K22" s="199" t="str">
        <f>IF('Data Import'!$N$99="Нет","+","")</f>
        <v>+</v>
      </c>
      <c r="L22" s="179" t="str">
        <f>IF('Data Import'!$N$100&lt;&gt;"",'Data Import'!$N$100,"")</f>
        <v/>
      </c>
      <c r="M22" s="199" t="str">
        <f>IF('Data Import'!$N$99="Да","+","")</f>
        <v/>
      </c>
      <c r="N22" s="201">
        <f>IF('Data Import'!$N$101&lt;&gt;"",'Data Import'!$N$101,"")</f>
        <v>24.449000000000002</v>
      </c>
      <c r="O22" s="205">
        <f>IF('Data Import'!$N$102&lt;&gt;"",'Data Import'!$N$102,"")</f>
        <v>24.449000000000002</v>
      </c>
      <c r="P22" s="205">
        <f>IF('Data Import'!$N$103&lt;&gt;"",'Data Import'!$N$103,"")</f>
        <v>1625.799</v>
      </c>
      <c r="Q22" s="205">
        <f>IF('Data Import'!$N$104&lt;&gt;"",'Data Import'!$N$104,"")</f>
        <v>1661.3679999999999</v>
      </c>
      <c r="R22" s="205">
        <f>IF('Data Import'!$N$105&lt;&gt;"",'Data Import'!$N$105,"")</f>
        <v>0</v>
      </c>
      <c r="S22" s="205">
        <f>IF('Data Import'!$N$106&lt;&gt;"",'Data Import'!$N$106,"")</f>
        <v>0</v>
      </c>
      <c r="T22" s="205">
        <f>IF('Data Import'!$N$107&lt;&gt;"",'Data Import'!$N$107,"")</f>
        <v>601.90700000000004</v>
      </c>
      <c r="U22" s="205">
        <f>IF('Data Import'!$N$108&lt;&gt;"",'Data Import'!$N$108,"")</f>
        <v>633.70699999999999</v>
      </c>
      <c r="V22" s="205">
        <f>IF('Data Import'!$N$109&lt;&gt;"",'Data Import'!$N$109,"")</f>
        <v>24.449000000000002</v>
      </c>
      <c r="W22" s="205">
        <f>IF('Data Import'!$N$110&lt;&gt;"",'Data Import'!$N$110,"")</f>
        <v>24.449000000000002</v>
      </c>
      <c r="X22" s="205">
        <f>IF('Data Import'!$N$111&lt;&gt;"",'Data Import'!$N$111,"")</f>
        <v>893.05</v>
      </c>
      <c r="Y22" s="205">
        <f>IF('Data Import'!$N$112&lt;&gt;"",'Data Import'!$N$112,"")</f>
        <v>892.68899999999996</v>
      </c>
      <c r="Z22" s="205">
        <f>IF('Data Import'!$N$113&lt;&gt;"",'Data Import'!$N$113,"")</f>
        <v>0</v>
      </c>
      <c r="AA22" s="205">
        <f>IF('Data Import'!$N$114&lt;&gt;"",'Data Import'!$N$114,"")</f>
        <v>0</v>
      </c>
      <c r="AB22" s="205">
        <f>IF('Data Import'!$N$115&lt;&gt;"",'Data Import'!$N$115,"")</f>
        <v>37.021999999999998</v>
      </c>
      <c r="AC22" s="205">
        <f>IF('Data Import'!$N$116&lt;&gt;"",'Data Import'!$N$116,"")</f>
        <v>38.143999999999998</v>
      </c>
      <c r="AD22" s="205">
        <f>IF('Data Import'!$N$117&lt;&gt;"",'Data Import'!$N$117,"")</f>
        <v>100</v>
      </c>
      <c r="AE22" s="205">
        <f>IF('Data Import'!$N$118&lt;&gt;"",'Data Import'!$N$118,"")</f>
        <v>100</v>
      </c>
      <c r="AF22" s="205">
        <f>IF('Data Import'!$N$119&lt;&gt;"",'Data Import'!$N$119,"")</f>
        <v>54.93</v>
      </c>
      <c r="AG22" s="205">
        <f>IF('Data Import'!$N$120&lt;&gt;"",'Data Import'!$N$120,"")</f>
        <v>53.731999999999999</v>
      </c>
    </row>
    <row r="23" spans="1:33" ht="15.75" customHeight="1" x14ac:dyDescent="0.25">
      <c r="A23" s="33">
        <v>12</v>
      </c>
      <c r="B23" s="177" t="s">
        <v>22</v>
      </c>
      <c r="C23" s="199" t="str">
        <f>IF('Data Import'!$O$91="Нет","+","")</f>
        <v>+</v>
      </c>
      <c r="D23" s="199" t="str">
        <f>IF('Data Import'!$O$92="Нет","+","")</f>
        <v/>
      </c>
      <c r="E23" s="179" t="str">
        <f>IF('Data Import'!$O$93&lt;&gt;"",'Data Import'!$O$93,"")</f>
        <v/>
      </c>
      <c r="F23" s="199" t="str">
        <f>IF('Data Import'!$O$94&lt;&gt;"",'Data Import'!$O$94,"")</f>
        <v/>
      </c>
      <c r="G23" s="201" t="str">
        <f>IF('Data Import'!$O$95&lt;&gt;"",'Data Import'!$O$95,"")</f>
        <v/>
      </c>
      <c r="H23" s="201" t="str">
        <f>IF('Data Import'!$O$96&lt;&gt;"",'Data Import'!$O$96,"")</f>
        <v/>
      </c>
      <c r="I23" s="201" t="str">
        <f>IF('Data Import'!$O$97&lt;&gt;"",'Data Import'!$O$97,"")</f>
        <v/>
      </c>
      <c r="J23" s="201" t="str">
        <f>IF('Data Import'!$O$98&lt;&gt;"",'Data Import'!$O$98,"")</f>
        <v/>
      </c>
      <c r="K23" s="199" t="str">
        <f>IF('Data Import'!$O$99="Нет","+","")</f>
        <v>+</v>
      </c>
      <c r="L23" s="179" t="str">
        <f>IF('Data Import'!$O$100&lt;&gt;"",'Data Import'!$O$100,"")</f>
        <v/>
      </c>
      <c r="M23" s="199" t="str">
        <f>IF('Data Import'!$O$99="Да","+","")</f>
        <v/>
      </c>
      <c r="N23" s="201">
        <f>IF('Data Import'!$O$101&lt;&gt;"",'Data Import'!$O$101,"")</f>
        <v>3.5</v>
      </c>
      <c r="O23" s="205">
        <f>IF('Data Import'!$O$102&lt;&gt;"",'Data Import'!$O$102,"")</f>
        <v>3.5</v>
      </c>
      <c r="P23" s="205">
        <f>IF('Data Import'!$O$103&lt;&gt;"",'Data Import'!$O$103,"")</f>
        <v>480.19499999999999</v>
      </c>
      <c r="Q23" s="205">
        <f>IF('Data Import'!$O$104&lt;&gt;"",'Data Import'!$O$104,"")</f>
        <v>483.36500000000001</v>
      </c>
      <c r="R23" s="205">
        <f>IF('Data Import'!$O$105&lt;&gt;"",'Data Import'!$O$105,"")</f>
        <v>0</v>
      </c>
      <c r="S23" s="205">
        <f>IF('Data Import'!$O$106&lt;&gt;"",'Data Import'!$O$106,"")</f>
        <v>0</v>
      </c>
      <c r="T23" s="205">
        <f>IF('Data Import'!$O$107&lt;&gt;"",'Data Import'!$O$107,"")</f>
        <v>318.697</v>
      </c>
      <c r="U23" s="205">
        <f>IF('Data Import'!$O$108&lt;&gt;"",'Data Import'!$O$108,"")</f>
        <v>322.077</v>
      </c>
      <c r="V23" s="205">
        <f>IF('Data Import'!$O$109&lt;&gt;"",'Data Import'!$O$109,"")</f>
        <v>3.5</v>
      </c>
      <c r="W23" s="205">
        <f>IF('Data Import'!$O$110&lt;&gt;"",'Data Import'!$O$110,"")</f>
        <v>3.5</v>
      </c>
      <c r="X23" s="205">
        <f>IF('Data Import'!$O$111&lt;&gt;"",'Data Import'!$O$111,"")</f>
        <v>55.238999999999997</v>
      </c>
      <c r="Y23" s="205">
        <f>IF('Data Import'!$O$112&lt;&gt;"",'Data Import'!$O$112,"")</f>
        <v>55.029000000000003</v>
      </c>
      <c r="Z23" s="205">
        <f>IF('Data Import'!$O$113&lt;&gt;"",'Data Import'!$O$113,"")</f>
        <v>0</v>
      </c>
      <c r="AA23" s="205">
        <f>IF('Data Import'!$O$114&lt;&gt;"",'Data Import'!$O$114,"")</f>
        <v>0</v>
      </c>
      <c r="AB23" s="205">
        <f>IF('Data Import'!$O$115&lt;&gt;"",'Data Import'!$O$115,"")</f>
        <v>66.367999999999995</v>
      </c>
      <c r="AC23" s="205">
        <f>IF('Data Import'!$O$116&lt;&gt;"",'Data Import'!$O$116,"")</f>
        <v>66.632000000000005</v>
      </c>
      <c r="AD23" s="205">
        <f>IF('Data Import'!$O$117&lt;&gt;"",'Data Import'!$O$117,"")</f>
        <v>100</v>
      </c>
      <c r="AE23" s="205">
        <f>IF('Data Import'!$O$118&lt;&gt;"",'Data Import'!$O$118,"")</f>
        <v>100</v>
      </c>
      <c r="AF23" s="205">
        <f>IF('Data Import'!$O$119&lt;&gt;"",'Data Import'!$O$119,"")</f>
        <v>11.503</v>
      </c>
      <c r="AG23" s="205">
        <f>IF('Data Import'!$O$120&lt;&gt;"",'Data Import'!$O$120,"")</f>
        <v>11.385</v>
      </c>
    </row>
    <row r="24" spans="1:33" ht="92.25" customHeight="1" x14ac:dyDescent="0.25">
      <c r="A24" s="33">
        <v>13</v>
      </c>
      <c r="B24" s="177" t="s">
        <v>23</v>
      </c>
      <c r="C24" s="199" t="str">
        <f>IF('Data Import'!$P$91="Нет","+","")</f>
        <v/>
      </c>
      <c r="D24" s="199" t="str">
        <f>IF('Data Import'!$P$92="Нет","+","")</f>
        <v/>
      </c>
      <c r="E24" s="179" t="str">
        <f>IF('Data Import'!$P$93&lt;&gt;"",'Data Import'!$P$93,"")</f>
        <v>Доля тротуаров и пешеходных путей передвижения на автомобильных дорогах общего пользования федерального, регионального и местного значения, соответствующих требованиям доступности для инвалидов к 2026 году составит не менее 30%  (* - региональным сводным планом предусмотрен показатель к 2026 году - не менее 30%)</v>
      </c>
      <c r="F24" s="199" t="str">
        <f>IF('Data Import'!$P$94&lt;&gt;"",'Data Import'!$P$94,"")</f>
        <v>%</v>
      </c>
      <c r="G24" s="201" t="str">
        <f>IF('Data Import'!$P$95&lt;&gt;"",'Data Import'!$P$95,"")</f>
        <v/>
      </c>
      <c r="H24" s="201">
        <f>IF('Data Import'!$P$96&lt;&gt;"",'Data Import'!$P$96,"")</f>
        <v>124.7</v>
      </c>
      <c r="I24" s="201" t="str">
        <f>IF('Data Import'!$P$97&lt;&gt;"",'Data Import'!$P$97,"")</f>
        <v/>
      </c>
      <c r="J24" s="201">
        <f>IF('Data Import'!$P$98&lt;&gt;"",'Data Import'!$P$98,"")</f>
        <v>124.7</v>
      </c>
      <c r="K24" s="199" t="str">
        <f>IF('Data Import'!$P$99="Нет","+","")</f>
        <v/>
      </c>
      <c r="L24" s="179" t="str">
        <f>IF('Data Import'!$P$100&lt;&gt;"",'Data Import'!$P$100,"")</f>
        <v/>
      </c>
      <c r="M24" s="199" t="str">
        <f>IF('Data Import'!$P$99="Да","+","")</f>
        <v>+</v>
      </c>
      <c r="N24" s="201" t="str">
        <f>IF('Data Import'!$P$101&lt;&gt;"",'Data Import'!$P$101,"")</f>
        <v/>
      </c>
      <c r="O24" s="205" t="str">
        <f>IF('Data Import'!$P$102&lt;&gt;"",'Data Import'!$P$102,"")</f>
        <v/>
      </c>
      <c r="P24" s="205">
        <f>IF('Data Import'!$P$103&lt;&gt;"",'Data Import'!$P$103,"")</f>
        <v>314.18</v>
      </c>
      <c r="Q24" s="205">
        <f>IF('Data Import'!$P$104&lt;&gt;"",'Data Import'!$P$104,"")</f>
        <v>315.03100000000001</v>
      </c>
      <c r="R24" s="205" t="str">
        <f>IF('Data Import'!$P$105&lt;&gt;"",'Data Import'!$P$105,"")</f>
        <v/>
      </c>
      <c r="S24" s="205" t="str">
        <f>IF('Data Import'!$P$106&lt;&gt;"",'Data Import'!$P$106,"")</f>
        <v/>
      </c>
      <c r="T24" s="205">
        <f>IF('Data Import'!$P$107&lt;&gt;"",'Data Import'!$P$107,"")</f>
        <v>247.8</v>
      </c>
      <c r="U24" s="205">
        <f>IF('Data Import'!$P$108&lt;&gt;"",'Data Import'!$P$108,"")</f>
        <v>247.8</v>
      </c>
      <c r="V24" s="205" t="str">
        <f>IF('Data Import'!$P$109&lt;&gt;"",'Data Import'!$P$109,"")</f>
        <v/>
      </c>
      <c r="W24" s="205" t="str">
        <f>IF('Data Import'!$P$110&lt;&gt;"",'Data Import'!$P$110,"")</f>
        <v/>
      </c>
      <c r="X24" s="205">
        <f>IF('Data Import'!$P$111&lt;&gt;"",'Data Import'!$P$111,"")</f>
        <v>25.18</v>
      </c>
      <c r="Y24" s="205">
        <f>IF('Data Import'!$P$112&lt;&gt;"",'Data Import'!$P$112,"")</f>
        <v>26.231000000000002</v>
      </c>
      <c r="Z24" s="205" t="str">
        <f>IF('Data Import'!$P$113&lt;&gt;"",'Data Import'!$P$113,"")</f>
        <v/>
      </c>
      <c r="AA24" s="205" t="str">
        <f>IF('Data Import'!$P$114&lt;&gt;"",'Data Import'!$P$114,"")</f>
        <v/>
      </c>
      <c r="AB24" s="205">
        <f>IF('Data Import'!$P$115&lt;&gt;"",'Data Import'!$P$115,"")</f>
        <v>78.872</v>
      </c>
      <c r="AC24" s="205">
        <f>IF('Data Import'!$P$116&lt;&gt;"",'Data Import'!$P$116,"")</f>
        <v>78.659000000000006</v>
      </c>
      <c r="AD24" s="205" t="str">
        <f>IF('Data Import'!$P$117&lt;&gt;"",'Data Import'!$P$117,"")</f>
        <v/>
      </c>
      <c r="AE24" s="205" t="str">
        <f>IF('Data Import'!$P$118&lt;&gt;"",'Data Import'!$P$118,"")</f>
        <v/>
      </c>
      <c r="AF24" s="205">
        <f>IF('Data Import'!$P$119&lt;&gt;"",'Data Import'!$P$119,"")</f>
        <v>8.0150000000000006</v>
      </c>
      <c r="AG24" s="205">
        <f>IF('Data Import'!$P$120&lt;&gt;"",'Data Import'!$P$120,"")</f>
        <v>8.3260000000000005</v>
      </c>
    </row>
    <row r="25" spans="1:33" ht="66" customHeight="1" x14ac:dyDescent="0.25">
      <c r="A25" s="33">
        <v>14</v>
      </c>
      <c r="B25" s="177" t="s">
        <v>24</v>
      </c>
      <c r="C25" s="199" t="str">
        <f>IF('Data Import'!$Q$91="Нет","+","")</f>
        <v/>
      </c>
      <c r="D25" s="199" t="str">
        <f>IF('Data Import'!$Q$92="Нет","+","")</f>
        <v/>
      </c>
      <c r="E25" s="179" t="str">
        <f>IF('Data Import'!$Q$93&lt;&gt;"",'Data Import'!$Q$93,"")</f>
        <v xml:space="preserve">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v>
      </c>
      <c r="F25" s="199" t="str">
        <f>IF('Data Import'!$Q$94&lt;&gt;"",'Data Import'!$Q$94,"")</f>
        <v>%</v>
      </c>
      <c r="G25" s="201">
        <f>IF('Data Import'!$Q$95&lt;&gt;"",'Data Import'!$Q$95,"")</f>
        <v>20</v>
      </c>
      <c r="H25" s="201">
        <f>IF('Data Import'!$Q$96&lt;&gt;"",'Data Import'!$Q$96,"")</f>
        <v>15</v>
      </c>
      <c r="I25" s="201">
        <f>IF('Data Import'!$Q$97&lt;&gt;"",'Data Import'!$Q$97,"")</f>
        <v>20</v>
      </c>
      <c r="J25" s="201">
        <f>IF('Data Import'!$Q$98&lt;&gt;"",'Data Import'!$Q$98,"")</f>
        <v>15</v>
      </c>
      <c r="K25" s="199" t="str">
        <f>IF('Data Import'!$Q$99="Нет","+","")</f>
        <v/>
      </c>
      <c r="L25" s="179" t="str">
        <f>IF('Data Import'!$Q$100&lt;&gt;"",'Data Import'!$Q$100,"")</f>
        <v/>
      </c>
      <c r="M25" s="199" t="str">
        <f>IF('Data Import'!$Q$99="Да","+","")</f>
        <v>+</v>
      </c>
      <c r="N25" s="201">
        <f>IF('Data Import'!$Q$101&lt;&gt;"",'Data Import'!$Q$101,"")</f>
        <v>1214.92</v>
      </c>
      <c r="O25" s="205">
        <f>IF('Data Import'!$Q$102&lt;&gt;"",'Data Import'!$Q$102,"")</f>
        <v>1268.1199999999999</v>
      </c>
      <c r="P25" s="205">
        <f>IF('Data Import'!$Q$103&lt;&gt;"",'Data Import'!$Q$103,"")</f>
        <v>1226.07</v>
      </c>
      <c r="Q25" s="205">
        <f>IF('Data Import'!$Q$104&lt;&gt;"",'Data Import'!$Q$104,"")</f>
        <v>1278.71</v>
      </c>
      <c r="R25" s="205">
        <f>IF('Data Import'!$Q$105&lt;&gt;"",'Data Import'!$Q$105,"")</f>
        <v>236.15</v>
      </c>
      <c r="S25" s="205">
        <f>IF('Data Import'!$Q$106&lt;&gt;"",'Data Import'!$Q$106,"")</f>
        <v>249.94</v>
      </c>
      <c r="T25" s="205">
        <f>IF('Data Import'!$Q$107&lt;&gt;"",'Data Import'!$Q$107,"")</f>
        <v>245.86</v>
      </c>
      <c r="U25" s="205">
        <f>IF('Data Import'!$Q$108&lt;&gt;"",'Data Import'!$Q$108,"")</f>
        <v>259.79000000000002</v>
      </c>
      <c r="V25" s="205">
        <f>IF('Data Import'!$Q$109&lt;&gt;"",'Data Import'!$Q$109,"")</f>
        <v>711.97</v>
      </c>
      <c r="W25" s="205">
        <f>IF('Data Import'!$Q$110&lt;&gt;"",'Data Import'!$Q$110,"")</f>
        <v>751.55</v>
      </c>
      <c r="X25" s="205">
        <f>IF('Data Import'!$Q$111&lt;&gt;"",'Data Import'!$Q$111,"")</f>
        <v>718.69</v>
      </c>
      <c r="Y25" s="205">
        <f>IF('Data Import'!$Q$112&lt;&gt;"",'Data Import'!$Q$112,"")</f>
        <v>758.87</v>
      </c>
      <c r="Z25" s="205">
        <f>IF('Data Import'!$Q$113&lt;&gt;"",'Data Import'!$Q$113,"")</f>
        <v>19.437000000000001</v>
      </c>
      <c r="AA25" s="205">
        <f>IF('Data Import'!$Q$114&lt;&gt;"",'Data Import'!$Q$114,"")</f>
        <v>19.709</v>
      </c>
      <c r="AB25" s="205">
        <f>IF('Data Import'!$Q$115&lt;&gt;"",'Data Import'!$Q$115,"")</f>
        <v>20.053000000000001</v>
      </c>
      <c r="AC25" s="205">
        <f>IF('Data Import'!$Q$116&lt;&gt;"",'Data Import'!$Q$116,"")</f>
        <v>20.317</v>
      </c>
      <c r="AD25" s="205">
        <f>IF('Data Import'!$Q$117&lt;&gt;"",'Data Import'!$Q$117,"")</f>
        <v>58.601999999999997</v>
      </c>
      <c r="AE25" s="205">
        <f>IF('Data Import'!$Q$118&lt;&gt;"",'Data Import'!$Q$118,"")</f>
        <v>59.265000000000001</v>
      </c>
      <c r="AF25" s="205">
        <f>IF('Data Import'!$Q$119&lt;&gt;"",'Data Import'!$Q$119,"")</f>
        <v>58.616999999999997</v>
      </c>
      <c r="AG25" s="205">
        <f>IF('Data Import'!$Q$120&lt;&gt;"",'Data Import'!$Q$120,"")</f>
        <v>59.347000000000001</v>
      </c>
    </row>
    <row r="26" spans="1:33" ht="15.75" customHeight="1" x14ac:dyDescent="0.25">
      <c r="A26" s="33">
        <v>15</v>
      </c>
      <c r="B26" s="177" t="s">
        <v>25</v>
      </c>
      <c r="C26" s="199" t="str">
        <f>IF('Data Import'!$R$91="Нет","+","")</f>
        <v>+</v>
      </c>
      <c r="D26" s="199" t="str">
        <f>IF('Data Import'!$R$92="Нет","+","")</f>
        <v/>
      </c>
      <c r="E26" s="179" t="str">
        <f>IF('Data Import'!$R$93&lt;&gt;"",'Data Import'!$R$93,"")</f>
        <v/>
      </c>
      <c r="F26" s="199" t="str">
        <f>IF('Data Import'!$R$94&lt;&gt;"",'Data Import'!$R$94,"")</f>
        <v/>
      </c>
      <c r="G26" s="201" t="str">
        <f>IF('Data Import'!$R$95&lt;&gt;"",'Data Import'!$R$95,"")</f>
        <v/>
      </c>
      <c r="H26" s="201" t="str">
        <f>IF('Data Import'!$R$96&lt;&gt;"",'Data Import'!$R$96,"")</f>
        <v/>
      </c>
      <c r="I26" s="201" t="str">
        <f>IF('Data Import'!$R$97&lt;&gt;"",'Data Import'!$R$97,"")</f>
        <v/>
      </c>
      <c r="J26" s="201" t="str">
        <f>IF('Data Import'!$R$98&lt;&gt;"",'Data Import'!$R$98,"")</f>
        <v/>
      </c>
      <c r="K26" s="199" t="str">
        <f>IF('Data Import'!$R$99="Нет","+","")</f>
        <v/>
      </c>
      <c r="L26" s="179" t="str">
        <f>IF('Data Import'!$R$100&lt;&gt;"",'Data Import'!$R$100,"")</f>
        <v/>
      </c>
      <c r="M26" s="199" t="str">
        <f>IF('Data Import'!$R$99="Да","+","")</f>
        <v>+</v>
      </c>
      <c r="N26" s="201">
        <f>IF('Data Import'!$R$101&lt;&gt;"",'Data Import'!$R$101,"")</f>
        <v>11.7</v>
      </c>
      <c r="O26" s="205">
        <f>IF('Data Import'!$R$102&lt;&gt;"",'Data Import'!$R$102,"")</f>
        <v>5.92</v>
      </c>
      <c r="P26" s="205">
        <f>IF('Data Import'!$R$103&lt;&gt;"",'Data Import'!$R$103,"")</f>
        <v>797983.451</v>
      </c>
      <c r="Q26" s="205">
        <f>IF('Data Import'!$R$104&lt;&gt;"",'Data Import'!$R$104,"")</f>
        <v>798067.79399999999</v>
      </c>
      <c r="R26" s="205">
        <f>IF('Data Import'!$R$105&lt;&gt;"",'Data Import'!$R$105,"")</f>
        <v>11.7</v>
      </c>
      <c r="S26" s="205">
        <f>IF('Data Import'!$R$106&lt;&gt;"",'Data Import'!$R$106,"")</f>
        <v>5.92</v>
      </c>
      <c r="T26" s="205">
        <f>IF('Data Import'!$R$107&lt;&gt;"",'Data Import'!$R$107,"")</f>
        <v>443427.33100000001</v>
      </c>
      <c r="U26" s="205">
        <f>IF('Data Import'!$R$108&lt;&gt;"",'Data Import'!$R$108,"")</f>
        <v>443455.304</v>
      </c>
      <c r="V26" s="205">
        <f>IF('Data Import'!$R$109&lt;&gt;"",'Data Import'!$R$109,"")</f>
        <v>0</v>
      </c>
      <c r="W26" s="205">
        <f>IF('Data Import'!$R$110&lt;&gt;"",'Data Import'!$R$110,"")</f>
        <v>0</v>
      </c>
      <c r="X26" s="205">
        <f>IF('Data Import'!$R$111&lt;&gt;"",'Data Import'!$R$111,"")</f>
        <v>62.82</v>
      </c>
      <c r="Y26" s="205">
        <f>IF('Data Import'!$R$112&lt;&gt;"",'Data Import'!$R$112,"")</f>
        <v>133.91999999999999</v>
      </c>
      <c r="Z26" s="205">
        <f>IF('Data Import'!$R$113&lt;&gt;"",'Data Import'!$R$113,"")</f>
        <v>100</v>
      </c>
      <c r="AA26" s="205">
        <f>IF('Data Import'!$R$114&lt;&gt;"",'Data Import'!$R$114,"")</f>
        <v>100</v>
      </c>
      <c r="AB26" s="205">
        <f>IF('Data Import'!$R$115&lt;&gt;"",'Data Import'!$R$115,"")</f>
        <v>55.567999999999998</v>
      </c>
      <c r="AC26" s="205">
        <f>IF('Data Import'!$R$116&lt;&gt;"",'Data Import'!$R$116,"")</f>
        <v>55.566000000000003</v>
      </c>
      <c r="AD26" s="205">
        <f>IF('Data Import'!$R$117&lt;&gt;"",'Data Import'!$R$117,"")</f>
        <v>0</v>
      </c>
      <c r="AE26" s="205">
        <f>IF('Data Import'!$R$118&lt;&gt;"",'Data Import'!$R$118,"")</f>
        <v>0</v>
      </c>
      <c r="AF26" s="205">
        <f>IF('Data Import'!$R$119&lt;&gt;"",'Data Import'!$R$119,"")</f>
        <v>8.0000000000000002E-3</v>
      </c>
      <c r="AG26" s="205">
        <f>IF('Data Import'!$R$120&lt;&gt;"",'Data Import'!$R$120,"")</f>
        <v>1.7000000000000001E-2</v>
      </c>
    </row>
    <row r="27" spans="1:33" ht="60.75" customHeight="1" x14ac:dyDescent="0.25">
      <c r="A27" s="33">
        <v>16</v>
      </c>
      <c r="B27" s="177" t="s">
        <v>26</v>
      </c>
      <c r="C27" s="199" t="str">
        <f>IF('Data Import'!$S$91="Нет","+","")</f>
        <v/>
      </c>
      <c r="D27" s="199" t="str">
        <f>IF('Data Import'!$S$92="Нет","+","")</f>
        <v/>
      </c>
      <c r="E27" s="179" t="str">
        <f>IF('Data Import'!$S$93&lt;&gt;"",'Data Import'!$S$93,"")</f>
        <v>Доля тротуаров и пешеходных путей передвижения на автомобильных дорогах общего пользования регионального значения, полностью соответствую-щих требованиям доступности для инвалидов</v>
      </c>
      <c r="F27" s="199" t="str">
        <f>IF('Data Import'!$S$94&lt;&gt;"",'Data Import'!$S$94,"")</f>
        <v>%</v>
      </c>
      <c r="G27" s="201">
        <f>IF('Data Import'!$S$95&lt;&gt;"",'Data Import'!$S$95,"")</f>
        <v>25</v>
      </c>
      <c r="H27" s="201">
        <f>IF('Data Import'!$S$96&lt;&gt;"",'Data Import'!$S$96,"")</f>
        <v>15</v>
      </c>
      <c r="I27" s="201">
        <f>IF('Data Import'!$S$97&lt;&gt;"",'Data Import'!$S$97,"")</f>
        <v>51.7</v>
      </c>
      <c r="J27" s="201">
        <f>IF('Data Import'!$S$98&lt;&gt;"",'Data Import'!$S$98,"")</f>
        <v>31.6</v>
      </c>
      <c r="K27" s="199" t="str">
        <f>IF('Data Import'!$S$99="Нет","+","")</f>
        <v/>
      </c>
      <c r="L27" s="179" t="str">
        <f>IF('Data Import'!$S$100&lt;&gt;"",'Data Import'!$S$100,"")</f>
        <v/>
      </c>
      <c r="M27" s="199" t="str">
        <f>IF('Data Import'!$S$99="Да","+","")</f>
        <v>+</v>
      </c>
      <c r="N27" s="201">
        <f>IF('Data Import'!$S$101&lt;&gt;"",'Data Import'!$S$101,"")</f>
        <v>83.7</v>
      </c>
      <c r="O27" s="205">
        <f>IF('Data Import'!$S$102&lt;&gt;"",'Data Import'!$S$102,"")</f>
        <v>96.2</v>
      </c>
      <c r="P27" s="205">
        <f>IF('Data Import'!$S$103&lt;&gt;"",'Data Import'!$S$103,"")</f>
        <v>170.69</v>
      </c>
      <c r="Q27" s="205">
        <f>IF('Data Import'!$S$104&lt;&gt;"",'Data Import'!$S$104,"")</f>
        <v>168.69</v>
      </c>
      <c r="R27" s="205">
        <f>IF('Data Import'!$S$105&lt;&gt;"",'Data Import'!$S$105,"")</f>
        <v>38.5</v>
      </c>
      <c r="S27" s="205">
        <f>IF('Data Import'!$S$106&lt;&gt;"",'Data Import'!$S$106,"")</f>
        <v>49.7</v>
      </c>
      <c r="T27" s="205">
        <f>IF('Data Import'!$S$107&lt;&gt;"",'Data Import'!$S$107,"")</f>
        <v>37.35</v>
      </c>
      <c r="U27" s="205">
        <f>IF('Data Import'!$S$108&lt;&gt;"",'Data Import'!$S$108,"")</f>
        <v>53.32</v>
      </c>
      <c r="V27" s="205">
        <f>IF('Data Import'!$S$109&lt;&gt;"",'Data Import'!$S$109,"")</f>
        <v>45.2</v>
      </c>
      <c r="W27" s="205">
        <f>IF('Data Import'!$S$110&lt;&gt;"",'Data Import'!$S$110,"")</f>
        <v>46.5</v>
      </c>
      <c r="X27" s="205">
        <f>IF('Data Import'!$S$111&lt;&gt;"",'Data Import'!$S$111,"")</f>
        <v>133.13999999999999</v>
      </c>
      <c r="Y27" s="205">
        <f>IF('Data Import'!$S$112&lt;&gt;"",'Data Import'!$S$112,"")</f>
        <v>115.17</v>
      </c>
      <c r="Z27" s="205">
        <f>IF('Data Import'!$S$113&lt;&gt;"",'Data Import'!$S$113,"")</f>
        <v>45.997999999999998</v>
      </c>
      <c r="AA27" s="205">
        <f>IF('Data Import'!$S$114&lt;&gt;"",'Data Import'!$S$114,"")</f>
        <v>51.662999999999997</v>
      </c>
      <c r="AB27" s="205">
        <f>IF('Data Import'!$S$115&lt;&gt;"",'Data Import'!$S$115,"")</f>
        <v>21.882000000000001</v>
      </c>
      <c r="AC27" s="205">
        <f>IF('Data Import'!$S$116&lt;&gt;"",'Data Import'!$S$116,"")</f>
        <v>31.608000000000001</v>
      </c>
      <c r="AD27" s="205">
        <f>IF('Data Import'!$S$117&lt;&gt;"",'Data Import'!$S$117,"")</f>
        <v>54.002000000000002</v>
      </c>
      <c r="AE27" s="205">
        <f>IF('Data Import'!$S$118&lt;&gt;"",'Data Import'!$S$118,"")</f>
        <v>48.337000000000003</v>
      </c>
      <c r="AF27" s="205">
        <f>IF('Data Import'!$S$119&lt;&gt;"",'Data Import'!$S$119,"")</f>
        <v>78.001000000000005</v>
      </c>
      <c r="AG27" s="205">
        <f>IF('Data Import'!$S$120&lt;&gt;"",'Data Import'!$S$120,"")</f>
        <v>68.272999999999996</v>
      </c>
    </row>
    <row r="28" spans="1:33" ht="15.75" customHeight="1" x14ac:dyDescent="0.25">
      <c r="A28" s="33">
        <v>17</v>
      </c>
      <c r="B28" s="177" t="s">
        <v>27</v>
      </c>
      <c r="C28" s="199" t="str">
        <f>IF('Data Import'!$T$91="Нет","+","")</f>
        <v/>
      </c>
      <c r="D28" s="199" t="str">
        <f>IF('Data Import'!$T$92="Нет","+","")</f>
        <v/>
      </c>
      <c r="E28" s="179" t="str">
        <f>IF('Data Import'!$T$93&lt;&gt;"",'Data Import'!$T$93,"")</f>
        <v/>
      </c>
      <c r="F28" s="199" t="str">
        <f>IF('Data Import'!$T$94&lt;&gt;"",'Data Import'!$T$94,"")</f>
        <v/>
      </c>
      <c r="G28" s="201" t="str">
        <f>IF('Data Import'!$T$95&lt;&gt;"",'Data Import'!$T$95,"")</f>
        <v/>
      </c>
      <c r="H28" s="201" t="str">
        <f>IF('Data Import'!$T$96&lt;&gt;"",'Data Import'!$T$96,"")</f>
        <v/>
      </c>
      <c r="I28" s="201" t="str">
        <f>IF('Data Import'!$T$97&lt;&gt;"",'Data Import'!$T$97,"")</f>
        <v/>
      </c>
      <c r="J28" s="201" t="str">
        <f>IF('Data Import'!$T$98&lt;&gt;"",'Data Import'!$T$98,"")</f>
        <v/>
      </c>
      <c r="K28" s="199" t="str">
        <f>IF('Data Import'!$T$99="Нет","+","")</f>
        <v/>
      </c>
      <c r="L28" s="179" t="str">
        <f>IF('Data Import'!$T$100&lt;&gt;"",'Data Import'!$T$100,"")</f>
        <v/>
      </c>
      <c r="M28" s="199" t="str">
        <f>IF('Data Import'!$T$99="Да","+","")</f>
        <v/>
      </c>
      <c r="N28" s="201" t="str">
        <f>IF('Data Import'!$T$101&lt;&gt;"",'Data Import'!$T$101,"")</f>
        <v/>
      </c>
      <c r="O28" s="205" t="str">
        <f>IF('Data Import'!$T$102&lt;&gt;"",'Data Import'!$T$102,"")</f>
        <v/>
      </c>
      <c r="P28" s="205" t="str">
        <f>IF('Data Import'!$T$103&lt;&gt;"",'Data Import'!$T$103,"")</f>
        <v/>
      </c>
      <c r="Q28" s="205" t="str">
        <f>IF('Data Import'!$T$104&lt;&gt;"",'Data Import'!$T$104,"")</f>
        <v/>
      </c>
      <c r="R28" s="205" t="str">
        <f>IF('Data Import'!$T$105&lt;&gt;"",'Data Import'!$T$105,"")</f>
        <v/>
      </c>
      <c r="S28" s="205" t="str">
        <f>IF('Data Import'!$T$106&lt;&gt;"",'Data Import'!$T$106,"")</f>
        <v/>
      </c>
      <c r="T28" s="205" t="str">
        <f>IF('Data Import'!$T$107&lt;&gt;"",'Data Import'!$T$107,"")</f>
        <v/>
      </c>
      <c r="U28" s="205" t="str">
        <f>IF('Data Import'!$T$108&lt;&gt;"",'Data Import'!$T$108,"")</f>
        <v/>
      </c>
      <c r="V28" s="205" t="str">
        <f>IF('Data Import'!$T$109&lt;&gt;"",'Data Import'!$T$109,"")</f>
        <v/>
      </c>
      <c r="W28" s="205" t="str">
        <f>IF('Data Import'!$T$110&lt;&gt;"",'Data Import'!$T$110,"")</f>
        <v/>
      </c>
      <c r="X28" s="205" t="str">
        <f>IF('Data Import'!$T$111&lt;&gt;"",'Data Import'!$T$111,"")</f>
        <v/>
      </c>
      <c r="Y28" s="205" t="str">
        <f>IF('Data Import'!$T$112&lt;&gt;"",'Data Import'!$T$112,"")</f>
        <v/>
      </c>
      <c r="Z28" s="205" t="str">
        <f>IF('Data Import'!$T$113&lt;&gt;"",'Data Import'!$T$113,"")</f>
        <v/>
      </c>
      <c r="AA28" s="205" t="str">
        <f>IF('Data Import'!$T$114&lt;&gt;"",'Data Import'!$T$114,"")</f>
        <v/>
      </c>
      <c r="AB28" s="205" t="str">
        <f>IF('Data Import'!$T$115&lt;&gt;"",'Data Import'!$T$115,"")</f>
        <v/>
      </c>
      <c r="AC28" s="205" t="str">
        <f>IF('Data Import'!$T$116&lt;&gt;"",'Data Import'!$T$116,"")</f>
        <v/>
      </c>
      <c r="AD28" s="205" t="str">
        <f>IF('Data Import'!$T$117&lt;&gt;"",'Data Import'!$T$117,"")</f>
        <v/>
      </c>
      <c r="AE28" s="205" t="str">
        <f>IF('Data Import'!$T$118&lt;&gt;"",'Data Import'!$T$118,"")</f>
        <v/>
      </c>
      <c r="AF28" s="205" t="str">
        <f>IF('Data Import'!$T$119&lt;&gt;"",'Data Import'!$T$119,"")</f>
        <v/>
      </c>
      <c r="AG28" s="205" t="str">
        <f>IF('Data Import'!$T$120&lt;&gt;"",'Data Import'!$T$120,"")</f>
        <v/>
      </c>
    </row>
    <row r="29" spans="1:33" ht="15.75" customHeight="1" x14ac:dyDescent="0.25">
      <c r="A29" s="33">
        <v>18</v>
      </c>
      <c r="B29" s="177" t="s">
        <v>28</v>
      </c>
      <c r="C29" s="199" t="str">
        <f>IF('Data Import'!$U$91="Нет","+","")</f>
        <v/>
      </c>
      <c r="D29" s="199" t="str">
        <f>IF('Data Import'!$U$92="Нет","+","")</f>
        <v/>
      </c>
      <c r="E29" s="179" t="str">
        <f>IF('Data Import'!$U$93&lt;&gt;"",'Data Import'!$U$93,"")</f>
        <v/>
      </c>
      <c r="F29" s="199" t="str">
        <f>IF('Data Import'!$U$94&lt;&gt;"",'Data Import'!$U$94,"")</f>
        <v/>
      </c>
      <c r="G29" s="201" t="str">
        <f>IF('Data Import'!$U$95&lt;&gt;"",'Data Import'!$U$95,"")</f>
        <v/>
      </c>
      <c r="H29" s="201" t="str">
        <f>IF('Data Import'!$U$96&lt;&gt;"",'Data Import'!$U$96,"")</f>
        <v/>
      </c>
      <c r="I29" s="201" t="str">
        <f>IF('Data Import'!$U$97&lt;&gt;"",'Data Import'!$U$97,"")</f>
        <v/>
      </c>
      <c r="J29" s="201" t="str">
        <f>IF('Data Import'!$U$98&lt;&gt;"",'Data Import'!$U$98,"")</f>
        <v/>
      </c>
      <c r="K29" s="199" t="str">
        <f>IF('Data Import'!$U$99="Нет","+","")</f>
        <v/>
      </c>
      <c r="L29" s="179" t="str">
        <f>IF('Data Import'!$U$100&lt;&gt;"",'Data Import'!$U$100,"")</f>
        <v/>
      </c>
      <c r="M29" s="199" t="str">
        <f>IF('Data Import'!$U$99="Да","+","")</f>
        <v/>
      </c>
      <c r="N29" s="201" t="str">
        <f>IF('Data Import'!$U$101&lt;&gt;"",'Data Import'!$U$101,"")</f>
        <v/>
      </c>
      <c r="O29" s="205" t="str">
        <f>IF('Data Import'!$U$102&lt;&gt;"",'Data Import'!$U$102,"")</f>
        <v/>
      </c>
      <c r="P29" s="205" t="str">
        <f>IF('Data Import'!$U$103&lt;&gt;"",'Data Import'!$U$103,"")</f>
        <v/>
      </c>
      <c r="Q29" s="205" t="str">
        <f>IF('Data Import'!$U$104&lt;&gt;"",'Data Import'!$U$104,"")</f>
        <v/>
      </c>
      <c r="R29" s="205" t="str">
        <f>IF('Data Import'!$U$105&lt;&gt;"",'Data Import'!$U$105,"")</f>
        <v/>
      </c>
      <c r="S29" s="205" t="str">
        <f>IF('Data Import'!$U$106&lt;&gt;"",'Data Import'!$U$106,"")</f>
        <v/>
      </c>
      <c r="T29" s="205" t="str">
        <f>IF('Data Import'!$U$107&lt;&gt;"",'Data Import'!$U$107,"")</f>
        <v/>
      </c>
      <c r="U29" s="205" t="str">
        <f>IF('Data Import'!$U$108&lt;&gt;"",'Data Import'!$U$108,"")</f>
        <v/>
      </c>
      <c r="V29" s="205" t="str">
        <f>IF('Data Import'!$U$109&lt;&gt;"",'Data Import'!$U$109,"")</f>
        <v/>
      </c>
      <c r="W29" s="205" t="str">
        <f>IF('Data Import'!$U$110&lt;&gt;"",'Data Import'!$U$110,"")</f>
        <v/>
      </c>
      <c r="X29" s="205" t="str">
        <f>IF('Data Import'!$U$111&lt;&gt;"",'Data Import'!$U$111,"")</f>
        <v/>
      </c>
      <c r="Y29" s="205" t="str">
        <f>IF('Data Import'!$U$112&lt;&gt;"",'Data Import'!$U$112,"")</f>
        <v/>
      </c>
      <c r="Z29" s="205" t="str">
        <f>IF('Data Import'!$U$113&lt;&gt;"",'Data Import'!$U$113,"")</f>
        <v/>
      </c>
      <c r="AA29" s="205" t="str">
        <f>IF('Data Import'!$U$114&lt;&gt;"",'Data Import'!$U$114,"")</f>
        <v/>
      </c>
      <c r="AB29" s="205" t="str">
        <f>IF('Data Import'!$U$115&lt;&gt;"",'Data Import'!$U$115,"")</f>
        <v/>
      </c>
      <c r="AC29" s="205" t="str">
        <f>IF('Data Import'!$U$116&lt;&gt;"",'Data Import'!$U$116,"")</f>
        <v/>
      </c>
      <c r="AD29" s="205" t="str">
        <f>IF('Data Import'!$U$117&lt;&gt;"",'Data Import'!$U$117,"")</f>
        <v/>
      </c>
      <c r="AE29" s="205" t="str">
        <f>IF('Data Import'!$U$118&lt;&gt;"",'Data Import'!$U$118,"")</f>
        <v/>
      </c>
      <c r="AF29" s="205" t="str">
        <f>IF('Data Import'!$U$119&lt;&gt;"",'Data Import'!$U$119,"")</f>
        <v/>
      </c>
      <c r="AG29" s="205" t="str">
        <f>IF('Data Import'!$U$120&lt;&gt;"",'Data Import'!$U$120,"")</f>
        <v/>
      </c>
    </row>
    <row r="30" spans="1:33" ht="15.75" customHeight="1" x14ac:dyDescent="0.25">
      <c r="A30" s="33">
        <v>19</v>
      </c>
      <c r="B30" s="177" t="s">
        <v>29</v>
      </c>
      <c r="C30" s="199" t="str">
        <f>IF('Data Import'!$V$91="Нет","+","")</f>
        <v/>
      </c>
      <c r="D30" s="199" t="str">
        <f>IF('Data Import'!$V$92="Нет","+","")</f>
        <v/>
      </c>
      <c r="E30" s="179" t="str">
        <f>IF('Data Import'!$V$93&lt;&gt;"",'Data Import'!$V$93,"")</f>
        <v/>
      </c>
      <c r="F30" s="199" t="str">
        <f>IF('Data Import'!$V$94&lt;&gt;"",'Data Import'!$V$94,"")</f>
        <v/>
      </c>
      <c r="G30" s="201" t="str">
        <f>IF('Data Import'!$V$95&lt;&gt;"",'Data Import'!$V$95,"")</f>
        <v/>
      </c>
      <c r="H30" s="201" t="str">
        <f>IF('Data Import'!$V$96&lt;&gt;"",'Data Import'!$V$96,"")</f>
        <v/>
      </c>
      <c r="I30" s="201" t="str">
        <f>IF('Data Import'!$V$97&lt;&gt;"",'Data Import'!$V$97,"")</f>
        <v/>
      </c>
      <c r="J30" s="201" t="str">
        <f>IF('Data Import'!$V$98&lt;&gt;"",'Data Import'!$V$98,"")</f>
        <v/>
      </c>
      <c r="K30" s="199" t="str">
        <f>IF('Data Import'!$V$99="Нет","+","")</f>
        <v/>
      </c>
      <c r="L30" s="179" t="str">
        <f>IF('Data Import'!$V$100&lt;&gt;"",'Data Import'!$V$100,"")</f>
        <v/>
      </c>
      <c r="M30" s="199" t="str">
        <f>IF('Data Import'!$V$99="Да","+","")</f>
        <v/>
      </c>
      <c r="N30" s="201" t="str">
        <f>IF('Data Import'!$V$101&lt;&gt;"",'Data Import'!$V$101,"")</f>
        <v/>
      </c>
      <c r="O30" s="205" t="str">
        <f>IF('Data Import'!$V$102&lt;&gt;"",'Data Import'!$V$102,"")</f>
        <v/>
      </c>
      <c r="P30" s="205" t="str">
        <f>IF('Data Import'!$V$103&lt;&gt;"",'Data Import'!$V$103,"")</f>
        <v/>
      </c>
      <c r="Q30" s="205" t="str">
        <f>IF('Data Import'!$V$104&lt;&gt;"",'Data Import'!$V$104,"")</f>
        <v/>
      </c>
      <c r="R30" s="205" t="str">
        <f>IF('Data Import'!$V$105&lt;&gt;"",'Data Import'!$V$105,"")</f>
        <v/>
      </c>
      <c r="S30" s="205" t="str">
        <f>IF('Data Import'!$V$106&lt;&gt;"",'Data Import'!$V$106,"")</f>
        <v/>
      </c>
      <c r="T30" s="205" t="str">
        <f>IF('Data Import'!$V$107&lt;&gt;"",'Data Import'!$V$107,"")</f>
        <v/>
      </c>
      <c r="U30" s="205" t="str">
        <f>IF('Data Import'!$V$108&lt;&gt;"",'Data Import'!$V$108,"")</f>
        <v/>
      </c>
      <c r="V30" s="205" t="str">
        <f>IF('Data Import'!$V$109&lt;&gt;"",'Data Import'!$V$109,"")</f>
        <v/>
      </c>
      <c r="W30" s="205" t="str">
        <f>IF('Data Import'!$V$110&lt;&gt;"",'Data Import'!$V$110,"")</f>
        <v/>
      </c>
      <c r="X30" s="205" t="str">
        <f>IF('Data Import'!$V$111&lt;&gt;"",'Data Import'!$V$111,"")</f>
        <v/>
      </c>
      <c r="Y30" s="205" t="str">
        <f>IF('Data Import'!$V$112&lt;&gt;"",'Data Import'!$V$112,"")</f>
        <v/>
      </c>
      <c r="Z30" s="205" t="str">
        <f>IF('Data Import'!$V$113&lt;&gt;"",'Data Import'!$V$113,"")</f>
        <v/>
      </c>
      <c r="AA30" s="205" t="str">
        <f>IF('Data Import'!$V$114&lt;&gt;"",'Data Import'!$V$114,"")</f>
        <v/>
      </c>
      <c r="AB30" s="205" t="str">
        <f>IF('Data Import'!$V$115&lt;&gt;"",'Data Import'!$V$115,"")</f>
        <v/>
      </c>
      <c r="AC30" s="205" t="str">
        <f>IF('Data Import'!$V$116&lt;&gt;"",'Data Import'!$V$116,"")</f>
        <v/>
      </c>
      <c r="AD30" s="205" t="str">
        <f>IF('Data Import'!$V$117&lt;&gt;"",'Data Import'!$V$117,"")</f>
        <v/>
      </c>
      <c r="AE30" s="205" t="str">
        <f>IF('Data Import'!$V$118&lt;&gt;"",'Data Import'!$V$118,"")</f>
        <v/>
      </c>
      <c r="AF30" s="205" t="str">
        <f>IF('Data Import'!$V$119&lt;&gt;"",'Data Import'!$V$119,"")</f>
        <v/>
      </c>
      <c r="AG30" s="205" t="str">
        <f>IF('Data Import'!$V$120&lt;&gt;"",'Data Import'!$V$120,"")</f>
        <v/>
      </c>
    </row>
    <row r="31" spans="1:33" ht="15.75" customHeight="1" x14ac:dyDescent="0.25">
      <c r="A31" s="33">
        <v>20</v>
      </c>
      <c r="B31" s="177" t="s">
        <v>30</v>
      </c>
      <c r="C31" s="199" t="str">
        <f>IF('Data Import'!$W$91="Нет","+","")</f>
        <v>+</v>
      </c>
      <c r="D31" s="199" t="str">
        <f>IF('Data Import'!$W$92="Нет","+","")</f>
        <v/>
      </c>
      <c r="E31" s="179" t="str">
        <f>IF('Data Import'!$W$93&lt;&gt;"",'Data Import'!$W$93,"")</f>
        <v/>
      </c>
      <c r="F31" s="199" t="str">
        <f>IF('Data Import'!$W$94&lt;&gt;"",'Data Import'!$W$94,"")</f>
        <v/>
      </c>
      <c r="G31" s="201" t="str">
        <f>IF('Data Import'!$W$95&lt;&gt;"",'Data Import'!$W$95,"")</f>
        <v/>
      </c>
      <c r="H31" s="201" t="str">
        <f>IF('Data Import'!$W$96&lt;&gt;"",'Data Import'!$W$96,"")</f>
        <v/>
      </c>
      <c r="I31" s="201" t="str">
        <f>IF('Data Import'!$W$97&lt;&gt;"",'Data Import'!$W$97,"")</f>
        <v/>
      </c>
      <c r="J31" s="201" t="str">
        <f>IF('Data Import'!$W$98&lt;&gt;"",'Data Import'!$W$98,"")</f>
        <v/>
      </c>
      <c r="K31" s="199" t="str">
        <f>IF('Data Import'!$W$99="Нет","+","")</f>
        <v/>
      </c>
      <c r="L31" s="179" t="str">
        <f>IF('Data Import'!$W$100&lt;&gt;"",'Data Import'!$W$100,"")</f>
        <v/>
      </c>
      <c r="M31" s="199" t="str">
        <f>IF('Data Import'!$W$99="Да","+","")</f>
        <v>+</v>
      </c>
      <c r="N31" s="201">
        <f>IF('Data Import'!$W$101&lt;&gt;"",'Data Import'!$W$101,"")</f>
        <v>37</v>
      </c>
      <c r="O31" s="205">
        <f>IF('Data Import'!$W$102&lt;&gt;"",'Data Import'!$W$102,"")</f>
        <v>37</v>
      </c>
      <c r="P31" s="205">
        <f>IF('Data Import'!$W$103&lt;&gt;"",'Data Import'!$W$103,"")</f>
        <v>689.19600000000003</v>
      </c>
      <c r="Q31" s="205">
        <f>IF('Data Import'!$W$104&lt;&gt;"",'Data Import'!$W$104,"")</f>
        <v>708.00199999999995</v>
      </c>
      <c r="R31" s="205">
        <f>IF('Data Import'!$W$105&lt;&gt;"",'Data Import'!$W$105,"")</f>
        <v>3</v>
      </c>
      <c r="S31" s="205">
        <f>IF('Data Import'!$W$106&lt;&gt;"",'Data Import'!$W$106,"")</f>
        <v>3</v>
      </c>
      <c r="T31" s="205">
        <f>IF('Data Import'!$W$107&lt;&gt;"",'Data Import'!$W$107,"")</f>
        <v>173.28700000000001</v>
      </c>
      <c r="U31" s="205">
        <f>IF('Data Import'!$W$108&lt;&gt;"",'Data Import'!$W$108,"")</f>
        <v>185.41200000000001</v>
      </c>
      <c r="V31" s="205">
        <f>IF('Data Import'!$W$109&lt;&gt;"",'Data Import'!$W$109,"")</f>
        <v>14</v>
      </c>
      <c r="W31" s="205">
        <f>IF('Data Import'!$W$110&lt;&gt;"",'Data Import'!$W$110,"")</f>
        <v>14</v>
      </c>
      <c r="X31" s="205">
        <f>IF('Data Import'!$W$111&lt;&gt;"",'Data Import'!$W$111,"")</f>
        <v>219.90899999999999</v>
      </c>
      <c r="Y31" s="205">
        <f>IF('Data Import'!$W$112&lt;&gt;"",'Data Import'!$W$112,"")</f>
        <v>226.29</v>
      </c>
      <c r="Z31" s="205">
        <f>IF('Data Import'!$W$113&lt;&gt;"",'Data Import'!$W$113,"")</f>
        <v>8.1080000000000005</v>
      </c>
      <c r="AA31" s="205">
        <f>IF('Data Import'!$W$114&lt;&gt;"",'Data Import'!$W$114,"")</f>
        <v>8.1080000000000005</v>
      </c>
      <c r="AB31" s="205">
        <f>IF('Data Import'!$W$115&lt;&gt;"",'Data Import'!$W$115,"")</f>
        <v>25.143000000000001</v>
      </c>
      <c r="AC31" s="205">
        <f>IF('Data Import'!$W$116&lt;&gt;"",'Data Import'!$W$116,"")</f>
        <v>26.187999999999999</v>
      </c>
      <c r="AD31" s="205">
        <f>IF('Data Import'!$W$117&lt;&gt;"",'Data Import'!$W$117,"")</f>
        <v>37.838000000000001</v>
      </c>
      <c r="AE31" s="205">
        <f>IF('Data Import'!$W$118&lt;&gt;"",'Data Import'!$W$118,"")</f>
        <v>37.838000000000001</v>
      </c>
      <c r="AF31" s="205">
        <f>IF('Data Import'!$W$119&lt;&gt;"",'Data Import'!$W$119,"")</f>
        <v>31.908000000000001</v>
      </c>
      <c r="AG31" s="205">
        <f>IF('Data Import'!$W$120&lt;&gt;"",'Data Import'!$W$120,"")</f>
        <v>31.962</v>
      </c>
    </row>
    <row r="32" spans="1:33" ht="60" customHeight="1" x14ac:dyDescent="0.25">
      <c r="A32" s="33">
        <v>21</v>
      </c>
      <c r="B32" s="177" t="s">
        <v>31</v>
      </c>
      <c r="C32" s="199" t="str">
        <f>IF('Data Import'!$X$91="Нет","+","")</f>
        <v/>
      </c>
      <c r="D32" s="199" t="str">
        <f>IF('Data Import'!$X$92="Нет","+","")</f>
        <v/>
      </c>
      <c r="E32" s="179" t="str">
        <f>IF('Data Import'!$X$93&lt;&gt;"",'Data Import'!$X$93,"")</f>
        <v>Доля вновь построенных (отремонтированных) тротуаров, подходов к пешеходным переходам в соответствии с требованиями по обеспечению их доступности для инвалидов и других маломобильных групп населения</v>
      </c>
      <c r="F32" s="199" t="str">
        <f>IF('Data Import'!$X$94&lt;&gt;"",'Data Import'!$X$94,"")</f>
        <v>%</v>
      </c>
      <c r="G32" s="201">
        <f>IF('Data Import'!$X$95&lt;&gt;"",'Data Import'!$X$95,"")</f>
        <v>100</v>
      </c>
      <c r="H32" s="201">
        <f>IF('Data Import'!$X$96&lt;&gt;"",'Data Import'!$X$96,"")</f>
        <v>100</v>
      </c>
      <c r="I32" s="201">
        <f>IF('Data Import'!$X$97&lt;&gt;"",'Data Import'!$X$97,"")</f>
        <v>100</v>
      </c>
      <c r="J32" s="201">
        <f>IF('Data Import'!$X$98&lt;&gt;"",'Data Import'!$X$98,"")</f>
        <v>100</v>
      </c>
      <c r="K32" s="199" t="str">
        <f>IF('Data Import'!$X$99="Нет","+","")</f>
        <v/>
      </c>
      <c r="L32" s="179" t="str">
        <f>IF('Data Import'!$X$100&lt;&gt;"",'Data Import'!$X$100,"")</f>
        <v/>
      </c>
      <c r="M32" s="199" t="str">
        <f>IF('Data Import'!$X$99="Да","+","")</f>
        <v>+</v>
      </c>
      <c r="N32" s="201" t="str">
        <f>IF('Data Import'!$X$101&lt;&gt;"",'Data Import'!$X$101,"")</f>
        <v/>
      </c>
      <c r="O32" s="205" t="str">
        <f>IF('Data Import'!$X$102&lt;&gt;"",'Data Import'!$X$102,"")</f>
        <v/>
      </c>
      <c r="P32" s="205">
        <f>IF('Data Import'!$X$103&lt;&gt;"",'Data Import'!$X$103,"")</f>
        <v>267.73500000000001</v>
      </c>
      <c r="Q32" s="205">
        <f>IF('Data Import'!$X$104&lt;&gt;"",'Data Import'!$X$104,"")</f>
        <v>289.197</v>
      </c>
      <c r="R32" s="205" t="str">
        <f>IF('Data Import'!$X$105&lt;&gt;"",'Data Import'!$X$105,"")</f>
        <v/>
      </c>
      <c r="S32" s="205" t="str">
        <f>IF('Data Import'!$X$106&lt;&gt;"",'Data Import'!$X$106,"")</f>
        <v/>
      </c>
      <c r="T32" s="205">
        <f>IF('Data Import'!$X$107&lt;&gt;"",'Data Import'!$X$107,"")</f>
        <v>1.4</v>
      </c>
      <c r="U32" s="205">
        <f>IF('Data Import'!$X$108&lt;&gt;"",'Data Import'!$X$108,"")</f>
        <v>3.2759999999999998</v>
      </c>
      <c r="V32" s="205" t="str">
        <f>IF('Data Import'!$X$109&lt;&gt;"",'Data Import'!$X$109,"")</f>
        <v/>
      </c>
      <c r="W32" s="205" t="str">
        <f>IF('Data Import'!$X$110&lt;&gt;"",'Data Import'!$X$110,"")</f>
        <v/>
      </c>
      <c r="X32" s="205">
        <f>IF('Data Import'!$X$111&lt;&gt;"",'Data Import'!$X$111,"")</f>
        <v>91.876000000000005</v>
      </c>
      <c r="Y32" s="205">
        <f>IF('Data Import'!$X$112&lt;&gt;"",'Data Import'!$X$112,"")</f>
        <v>105.411</v>
      </c>
      <c r="Z32" s="205" t="str">
        <f>IF('Data Import'!$X$113&lt;&gt;"",'Data Import'!$X$113,"")</f>
        <v/>
      </c>
      <c r="AA32" s="205" t="str">
        <f>IF('Data Import'!$X$114&lt;&gt;"",'Data Import'!$X$114,"")</f>
        <v/>
      </c>
      <c r="AB32" s="205">
        <f>IF('Data Import'!$X$115&lt;&gt;"",'Data Import'!$X$115,"")</f>
        <v>0.52300000000000002</v>
      </c>
      <c r="AC32" s="205">
        <f>IF('Data Import'!$X$116&lt;&gt;"",'Data Import'!$X$116,"")</f>
        <v>1.133</v>
      </c>
      <c r="AD32" s="205" t="str">
        <f>IF('Data Import'!$X$117&lt;&gt;"",'Data Import'!$X$117,"")</f>
        <v/>
      </c>
      <c r="AE32" s="205" t="str">
        <f>IF('Data Import'!$X$118&lt;&gt;"",'Data Import'!$X$118,"")</f>
        <v/>
      </c>
      <c r="AF32" s="205">
        <f>IF('Data Import'!$X$119&lt;&gt;"",'Data Import'!$X$119,"")</f>
        <v>34.316000000000003</v>
      </c>
      <c r="AG32" s="205">
        <f>IF('Data Import'!$X$120&lt;&gt;"",'Data Import'!$X$120,"")</f>
        <v>36.450000000000003</v>
      </c>
    </row>
    <row r="33" spans="1:33" ht="47.25" customHeight="1" x14ac:dyDescent="0.25">
      <c r="A33" s="33">
        <v>22</v>
      </c>
      <c r="B33" s="177" t="s">
        <v>32</v>
      </c>
      <c r="C33" s="199" t="str">
        <f>IF('Data Import'!$Y$91="Нет","+","")</f>
        <v/>
      </c>
      <c r="D33" s="199" t="str">
        <f>IF('Data Import'!$Y$92="Нет","+","")</f>
        <v/>
      </c>
      <c r="E33" s="179" t="str">
        <f>IF('Data Import'!$Y$93&lt;&gt;"",'Data Import'!$Y$93,"")</f>
        <v>Доля тротуаров и пешеходных путей передвижения на автодорогах общего пользования регионального, межмуниципального и местного значения, соответствующих требованиям доступности для инвалидов</v>
      </c>
      <c r="F33" s="199" t="str">
        <f>IF('Data Import'!$Y$94&lt;&gt;"",'Data Import'!$Y$94,"")</f>
        <v>%</v>
      </c>
      <c r="G33" s="201">
        <f>IF('Data Import'!$Y$95&lt;&gt;"",'Data Import'!$Y$95,"")</f>
        <v>30</v>
      </c>
      <c r="H33" s="201">
        <f>IF('Data Import'!$Y$96&lt;&gt;"",'Data Import'!$Y$96,"")</f>
        <v>30</v>
      </c>
      <c r="I33" s="201">
        <f>IF('Data Import'!$Y$97&lt;&gt;"",'Data Import'!$Y$97,"")</f>
        <v>37</v>
      </c>
      <c r="J33" s="201">
        <f>IF('Data Import'!$Y$98&lt;&gt;"",'Data Import'!$Y$98,"")</f>
        <v>53.1</v>
      </c>
      <c r="K33" s="199" t="str">
        <f>IF('Data Import'!$Y$99="Нет","+","")</f>
        <v/>
      </c>
      <c r="L33" s="179" t="str">
        <f>IF('Data Import'!$Y$100&lt;&gt;"",'Data Import'!$Y$100,"")</f>
        <v/>
      </c>
      <c r="M33" s="199" t="str">
        <f>IF('Data Import'!$Y$99="Да","+","")</f>
        <v>+</v>
      </c>
      <c r="N33" s="201">
        <f>IF('Data Import'!$Y$101&lt;&gt;"",'Data Import'!$Y$101,"")</f>
        <v>55.466999999999999</v>
      </c>
      <c r="O33" s="205">
        <f>IF('Data Import'!$Y$102&lt;&gt;"",'Data Import'!$Y$102,"")</f>
        <v>55.466999999999999</v>
      </c>
      <c r="P33" s="205">
        <f>IF('Data Import'!$Y$103&lt;&gt;"",'Data Import'!$Y$103,"")</f>
        <v>2151.0479999999998</v>
      </c>
      <c r="Q33" s="205">
        <f>IF('Data Import'!$Y$104&lt;&gt;"",'Data Import'!$Y$104,"")</f>
        <v>2507.1750000000002</v>
      </c>
      <c r="R33" s="205">
        <f>IF('Data Import'!$Y$105&lt;&gt;"",'Data Import'!$Y$105,"")</f>
        <v>20.54</v>
      </c>
      <c r="S33" s="205">
        <f>IF('Data Import'!$Y$106&lt;&gt;"",'Data Import'!$Y$106,"")</f>
        <v>20.54</v>
      </c>
      <c r="T33" s="205">
        <f>IF('Data Import'!$Y$107&lt;&gt;"",'Data Import'!$Y$107,"")</f>
        <v>989.28399999999999</v>
      </c>
      <c r="U33" s="205">
        <f>IF('Data Import'!$Y$108&lt;&gt;"",'Data Import'!$Y$108,"")</f>
        <v>1340.711</v>
      </c>
      <c r="V33" s="205">
        <f>IF('Data Import'!$Y$109&lt;&gt;"",'Data Import'!$Y$109,"")</f>
        <v>34.927</v>
      </c>
      <c r="W33" s="205">
        <f>IF('Data Import'!$Y$110&lt;&gt;"",'Data Import'!$Y$110,"")</f>
        <v>34.9</v>
      </c>
      <c r="X33" s="205">
        <f>IF('Data Import'!$Y$111&lt;&gt;"",'Data Import'!$Y$111,"")</f>
        <v>1161.5640000000001</v>
      </c>
      <c r="Y33" s="205">
        <f>IF('Data Import'!$Y$112&lt;&gt;"",'Data Import'!$Y$112,"")</f>
        <v>1166.2639999999999</v>
      </c>
      <c r="Z33" s="205">
        <f>IF('Data Import'!$Y$113&lt;&gt;"",'Data Import'!$Y$113,"")</f>
        <v>37.030999999999999</v>
      </c>
      <c r="AA33" s="205">
        <f>IF('Data Import'!$Y$114&lt;&gt;"",'Data Import'!$Y$114,"")</f>
        <v>37.030999999999999</v>
      </c>
      <c r="AB33" s="205">
        <f>IF('Data Import'!$Y$115&lt;&gt;"",'Data Import'!$Y$115,"")</f>
        <v>45.991</v>
      </c>
      <c r="AC33" s="205">
        <f>IF('Data Import'!$Y$116&lt;&gt;"",'Data Import'!$Y$116,"")</f>
        <v>53.475000000000001</v>
      </c>
      <c r="AD33" s="205">
        <f>IF('Data Import'!$Y$117&lt;&gt;"",'Data Import'!$Y$117,"")</f>
        <v>62.969000000000001</v>
      </c>
      <c r="AE33" s="205">
        <f>IF('Data Import'!$Y$118&lt;&gt;"",'Data Import'!$Y$118,"")</f>
        <v>62.92</v>
      </c>
      <c r="AF33" s="205">
        <f>IF('Data Import'!$Y$119&lt;&gt;"",'Data Import'!$Y$119,"")</f>
        <v>54</v>
      </c>
      <c r="AG33" s="205">
        <f>IF('Data Import'!$Y$120&lt;&gt;"",'Data Import'!$Y$120,"")</f>
        <v>46.517000000000003</v>
      </c>
    </row>
    <row r="34" spans="1:33" ht="15.75" customHeight="1" x14ac:dyDescent="0.25">
      <c r="A34" s="33">
        <v>23</v>
      </c>
      <c r="B34" s="177" t="s">
        <v>33</v>
      </c>
      <c r="C34" s="199" t="str">
        <f>IF('Data Import'!$Z$91="Нет","+","")</f>
        <v/>
      </c>
      <c r="D34" s="199" t="str">
        <f>IF('Data Import'!$Z$92="Нет","+","")</f>
        <v/>
      </c>
      <c r="E34" s="179" t="str">
        <f>IF('Data Import'!$Z$93&lt;&gt;"",'Data Import'!$Z$93,"")</f>
        <v/>
      </c>
      <c r="F34" s="199" t="str">
        <f>IF('Data Import'!$Z$94&lt;&gt;"",'Data Import'!$Z$94,"")</f>
        <v/>
      </c>
      <c r="G34" s="201" t="str">
        <f>IF('Data Import'!$Z$95&lt;&gt;"",'Data Import'!$Z$95,"")</f>
        <v/>
      </c>
      <c r="H34" s="201" t="str">
        <f>IF('Data Import'!$Z$96&lt;&gt;"",'Data Import'!$Z$96,"")</f>
        <v/>
      </c>
      <c r="I34" s="201" t="str">
        <f>IF('Data Import'!$Z$97&lt;&gt;"",'Data Import'!$Z$97,"")</f>
        <v/>
      </c>
      <c r="J34" s="201" t="str">
        <f>IF('Data Import'!$Z$98&lt;&gt;"",'Data Import'!$Z$98,"")</f>
        <v/>
      </c>
      <c r="K34" s="199" t="str">
        <f>IF('Data Import'!$Z$99="Нет","+","")</f>
        <v/>
      </c>
      <c r="L34" s="179" t="str">
        <f>IF('Data Import'!$Z$100&lt;&gt;"",'Data Import'!$Z$100,"")</f>
        <v/>
      </c>
      <c r="M34" s="199" t="str">
        <f>IF('Data Import'!$Z$99="Да","+","")</f>
        <v/>
      </c>
      <c r="N34" s="201" t="str">
        <f>IF('Data Import'!$Z$101&lt;&gt;"",'Data Import'!$Z$101,"")</f>
        <v/>
      </c>
      <c r="O34" s="205" t="str">
        <f>IF('Data Import'!$Z$102&lt;&gt;"",'Data Import'!$Z$102,"")</f>
        <v/>
      </c>
      <c r="P34" s="205" t="str">
        <f>IF('Data Import'!$Z$103&lt;&gt;"",'Data Import'!$Z$103,"")</f>
        <v/>
      </c>
      <c r="Q34" s="205" t="str">
        <f>IF('Data Import'!$Z$104&lt;&gt;"",'Data Import'!$Z$104,"")</f>
        <v/>
      </c>
      <c r="R34" s="205" t="str">
        <f>IF('Data Import'!$Z$105&lt;&gt;"",'Data Import'!$Z$105,"")</f>
        <v/>
      </c>
      <c r="S34" s="205" t="str">
        <f>IF('Data Import'!$Z$106&lt;&gt;"",'Data Import'!$Z$106,"")</f>
        <v/>
      </c>
      <c r="T34" s="205" t="str">
        <f>IF('Data Import'!$Z$107&lt;&gt;"",'Data Import'!$Z$107,"")</f>
        <v/>
      </c>
      <c r="U34" s="205" t="str">
        <f>IF('Data Import'!$Z$108&lt;&gt;"",'Data Import'!$Z$108,"")</f>
        <v/>
      </c>
      <c r="V34" s="205" t="str">
        <f>IF('Data Import'!$Z$109&lt;&gt;"",'Data Import'!$Z$109,"")</f>
        <v/>
      </c>
      <c r="W34" s="205" t="str">
        <f>IF('Data Import'!$Z$110&lt;&gt;"",'Data Import'!$Z$110,"")</f>
        <v/>
      </c>
      <c r="X34" s="205" t="str">
        <f>IF('Data Import'!$Z$111&lt;&gt;"",'Data Import'!$Z$111,"")</f>
        <v/>
      </c>
      <c r="Y34" s="205" t="str">
        <f>IF('Data Import'!$Z$112&lt;&gt;"",'Data Import'!$Z$112,"")</f>
        <v/>
      </c>
      <c r="Z34" s="205" t="str">
        <f>IF('Data Import'!$Z$113&lt;&gt;"",'Data Import'!$Z$113,"")</f>
        <v/>
      </c>
      <c r="AA34" s="205" t="str">
        <f>IF('Data Import'!$Z$114&lt;&gt;"",'Data Import'!$Z$114,"")</f>
        <v/>
      </c>
      <c r="AB34" s="205" t="str">
        <f>IF('Data Import'!$Z$115&lt;&gt;"",'Data Import'!$Z$115,"")</f>
        <v/>
      </c>
      <c r="AC34" s="205" t="str">
        <f>IF('Data Import'!$Z$116&lt;&gt;"",'Data Import'!$Z$116,"")</f>
        <v/>
      </c>
      <c r="AD34" s="205" t="str">
        <f>IF('Data Import'!$Z$117&lt;&gt;"",'Data Import'!$Z$117,"")</f>
        <v/>
      </c>
      <c r="AE34" s="205" t="str">
        <f>IF('Data Import'!$Z$118&lt;&gt;"",'Data Import'!$Z$118,"")</f>
        <v/>
      </c>
      <c r="AF34" s="205" t="str">
        <f>IF('Data Import'!$Z$119&lt;&gt;"",'Data Import'!$Z$119,"")</f>
        <v/>
      </c>
      <c r="AG34" s="205" t="str">
        <f>IF('Data Import'!$Z$120&lt;&gt;"",'Data Import'!$Z$120,"")</f>
        <v/>
      </c>
    </row>
    <row r="35" spans="1:33" ht="15.75" customHeight="1" x14ac:dyDescent="0.25">
      <c r="A35" s="33">
        <v>24</v>
      </c>
      <c r="B35" s="177" t="s">
        <v>34</v>
      </c>
      <c r="C35" s="199" t="str">
        <f>IF('Data Import'!$AA$91="Нет","+","")</f>
        <v>+</v>
      </c>
      <c r="D35" s="199" t="str">
        <f>IF('Data Import'!$AA$92="Нет","+","")</f>
        <v/>
      </c>
      <c r="E35" s="179" t="str">
        <f>IF('Data Import'!$AA$93&lt;&gt;"",'Data Import'!$AA$93,"")</f>
        <v/>
      </c>
      <c r="F35" s="199" t="str">
        <f>IF('Data Import'!$AA$94&lt;&gt;"",'Data Import'!$AA$94,"")</f>
        <v/>
      </c>
      <c r="G35" s="201" t="str">
        <f>IF('Data Import'!$AA$95&lt;&gt;"",'Data Import'!$AA$95,"")</f>
        <v/>
      </c>
      <c r="H35" s="201" t="str">
        <f>IF('Data Import'!$AA$96&lt;&gt;"",'Data Import'!$AA$96,"")</f>
        <v/>
      </c>
      <c r="I35" s="201" t="str">
        <f>IF('Data Import'!$AA$97&lt;&gt;"",'Data Import'!$AA$97,"")</f>
        <v/>
      </c>
      <c r="J35" s="201" t="str">
        <f>IF('Data Import'!$AA$98&lt;&gt;"",'Data Import'!$AA$98,"")</f>
        <v/>
      </c>
      <c r="K35" s="199" t="str">
        <f>IF('Data Import'!$AA$99="Нет","+","")</f>
        <v/>
      </c>
      <c r="L35" s="179" t="str">
        <f>IF('Data Import'!$AA$100&lt;&gt;"",'Data Import'!$AA$100,"")</f>
        <v/>
      </c>
      <c r="M35" s="199" t="str">
        <f>IF('Data Import'!$AA$99="Да","+","")</f>
        <v>+</v>
      </c>
      <c r="N35" s="201">
        <f>IF('Data Import'!$AA$101&lt;&gt;"",'Data Import'!$AA$101,"")</f>
        <v>64.099999999999994</v>
      </c>
      <c r="O35" s="205">
        <f>IF('Data Import'!$AA$102&lt;&gt;"",'Data Import'!$AA$102,"")</f>
        <v>74.900000000000006</v>
      </c>
      <c r="P35" s="205">
        <f>IF('Data Import'!$AA$103&lt;&gt;"",'Data Import'!$AA$103,"")</f>
        <v>655</v>
      </c>
      <c r="Q35" s="205">
        <f>IF('Data Import'!$AA$104&lt;&gt;"",'Data Import'!$AA$104,"")</f>
        <v>667.8</v>
      </c>
      <c r="R35" s="205">
        <f>IF('Data Import'!$AA$105&lt;&gt;"",'Data Import'!$AA$105,"")</f>
        <v>64.099999999999994</v>
      </c>
      <c r="S35" s="205">
        <f>IF('Data Import'!$AA$106&lt;&gt;"",'Data Import'!$AA$106,"")</f>
        <v>74.900000000000006</v>
      </c>
      <c r="T35" s="205">
        <f>IF('Data Import'!$AA$107&lt;&gt;"",'Data Import'!$AA$107,"")</f>
        <v>108</v>
      </c>
      <c r="U35" s="205">
        <f>IF('Data Import'!$AA$108&lt;&gt;"",'Data Import'!$AA$108,"")</f>
        <v>110.5</v>
      </c>
      <c r="V35" s="205">
        <f>IF('Data Import'!$AA$109&lt;&gt;"",'Data Import'!$AA$109,"")</f>
        <v>0</v>
      </c>
      <c r="W35" s="205">
        <f>IF('Data Import'!$AA$110&lt;&gt;"",'Data Import'!$AA$110,"")</f>
        <v>0</v>
      </c>
      <c r="X35" s="205">
        <f>IF('Data Import'!$AA$111&lt;&gt;"",'Data Import'!$AA$111,"")</f>
        <v>323.7</v>
      </c>
      <c r="Y35" s="205">
        <f>IF('Data Import'!$AA$112&lt;&gt;"",'Data Import'!$AA$112,"")</f>
        <v>324.2</v>
      </c>
      <c r="Z35" s="205">
        <f>IF('Data Import'!$AA$113&lt;&gt;"",'Data Import'!$AA$113,"")</f>
        <v>100</v>
      </c>
      <c r="AA35" s="205">
        <f>IF('Data Import'!$AA$114&lt;&gt;"",'Data Import'!$AA$114,"")</f>
        <v>100</v>
      </c>
      <c r="AB35" s="205">
        <f>IF('Data Import'!$AA$115&lt;&gt;"",'Data Import'!$AA$115,"")</f>
        <v>16.489000000000001</v>
      </c>
      <c r="AC35" s="205">
        <f>IF('Data Import'!$AA$116&lt;&gt;"",'Data Import'!$AA$116,"")</f>
        <v>16.547000000000001</v>
      </c>
      <c r="AD35" s="205">
        <f>IF('Data Import'!$AA$117&lt;&gt;"",'Data Import'!$AA$117,"")</f>
        <v>0</v>
      </c>
      <c r="AE35" s="205">
        <f>IF('Data Import'!$AA$118&lt;&gt;"",'Data Import'!$AA$118,"")</f>
        <v>0</v>
      </c>
      <c r="AF35" s="205">
        <f>IF('Data Import'!$AA$119&lt;&gt;"",'Data Import'!$AA$119,"")</f>
        <v>49.42</v>
      </c>
      <c r="AG35" s="205">
        <f>IF('Data Import'!$AA$120&lt;&gt;"",'Data Import'!$AA$120,"")</f>
        <v>48.546999999999997</v>
      </c>
    </row>
    <row r="36" spans="1:33" ht="17.25" customHeight="1" x14ac:dyDescent="0.25">
      <c r="A36" s="33">
        <v>25</v>
      </c>
      <c r="B36" s="177" t="s">
        <v>35</v>
      </c>
      <c r="C36" s="199" t="str">
        <f>IF('Data Import'!$AB$91="Нет","+","")</f>
        <v/>
      </c>
      <c r="D36" s="199" t="str">
        <f>IF('Data Import'!$AB$92="Нет","+","")</f>
        <v/>
      </c>
      <c r="E36" s="179" t="str">
        <f>IF('Data Import'!$AB$93&lt;&gt;"",'Data Import'!$AB$93,"")</f>
        <v>Количество пешеходных переходов, адаптированных для инвалидов</v>
      </c>
      <c r="F36" s="199" t="str">
        <f>IF('Data Import'!$AB$94&lt;&gt;"",'Data Import'!$AB$94,"")</f>
        <v>ед.</v>
      </c>
      <c r="G36" s="201">
        <f>IF('Data Import'!$AB$95&lt;&gt;"",'Data Import'!$AB$95,"")</f>
        <v>0</v>
      </c>
      <c r="H36" s="201">
        <f>IF('Data Import'!$AB$96&lt;&gt;"",'Data Import'!$AB$96,"")</f>
        <v>0</v>
      </c>
      <c r="I36" s="201">
        <f>IF('Data Import'!$AB$97&lt;&gt;"",'Data Import'!$AB$97,"")</f>
        <v>0</v>
      </c>
      <c r="J36" s="201">
        <f>IF('Data Import'!$AB$98&lt;&gt;"",'Data Import'!$AB$98,"")</f>
        <v>0</v>
      </c>
      <c r="K36" s="199" t="str">
        <f>IF('Data Import'!$AB$99="Нет","+","")</f>
        <v/>
      </c>
      <c r="L36" s="179" t="str">
        <f>IF('Data Import'!$AB$100&lt;&gt;"",'Data Import'!$AB$100,"")</f>
        <v/>
      </c>
      <c r="M36" s="199" t="str">
        <f>IF('Data Import'!$AB$99="Да","+","")</f>
        <v>+</v>
      </c>
      <c r="N36" s="201">
        <f>IF('Data Import'!$AB$101&lt;&gt;"",'Data Import'!$AB$101,"")</f>
        <v>35.700000000000003</v>
      </c>
      <c r="O36" s="205">
        <f>IF('Data Import'!$AB$102&lt;&gt;"",'Data Import'!$AB$102,"")</f>
        <v>40.299999999999997</v>
      </c>
      <c r="P36" s="205">
        <f>IF('Data Import'!$AB$103&lt;&gt;"",'Data Import'!$AB$103,"")</f>
        <v>472.851</v>
      </c>
      <c r="Q36" s="205">
        <f>IF('Data Import'!$AB$104&lt;&gt;"",'Data Import'!$AB$104,"")</f>
        <v>534.36099999999999</v>
      </c>
      <c r="R36" s="205">
        <f>IF('Data Import'!$AB$105&lt;&gt;"",'Data Import'!$AB$105,"")</f>
        <v>35.700000000000003</v>
      </c>
      <c r="S36" s="205">
        <f>IF('Data Import'!$AB$106&lt;&gt;"",'Data Import'!$AB$106,"")</f>
        <v>40.299999999999997</v>
      </c>
      <c r="T36" s="205">
        <f>IF('Data Import'!$AB$107&lt;&gt;"",'Data Import'!$AB$107,"")</f>
        <v>225.29599999999999</v>
      </c>
      <c r="U36" s="205">
        <f>IF('Data Import'!$AB$108&lt;&gt;"",'Data Import'!$AB$108,"")</f>
        <v>269.98599999999999</v>
      </c>
      <c r="V36" s="205">
        <f>IF('Data Import'!$AB$109&lt;&gt;"",'Data Import'!$AB$109,"")</f>
        <v>0</v>
      </c>
      <c r="W36" s="205">
        <f>IF('Data Import'!$AB$110&lt;&gt;"",'Data Import'!$AB$110,"")</f>
        <v>0</v>
      </c>
      <c r="X36" s="205">
        <f>IF('Data Import'!$AB$111&lt;&gt;"",'Data Import'!$AB$111,"")</f>
        <v>219.10499999999999</v>
      </c>
      <c r="Y36" s="205">
        <f>IF('Data Import'!$AB$112&lt;&gt;"",'Data Import'!$AB$112,"")</f>
        <v>235.67500000000001</v>
      </c>
      <c r="Z36" s="205">
        <f>IF('Data Import'!$AB$113&lt;&gt;"",'Data Import'!$AB$113,"")</f>
        <v>100</v>
      </c>
      <c r="AA36" s="205">
        <f>IF('Data Import'!$AB$114&lt;&gt;"",'Data Import'!$AB$114,"")</f>
        <v>100</v>
      </c>
      <c r="AB36" s="205">
        <f>IF('Data Import'!$AB$115&lt;&gt;"",'Data Import'!$AB$115,"")</f>
        <v>47.646000000000001</v>
      </c>
      <c r="AC36" s="205">
        <f>IF('Data Import'!$AB$116&lt;&gt;"",'Data Import'!$AB$116,"")</f>
        <v>50.524999999999999</v>
      </c>
      <c r="AD36" s="205">
        <f>IF('Data Import'!$AB$117&lt;&gt;"",'Data Import'!$AB$117,"")</f>
        <v>0</v>
      </c>
      <c r="AE36" s="205">
        <f>IF('Data Import'!$AB$118&lt;&gt;"",'Data Import'!$AB$118,"")</f>
        <v>0</v>
      </c>
      <c r="AF36" s="205">
        <f>IF('Data Import'!$AB$119&lt;&gt;"",'Data Import'!$AB$119,"")</f>
        <v>46.337000000000003</v>
      </c>
      <c r="AG36" s="205">
        <f>IF('Data Import'!$AB$120&lt;&gt;"",'Data Import'!$AB$120,"")</f>
        <v>44.103999999999999</v>
      </c>
    </row>
    <row r="37" spans="1:33" ht="63.75" customHeight="1" x14ac:dyDescent="0.25">
      <c r="A37" s="33">
        <v>26</v>
      </c>
      <c r="B37" s="177" t="s">
        <v>36</v>
      </c>
      <c r="C37" s="199" t="str">
        <f>IF('Data Import'!$AC$91="Нет","+","")</f>
        <v/>
      </c>
      <c r="D37" s="199" t="str">
        <f>IF('Data Import'!$AC$92="Нет","+","")</f>
        <v/>
      </c>
      <c r="E37" s="179" t="str">
        <f>IF('Data Import'!$AC$93&lt;&gt;"",'Data Import'!$AC$93,"")</f>
        <v>Доля тротуаров и пешеходных путей передвижения на автомобильных дорогах общего пользования федерального, регионального и местного значения, соответствующих требованиям доступности для инвалидов</v>
      </c>
      <c r="F37" s="199" t="str">
        <f>IF('Data Import'!$AC$94&lt;&gt;"",'Data Import'!$AC$94,"")</f>
        <v>%</v>
      </c>
      <c r="G37" s="201">
        <f>IF('Data Import'!$AC$95&lt;&gt;"",'Data Import'!$AC$95,"")</f>
        <v>0</v>
      </c>
      <c r="H37" s="201">
        <f>IF('Data Import'!$AC$96&lt;&gt;"",'Data Import'!$AC$96,"")</f>
        <v>0</v>
      </c>
      <c r="I37" s="201">
        <f>IF('Data Import'!$AC$97&lt;&gt;"",'Data Import'!$AC$97,"")</f>
        <v>0</v>
      </c>
      <c r="J37" s="201">
        <f>IF('Data Import'!$AC$98&lt;&gt;"",'Data Import'!$AC$98,"")</f>
        <v>0</v>
      </c>
      <c r="K37" s="199" t="str">
        <f>IF('Data Import'!$AC$99="Нет","+","")</f>
        <v/>
      </c>
      <c r="L37" s="179" t="str">
        <f>IF('Data Import'!$AC$100&lt;&gt;"",'Data Import'!$AC$100,"")</f>
        <v/>
      </c>
      <c r="M37" s="199" t="str">
        <f>IF('Data Import'!$AC$99="Да","+","")</f>
        <v>+</v>
      </c>
      <c r="N37" s="201">
        <f>IF('Data Import'!$AC$101&lt;&gt;"",'Data Import'!$AC$101,"")</f>
        <v>0</v>
      </c>
      <c r="O37" s="205">
        <f>IF('Data Import'!$AC$102&lt;&gt;"",'Data Import'!$AC$102,"")</f>
        <v>0</v>
      </c>
      <c r="P37" s="205" t="str">
        <f>IF('Data Import'!$AC$103&lt;&gt;"",'Data Import'!$AC$103,"")</f>
        <v/>
      </c>
      <c r="Q37" s="205" t="str">
        <f>IF('Data Import'!$AC$104&lt;&gt;"",'Data Import'!$AC$104,"")</f>
        <v/>
      </c>
      <c r="R37" s="205">
        <f>IF('Data Import'!$AC$105&lt;&gt;"",'Data Import'!$AC$105,"")</f>
        <v>0</v>
      </c>
      <c r="S37" s="205">
        <f>IF('Data Import'!$AC$106&lt;&gt;"",'Data Import'!$AC$106,"")</f>
        <v>0</v>
      </c>
      <c r="T37" s="205" t="str">
        <f>IF('Data Import'!$AC$107&lt;&gt;"",'Data Import'!$AC$107,"")</f>
        <v/>
      </c>
      <c r="U37" s="205" t="str">
        <f>IF('Data Import'!$AC$108&lt;&gt;"",'Data Import'!$AC$108,"")</f>
        <v/>
      </c>
      <c r="V37" s="205">
        <f>IF('Data Import'!$AC$109&lt;&gt;"",'Data Import'!$AC$109,"")</f>
        <v>0</v>
      </c>
      <c r="W37" s="205">
        <f>IF('Data Import'!$AC$110&lt;&gt;"",'Data Import'!$AC$110,"")</f>
        <v>0</v>
      </c>
      <c r="X37" s="205" t="str">
        <f>IF('Data Import'!$AC$111&lt;&gt;"",'Data Import'!$AC$111,"")</f>
        <v/>
      </c>
      <c r="Y37" s="205" t="str">
        <f>IF('Data Import'!$AC$112&lt;&gt;"",'Data Import'!$AC$112,"")</f>
        <v/>
      </c>
      <c r="Z37" s="205" t="str">
        <f>IF('Data Import'!$AC$113&lt;&gt;"",'Data Import'!$AC$113,"")</f>
        <v/>
      </c>
      <c r="AA37" s="205" t="str">
        <f>IF('Data Import'!$AC$114&lt;&gt;"",'Data Import'!$AC$114,"")</f>
        <v/>
      </c>
      <c r="AB37" s="205" t="str">
        <f>IF('Data Import'!$AC$115&lt;&gt;"",'Data Import'!$AC$115,"")</f>
        <v/>
      </c>
      <c r="AC37" s="205" t="str">
        <f>IF('Data Import'!$AC$116&lt;&gt;"",'Data Import'!$AC$116,"")</f>
        <v/>
      </c>
      <c r="AD37" s="205" t="str">
        <f>IF('Data Import'!$AC$117&lt;&gt;"",'Data Import'!$AC$117,"")</f>
        <v/>
      </c>
      <c r="AE37" s="205" t="str">
        <f>IF('Data Import'!$AC$118&lt;&gt;"",'Data Import'!$AC$118,"")</f>
        <v/>
      </c>
      <c r="AF37" s="205" t="str">
        <f>IF('Data Import'!$AC$119&lt;&gt;"",'Data Import'!$AC$119,"")</f>
        <v/>
      </c>
      <c r="AG37" s="205" t="str">
        <f>IF('Data Import'!$AC$120&lt;&gt;"",'Data Import'!$AC$120,"")</f>
        <v/>
      </c>
    </row>
    <row r="38" spans="1:33" ht="15.75" customHeight="1" x14ac:dyDescent="0.25">
      <c r="A38" s="33">
        <v>27</v>
      </c>
      <c r="B38" s="177" t="s">
        <v>37</v>
      </c>
      <c r="C38" s="199" t="str">
        <f>IF('Data Import'!$AD$91="Нет","+","")</f>
        <v>+</v>
      </c>
      <c r="D38" s="199" t="str">
        <f>IF('Data Import'!$AD$92="Нет","+","")</f>
        <v/>
      </c>
      <c r="E38" s="179" t="str">
        <f>IF('Data Import'!$AD$93&lt;&gt;"",'Data Import'!$AD$93,"")</f>
        <v/>
      </c>
      <c r="F38" s="199" t="str">
        <f>IF('Data Import'!$AD$94&lt;&gt;"",'Data Import'!$AD$94,"")</f>
        <v/>
      </c>
      <c r="G38" s="201" t="str">
        <f>IF('Data Import'!$AD$95&lt;&gt;"",'Data Import'!$AD$95,"")</f>
        <v/>
      </c>
      <c r="H38" s="201" t="str">
        <f>IF('Data Import'!$AD$96&lt;&gt;"",'Data Import'!$AD$96,"")</f>
        <v/>
      </c>
      <c r="I38" s="201" t="str">
        <f>IF('Data Import'!$AD$97&lt;&gt;"",'Data Import'!$AD$97,"")</f>
        <v/>
      </c>
      <c r="J38" s="201" t="str">
        <f>IF('Data Import'!$AD$98&lt;&gt;"",'Data Import'!$AD$98,"")</f>
        <v/>
      </c>
      <c r="K38" s="199" t="str">
        <f>IF('Data Import'!$AD$99="Нет","+","")</f>
        <v/>
      </c>
      <c r="L38" s="179" t="str">
        <f>IF('Data Import'!$AD$100&lt;&gt;"",'Data Import'!$AD$100,"")</f>
        <v/>
      </c>
      <c r="M38" s="199" t="str">
        <f>IF('Data Import'!$AD$99="Да","+","")</f>
        <v>+</v>
      </c>
      <c r="N38" s="201" t="str">
        <f>IF('Data Import'!$AD$101&lt;&gt;"",'Data Import'!$AD$101,"")</f>
        <v/>
      </c>
      <c r="O38" s="205" t="str">
        <f>IF('Data Import'!$AD$102&lt;&gt;"",'Data Import'!$AD$102,"")</f>
        <v/>
      </c>
      <c r="P38" s="205">
        <f>IF('Data Import'!$AD$103&lt;&gt;"",'Data Import'!$AD$103,"")</f>
        <v>488.91</v>
      </c>
      <c r="Q38" s="205">
        <f>IF('Data Import'!$AD$104&lt;&gt;"",'Data Import'!$AD$104,"")</f>
        <v>508.77</v>
      </c>
      <c r="R38" s="205" t="str">
        <f>IF('Data Import'!$AD$105&lt;&gt;"",'Data Import'!$AD$105,"")</f>
        <v/>
      </c>
      <c r="S38" s="205" t="str">
        <f>IF('Data Import'!$AD$106&lt;&gt;"",'Data Import'!$AD$106,"")</f>
        <v/>
      </c>
      <c r="T38" s="205">
        <f>IF('Data Import'!$AD$107&lt;&gt;"",'Data Import'!$AD$107,"")</f>
        <v>188.89</v>
      </c>
      <c r="U38" s="205">
        <f>IF('Data Import'!$AD$108&lt;&gt;"",'Data Import'!$AD$108,"")</f>
        <v>210.96</v>
      </c>
      <c r="V38" s="205" t="str">
        <f>IF('Data Import'!$AD$109&lt;&gt;"",'Data Import'!$AD$109,"")</f>
        <v/>
      </c>
      <c r="W38" s="205" t="str">
        <f>IF('Data Import'!$AD$110&lt;&gt;"",'Data Import'!$AD$110,"")</f>
        <v/>
      </c>
      <c r="X38" s="205">
        <f>IF('Data Import'!$AD$111&lt;&gt;"",'Data Import'!$AD$111,"")</f>
        <v>39.31</v>
      </c>
      <c r="Y38" s="205">
        <f>IF('Data Import'!$AD$112&lt;&gt;"",'Data Import'!$AD$112,"")</f>
        <v>37.5</v>
      </c>
      <c r="Z38" s="205" t="str">
        <f>IF('Data Import'!$AD$113&lt;&gt;"",'Data Import'!$AD$113,"")</f>
        <v/>
      </c>
      <c r="AA38" s="205" t="str">
        <f>IF('Data Import'!$AD$114&lt;&gt;"",'Data Import'!$AD$114,"")</f>
        <v/>
      </c>
      <c r="AB38" s="205">
        <f>IF('Data Import'!$AD$115&lt;&gt;"",'Data Import'!$AD$115,"")</f>
        <v>38.634999999999998</v>
      </c>
      <c r="AC38" s="205">
        <f>IF('Data Import'!$AD$116&lt;&gt;"",'Data Import'!$AD$116,"")</f>
        <v>41.465000000000003</v>
      </c>
      <c r="AD38" s="205" t="str">
        <f>IF('Data Import'!$AD$117&lt;&gt;"",'Data Import'!$AD$117,"")</f>
        <v/>
      </c>
      <c r="AE38" s="205" t="str">
        <f>IF('Data Import'!$AD$118&lt;&gt;"",'Data Import'!$AD$118,"")</f>
        <v/>
      </c>
      <c r="AF38" s="205">
        <f>IF('Data Import'!$AD$119&lt;&gt;"",'Data Import'!$AD$119,"")</f>
        <v>8.0399999999999991</v>
      </c>
      <c r="AG38" s="205">
        <f>IF('Data Import'!$AD$120&lt;&gt;"",'Data Import'!$AD$120,"")</f>
        <v>7.3710000000000004</v>
      </c>
    </row>
    <row r="39" spans="1:33" ht="50.25" customHeight="1" x14ac:dyDescent="0.25">
      <c r="A39" s="33">
        <v>28</v>
      </c>
      <c r="B39" s="177" t="s">
        <v>38</v>
      </c>
      <c r="C39" s="199" t="str">
        <f>IF('Data Import'!$AE$91="Нет","+","")</f>
        <v/>
      </c>
      <c r="D39" s="199" t="str">
        <f>IF('Data Import'!$AE$92="Нет","+","")</f>
        <v/>
      </c>
      <c r="E39" s="179" t="str">
        <f>IF('Data Import'!$AE$93&lt;&gt;"",'Data Import'!$AE$93,"")</f>
        <v>Обустройство тротуаров и пешеходных путей передвижения для инвалидов в соответствии с требованиями по обеспечению их доступности для инвалидов</v>
      </c>
      <c r="F39" s="199" t="str">
        <f>IF('Data Import'!$AE$94&lt;&gt;"",'Data Import'!$AE$94,"")</f>
        <v>%</v>
      </c>
      <c r="G39" s="201">
        <f>IF('Data Import'!$AE$95&lt;&gt;"",'Data Import'!$AE$95,"")</f>
        <v>20</v>
      </c>
      <c r="H39" s="201" t="str">
        <f>IF('Data Import'!$AE$96&lt;&gt;"",'Data Import'!$AE$96,"")</f>
        <v/>
      </c>
      <c r="I39" s="201">
        <f>IF('Data Import'!$AE$97&lt;&gt;"",'Data Import'!$AE$97,"")</f>
        <v>20.94</v>
      </c>
      <c r="J39" s="201" t="str">
        <f>IF('Data Import'!$AE$98&lt;&gt;"",'Data Import'!$AE$98,"")</f>
        <v/>
      </c>
      <c r="K39" s="199" t="str">
        <f>IF('Data Import'!$AE$99="Нет","+","")</f>
        <v/>
      </c>
      <c r="L39" s="179" t="str">
        <f>IF('Data Import'!$AE$100&lt;&gt;"",'Data Import'!$AE$100,"")</f>
        <v/>
      </c>
      <c r="M39" s="199" t="str">
        <f>IF('Data Import'!$AE$99="Да","+","")</f>
        <v>+</v>
      </c>
      <c r="N39" s="201">
        <f>IF('Data Import'!$AE$101&lt;&gt;"",'Data Import'!$AE$101,"")</f>
        <v>35822.839999999997</v>
      </c>
      <c r="O39" s="205">
        <f>IF('Data Import'!$AE$102&lt;&gt;"",'Data Import'!$AE$102,"")</f>
        <v>47825.15</v>
      </c>
      <c r="P39" s="205">
        <f>IF('Data Import'!$AE$103&lt;&gt;"",'Data Import'!$AE$103,"")</f>
        <v>811.46699999999998</v>
      </c>
      <c r="Q39" s="205">
        <f>IF('Data Import'!$AE$104&lt;&gt;"",'Data Import'!$AE$104,"")</f>
        <v>952.70600000000002</v>
      </c>
      <c r="R39" s="205">
        <f>IF('Data Import'!$AE$105&lt;&gt;"",'Data Import'!$AE$105,"")</f>
        <v>32585.24</v>
      </c>
      <c r="S39" s="205">
        <f>IF('Data Import'!$AE$106&lt;&gt;"",'Data Import'!$AE$106,"")</f>
        <v>45175.71</v>
      </c>
      <c r="T39" s="205">
        <f>IF('Data Import'!$AE$107&lt;&gt;"",'Data Import'!$AE$107,"")</f>
        <v>387.56</v>
      </c>
      <c r="U39" s="205">
        <f>IF('Data Import'!$AE$108&lt;&gt;"",'Data Import'!$AE$108,"")</f>
        <v>462.19</v>
      </c>
      <c r="V39" s="205"/>
      <c r="W39" s="205"/>
      <c r="X39" s="205">
        <f>IF('Data Import'!$AE$111&lt;&gt;"",'Data Import'!$AE$111,"")</f>
        <v>188.411</v>
      </c>
      <c r="Y39" s="205">
        <f>IF('Data Import'!$AE$112&lt;&gt;"",'Data Import'!$AE$112,"")</f>
        <v>198.26</v>
      </c>
      <c r="Z39" s="205">
        <f>IF('Data Import'!$AE$113&lt;&gt;"",'Data Import'!$AE$113,"")</f>
        <v>90.962000000000003</v>
      </c>
      <c r="AA39" s="205">
        <f>IF('Data Import'!$AE$114&lt;&gt;"",'Data Import'!$AE$114,"")</f>
        <v>94.46</v>
      </c>
      <c r="AB39" s="205">
        <f>IF('Data Import'!$AE$115&lt;&gt;"",'Data Import'!$AE$115,"")</f>
        <v>47.76</v>
      </c>
      <c r="AC39" s="205">
        <f>IF('Data Import'!$AE$116&lt;&gt;"",'Data Import'!$AE$116,"")</f>
        <v>48.512999999999998</v>
      </c>
      <c r="AD39" s="205" t="str">
        <f>IF('Data Import'!$AE$117&lt;&gt;"",'Data Import'!$AE$117,"")</f>
        <v/>
      </c>
      <c r="AE39" s="205" t="str">
        <f>IF('Data Import'!$AE$118&lt;&gt;"",'Data Import'!$AE$118,"")</f>
        <v/>
      </c>
      <c r="AF39" s="205">
        <f>IF('Data Import'!$AE$119&lt;&gt;"",'Data Import'!$AE$119,"")</f>
        <v>23.219000000000001</v>
      </c>
      <c r="AG39" s="205">
        <f>IF('Data Import'!$AE$120&lt;&gt;"",'Data Import'!$AE$120,"")</f>
        <v>20.81</v>
      </c>
    </row>
    <row r="40" spans="1:33" ht="49.5" customHeight="1" x14ac:dyDescent="0.25">
      <c r="A40" s="33">
        <v>29</v>
      </c>
      <c r="B40" s="177" t="s">
        <v>39</v>
      </c>
      <c r="C40" s="199" t="str">
        <f>IF('Data Import'!$AF$91="Нет","+","")</f>
        <v/>
      </c>
      <c r="D40" s="199" t="str">
        <f>IF('Data Import'!$AF$92="Нет","+","")</f>
        <v/>
      </c>
      <c r="E40" s="179" t="str">
        <f>IF('Data Import'!$AF$93&lt;&gt;"",'Data Import'!$AF$93,"")</f>
        <v xml:space="preserve">Обустройство тротуаров 
и пешеходных путей передвижения для инвалидов в соответствии с требованиями по обеспечению их доступности для инвалидов 
</v>
      </c>
      <c r="F40" s="199" t="str">
        <f>IF('Data Import'!$AF$94&lt;&gt;"",'Data Import'!$AF$94,"")</f>
        <v>%</v>
      </c>
      <c r="G40" s="201">
        <f>IF('Data Import'!$AF$95&lt;&gt;"",'Data Import'!$AF$95,"")</f>
        <v>60</v>
      </c>
      <c r="H40" s="201">
        <f>IF('Data Import'!$AF$96&lt;&gt;"",'Data Import'!$AF$96,"")</f>
        <v>60</v>
      </c>
      <c r="I40" s="201">
        <f>IF('Data Import'!$AF$97&lt;&gt;"",'Data Import'!$AF$97,"")</f>
        <v>100</v>
      </c>
      <c r="J40" s="201">
        <f>IF('Data Import'!$AF$98&lt;&gt;"",'Data Import'!$AF$98,"")</f>
        <v>77.558999999999997</v>
      </c>
      <c r="K40" s="199" t="str">
        <f>IF('Data Import'!$AF$99="Нет","+","")</f>
        <v/>
      </c>
      <c r="L40" s="179" t="str">
        <f>IF('Data Import'!$AF$100&lt;&gt;"",'Data Import'!$AF$100,"")</f>
        <v/>
      </c>
      <c r="M40" s="199" t="str">
        <f>IF('Data Import'!$AF$99="Да","+","")</f>
        <v>+</v>
      </c>
      <c r="N40" s="201">
        <f>IF('Data Import'!$AF$101&lt;&gt;"",'Data Import'!$AF$101,"")</f>
        <v>12027.9</v>
      </c>
      <c r="O40" s="205">
        <f>IF('Data Import'!$AF$102&lt;&gt;"",'Data Import'!$AF$102,"")</f>
        <v>12027.9</v>
      </c>
      <c r="P40" s="205">
        <f>IF('Data Import'!$AF$103&lt;&gt;"",'Data Import'!$AF$103,"")</f>
        <v>534.84299999999996</v>
      </c>
      <c r="Q40" s="205">
        <f>IF('Data Import'!$AF$104&lt;&gt;"",'Data Import'!$AF$104,"")</f>
        <v>534.84299999999996</v>
      </c>
      <c r="R40" s="205">
        <f>IF('Data Import'!$AF$105&lt;&gt;"",'Data Import'!$AF$105,"")</f>
        <v>12027.9</v>
      </c>
      <c r="S40" s="205">
        <f>IF('Data Import'!$AF$106&lt;&gt;"",'Data Import'!$AF$106,"")</f>
        <v>12027.9</v>
      </c>
      <c r="T40" s="205">
        <f>IF('Data Import'!$AF$107&lt;&gt;"",'Data Import'!$AF$107,"")</f>
        <v>408.82100000000003</v>
      </c>
      <c r="U40" s="205">
        <f>IF('Data Import'!$AF$108&lt;&gt;"",'Data Import'!$AF$108,"")</f>
        <v>414.82100000000003</v>
      </c>
      <c r="V40" s="205">
        <f>IF('Data Import'!$AF$109&lt;&gt;"",'Data Import'!$AF$109,"")</f>
        <v>0</v>
      </c>
      <c r="W40" s="205">
        <f>IF('Data Import'!$AF$110&lt;&gt;"",'Data Import'!$AF$110,"")</f>
        <v>0</v>
      </c>
      <c r="X40" s="205">
        <f>IF('Data Import'!$AF$111&lt;&gt;"",'Data Import'!$AF$111,"")</f>
        <v>101.822</v>
      </c>
      <c r="Y40" s="205">
        <f>IF('Data Import'!$AF$112&lt;&gt;"",'Data Import'!$AF$112,"")</f>
        <v>95.822000000000003</v>
      </c>
      <c r="Z40" s="205">
        <f>IF('Data Import'!$AF$113&lt;&gt;"",'Data Import'!$AF$113,"")</f>
        <v>100</v>
      </c>
      <c r="AA40" s="205">
        <f>IF('Data Import'!$AF$114&lt;&gt;"",'Data Import'!$AF$114,"")</f>
        <v>100</v>
      </c>
      <c r="AB40" s="205">
        <f>IF('Data Import'!$AF$115&lt;&gt;"",'Data Import'!$AF$115,"")</f>
        <v>76.438000000000002</v>
      </c>
      <c r="AC40" s="205">
        <f>IF('Data Import'!$AF$116&lt;&gt;"",'Data Import'!$AF$116,"")</f>
        <v>77.558999999999997</v>
      </c>
      <c r="AD40" s="205">
        <f>IF('Data Import'!$AF$117&lt;&gt;"",'Data Import'!$AF$117,"")</f>
        <v>0</v>
      </c>
      <c r="AE40" s="205">
        <f>IF('Data Import'!$AF$118&lt;&gt;"",'Data Import'!$AF$118,"")</f>
        <v>0</v>
      </c>
      <c r="AF40" s="205">
        <f>IF('Data Import'!$AF$119&lt;&gt;"",'Data Import'!$AF$119,"")</f>
        <v>19.038</v>
      </c>
      <c r="AG40" s="205">
        <f>IF('Data Import'!$AF$120&lt;&gt;"",'Data Import'!$AF$120,"")</f>
        <v>17.916</v>
      </c>
    </row>
    <row r="41" spans="1:33" ht="15.75" customHeight="1" x14ac:dyDescent="0.25">
      <c r="A41" s="33">
        <v>30</v>
      </c>
      <c r="B41" s="177" t="s">
        <v>40</v>
      </c>
      <c r="C41" s="199" t="str">
        <f>IF('Data Import'!$AG$91="Нет","+","")</f>
        <v>+</v>
      </c>
      <c r="D41" s="199" t="str">
        <f>IF('Data Import'!$AG$92="Нет","+","")</f>
        <v/>
      </c>
      <c r="E41" s="179" t="str">
        <f>IF('Data Import'!$AG$93&lt;&gt;"",'Data Import'!$AG$93,"")</f>
        <v/>
      </c>
      <c r="F41" s="199" t="str">
        <f>IF('Data Import'!$AG$94&lt;&gt;"",'Data Import'!$AG$94,"")</f>
        <v/>
      </c>
      <c r="G41" s="201" t="str">
        <f>IF('Data Import'!$AG$95&lt;&gt;"",'Data Import'!$AG$95,"")</f>
        <v/>
      </c>
      <c r="H41" s="201" t="str">
        <f>IF('Data Import'!$AG$96&lt;&gt;"",'Data Import'!$AG$96,"")</f>
        <v/>
      </c>
      <c r="I41" s="201" t="str">
        <f>IF('Data Import'!$AG$97&lt;&gt;"",'Data Import'!$AG$97,"")</f>
        <v/>
      </c>
      <c r="J41" s="201" t="str">
        <f>IF('Data Import'!$AG$98&lt;&gt;"",'Data Import'!$AG$98,"")</f>
        <v/>
      </c>
      <c r="K41" s="199" t="str">
        <f>IF('Data Import'!$AG$99="Нет","+","")</f>
        <v/>
      </c>
      <c r="L41" s="179" t="str">
        <f>IF('Data Import'!$AG$100&lt;&gt;"",'Data Import'!$AG$100,"")</f>
        <v/>
      </c>
      <c r="M41" s="199" t="str">
        <f>IF('Data Import'!$AG$99="Да","+","")</f>
        <v>+</v>
      </c>
      <c r="N41" s="201">
        <f>IF('Data Import'!$AG$101&lt;&gt;"",'Data Import'!$AG$101,"")</f>
        <v>27.8</v>
      </c>
      <c r="O41" s="205">
        <f>IF('Data Import'!$AG$102&lt;&gt;"",'Data Import'!$AG$102,"")</f>
        <v>27.8</v>
      </c>
      <c r="P41" s="205">
        <f>IF('Data Import'!$AG$103&lt;&gt;"",'Data Import'!$AG$103,"")</f>
        <v>17.600000000000001</v>
      </c>
      <c r="Q41" s="205">
        <f>IF('Data Import'!$AG$104&lt;&gt;"",'Data Import'!$AG$104,"")</f>
        <v>32.6</v>
      </c>
      <c r="R41" s="205">
        <f>IF('Data Import'!$AG$105&lt;&gt;"",'Data Import'!$AG$105,"")</f>
        <v>23.3</v>
      </c>
      <c r="S41" s="205">
        <f>IF('Data Import'!$AG$106&lt;&gt;"",'Data Import'!$AG$106,"")</f>
        <v>23.3</v>
      </c>
      <c r="T41" s="205">
        <f>IF('Data Import'!$AG$107&lt;&gt;"",'Data Import'!$AG$107,"")</f>
        <v>17.600000000000001</v>
      </c>
      <c r="U41" s="205">
        <f>IF('Data Import'!$AG$108&lt;&gt;"",'Data Import'!$AG$108,"")</f>
        <v>7.2</v>
      </c>
      <c r="V41" s="205">
        <f>IF('Data Import'!$AG$109&lt;&gt;"",'Data Import'!$AG$109,"")</f>
        <v>0</v>
      </c>
      <c r="W41" s="205">
        <f>IF('Data Import'!$AG$110&lt;&gt;"",'Data Import'!$AG$110,"")</f>
        <v>0</v>
      </c>
      <c r="X41" s="205">
        <f>IF('Data Import'!$AG$111&lt;&gt;"",'Data Import'!$AG$111,"")</f>
        <v>0</v>
      </c>
      <c r="Y41" s="205">
        <f>IF('Data Import'!$AG$112&lt;&gt;"",'Data Import'!$AG$112,"")</f>
        <v>0</v>
      </c>
      <c r="Z41" s="205">
        <f>IF('Data Import'!$AG$113&lt;&gt;"",'Data Import'!$AG$113,"")</f>
        <v>83.813000000000002</v>
      </c>
      <c r="AA41" s="205">
        <f>IF('Data Import'!$AG$114&lt;&gt;"",'Data Import'!$AG$114,"")</f>
        <v>83.813000000000002</v>
      </c>
      <c r="AB41" s="205">
        <f>IF('Data Import'!$AG$115&lt;&gt;"",'Data Import'!$AG$115,"")</f>
        <v>100</v>
      </c>
      <c r="AC41" s="205">
        <f>IF('Data Import'!$AG$116&lt;&gt;"",'Data Import'!$AG$116,"")</f>
        <v>22.085999999999999</v>
      </c>
      <c r="AD41" s="205">
        <f>IF('Data Import'!$AG$117&lt;&gt;"",'Data Import'!$AG$117,"")</f>
        <v>0</v>
      </c>
      <c r="AE41" s="205">
        <f>IF('Data Import'!$AG$118&lt;&gt;"",'Data Import'!$AG$118,"")</f>
        <v>0</v>
      </c>
      <c r="AF41" s="205">
        <f>IF('Data Import'!$AG$119&lt;&gt;"",'Data Import'!$AG$119,"")</f>
        <v>0</v>
      </c>
      <c r="AG41" s="205">
        <f>IF('Data Import'!$AG$120&lt;&gt;"",'Data Import'!$AG$120,"")</f>
        <v>0</v>
      </c>
    </row>
    <row r="42" spans="1:33" ht="15.75" customHeight="1" x14ac:dyDescent="0.25">
      <c r="A42" s="33">
        <v>31</v>
      </c>
      <c r="B42" s="177" t="s">
        <v>41</v>
      </c>
      <c r="C42" s="199" t="str">
        <f>IF('Data Import'!$AH$91="Нет","+","")</f>
        <v/>
      </c>
      <c r="D42" s="199" t="str">
        <f>IF('Data Import'!$AH$92="Нет","+","")</f>
        <v>+</v>
      </c>
      <c r="E42" s="179" t="str">
        <f>IF('Data Import'!$AH$93&lt;&gt;"",'Data Import'!$AH$93,"")</f>
        <v/>
      </c>
      <c r="F42" s="199" t="str">
        <f>IF('Data Import'!$AH$94&lt;&gt;"",'Data Import'!$AH$94,"")</f>
        <v/>
      </c>
      <c r="G42" s="201" t="str">
        <f>IF('Data Import'!$AH$95&lt;&gt;"",'Data Import'!$AH$95,"")</f>
        <v/>
      </c>
      <c r="H42" s="201" t="str">
        <f>IF('Data Import'!$AH$96&lt;&gt;"",'Data Import'!$AH$96,"")</f>
        <v/>
      </c>
      <c r="I42" s="201" t="str">
        <f>IF('Data Import'!$AH$97&lt;&gt;"",'Data Import'!$AH$97,"")</f>
        <v/>
      </c>
      <c r="J42" s="201" t="str">
        <f>IF('Data Import'!$AH$98&lt;&gt;"",'Data Import'!$AH$98,"")</f>
        <v/>
      </c>
      <c r="K42" s="199" t="str">
        <f>IF('Data Import'!$AH$99="Нет","+","")</f>
        <v/>
      </c>
      <c r="L42" s="179" t="str">
        <f>IF('Data Import'!$AH$100&lt;&gt;"",'Data Import'!$AH$100,"")</f>
        <v/>
      </c>
      <c r="M42" s="199" t="str">
        <f>IF('Data Import'!$AH$99="Да","+","")</f>
        <v>+</v>
      </c>
      <c r="N42" s="201">
        <f>IF('Data Import'!$AH$101&lt;&gt;"",'Data Import'!$AH$101,"")</f>
        <v>166.5</v>
      </c>
      <c r="O42" s="205">
        <f>IF('Data Import'!$AH$102&lt;&gt;"",'Data Import'!$AH$102,"")</f>
        <v>165.8</v>
      </c>
      <c r="P42" s="205">
        <f>IF('Data Import'!$AH$103&lt;&gt;"",'Data Import'!$AH$103,"")</f>
        <v>385.02699999999999</v>
      </c>
      <c r="Q42" s="205">
        <f>IF('Data Import'!$AH$104&lt;&gt;"",'Data Import'!$AH$104,"")</f>
        <v>386.56700000000001</v>
      </c>
      <c r="R42" s="205">
        <f>IF('Data Import'!$AH$105&lt;&gt;"",'Data Import'!$AH$105,"")</f>
        <v>0</v>
      </c>
      <c r="S42" s="205">
        <f>IF('Data Import'!$AH$106&lt;&gt;"",'Data Import'!$AH$106,"")</f>
        <v>0</v>
      </c>
      <c r="T42" s="205">
        <f>IF('Data Import'!$AH$107&lt;&gt;"",'Data Import'!$AH$107,"")</f>
        <v>86.293999999999997</v>
      </c>
      <c r="U42" s="205">
        <f>IF('Data Import'!$AH$108&lt;&gt;"",'Data Import'!$AH$108,"")</f>
        <v>87.293999999999997</v>
      </c>
      <c r="V42" s="205">
        <f>IF('Data Import'!$AH$109&lt;&gt;"",'Data Import'!$AH$109,"")</f>
        <v>166.5</v>
      </c>
      <c r="W42" s="205">
        <f>IF('Data Import'!$AH$110&lt;&gt;"",'Data Import'!$AH$110,"")</f>
        <v>165.8</v>
      </c>
      <c r="X42" s="205">
        <f>IF('Data Import'!$AH$111&lt;&gt;"",'Data Import'!$AH$111,"")</f>
        <v>41.639000000000003</v>
      </c>
      <c r="Y42" s="205">
        <f>IF('Data Import'!$AH$112&lt;&gt;"",'Data Import'!$AH$112,"")</f>
        <v>41.819000000000003</v>
      </c>
      <c r="Z42" s="205">
        <f>IF('Data Import'!$AH$113&lt;&gt;"",'Data Import'!$AH$113,"")</f>
        <v>0</v>
      </c>
      <c r="AA42" s="205">
        <f>IF('Data Import'!$AH$114&lt;&gt;"",'Data Import'!$AH$114,"")</f>
        <v>0</v>
      </c>
      <c r="AB42" s="205">
        <f>IF('Data Import'!$AH$115&lt;&gt;"",'Data Import'!$AH$115,"")</f>
        <v>22.411999999999999</v>
      </c>
      <c r="AC42" s="205">
        <f>IF('Data Import'!$AH$116&lt;&gt;"",'Data Import'!$AH$116,"")</f>
        <v>22.582000000000001</v>
      </c>
      <c r="AD42" s="205">
        <f>IF('Data Import'!$AH$117&lt;&gt;"",'Data Import'!$AH$117,"")</f>
        <v>100</v>
      </c>
      <c r="AE42" s="205">
        <f>IF('Data Import'!$AH$118&lt;&gt;"",'Data Import'!$AH$118,"")</f>
        <v>100</v>
      </c>
      <c r="AF42" s="205">
        <f>IF('Data Import'!$AH$119&lt;&gt;"",'Data Import'!$AH$119,"")</f>
        <v>10.815</v>
      </c>
      <c r="AG42" s="205">
        <f>IF('Data Import'!$AH$120&lt;&gt;"",'Data Import'!$AH$120,"")</f>
        <v>10.818</v>
      </c>
    </row>
    <row r="43" spans="1:33" ht="15.75" customHeight="1" x14ac:dyDescent="0.25">
      <c r="A43" s="33">
        <v>32</v>
      </c>
      <c r="B43" s="177" t="s">
        <v>42</v>
      </c>
      <c r="C43" s="199" t="str">
        <f>IF('Data Import'!$AI$91="Нет","+","")</f>
        <v/>
      </c>
      <c r="D43" s="199" t="str">
        <f>IF('Data Import'!$AI$92="Нет","+","")</f>
        <v/>
      </c>
      <c r="E43" s="179" t="str">
        <f>IF('Data Import'!$AI$93&lt;&gt;"",'Data Import'!$AI$93,"")</f>
        <v/>
      </c>
      <c r="F43" s="199" t="str">
        <f>IF('Data Import'!$AI$94&lt;&gt;"",'Data Import'!$AI$94,"")</f>
        <v/>
      </c>
      <c r="G43" s="201" t="str">
        <f>IF('Data Import'!$AI$95&lt;&gt;"",'Data Import'!$AI$95,"")</f>
        <v/>
      </c>
      <c r="H43" s="201" t="str">
        <f>IF('Data Import'!$AI$96&lt;&gt;"",'Data Import'!$AI$96,"")</f>
        <v/>
      </c>
      <c r="I43" s="201" t="str">
        <f>IF('Data Import'!$AI$97&lt;&gt;"",'Data Import'!$AI$97,"")</f>
        <v/>
      </c>
      <c r="J43" s="201" t="str">
        <f>IF('Data Import'!$AI$98&lt;&gt;"",'Data Import'!$AI$98,"")</f>
        <v/>
      </c>
      <c r="K43" s="199" t="str">
        <f>IF('Data Import'!$AI$99="Нет","+","")</f>
        <v/>
      </c>
      <c r="L43" s="179" t="str">
        <f>IF('Data Import'!$AI$100&lt;&gt;"",'Data Import'!$AI$100,"")</f>
        <v/>
      </c>
      <c r="M43" s="199" t="str">
        <f>IF('Data Import'!$AI$99="Да","+","")</f>
        <v>+</v>
      </c>
      <c r="N43" s="201">
        <f>IF('Data Import'!$AI$101&lt;&gt;"",'Data Import'!$AI$101,"")</f>
        <v>13.172000000000001</v>
      </c>
      <c r="O43" s="205">
        <f>IF('Data Import'!$AI$102&lt;&gt;"",'Data Import'!$AI$102,"")</f>
        <v>13.964</v>
      </c>
      <c r="P43" s="205">
        <f>IF('Data Import'!$AI$103&lt;&gt;"",'Data Import'!$AI$103,"")</f>
        <v>9.8369999999999997</v>
      </c>
      <c r="Q43" s="205">
        <f>IF('Data Import'!$AI$104&lt;&gt;"",'Data Import'!$AI$104,"")</f>
        <v>8.9160000000000004</v>
      </c>
      <c r="R43" s="205">
        <f>IF('Data Import'!$AI$105&lt;&gt;"",'Data Import'!$AI$105,"")</f>
        <v>13.172000000000001</v>
      </c>
      <c r="S43" s="205">
        <f>IF('Data Import'!$AI$106&lt;&gt;"",'Data Import'!$AI$106,"")</f>
        <v>13.964</v>
      </c>
      <c r="T43" s="205">
        <f>IF('Data Import'!$AI$107&lt;&gt;"",'Data Import'!$AI$107,"")</f>
        <v>9</v>
      </c>
      <c r="U43" s="205">
        <f>IF('Data Import'!$AI$108&lt;&gt;"",'Data Import'!$AI$108,"")</f>
        <v>8.6159999999999997</v>
      </c>
      <c r="V43" s="205">
        <f>IF('Data Import'!$AI$109&lt;&gt;"",'Data Import'!$AI$109,"")</f>
        <v>0</v>
      </c>
      <c r="W43" s="205">
        <f>IF('Data Import'!$AI$110&lt;&gt;"",'Data Import'!$AI$110,"")</f>
        <v>0</v>
      </c>
      <c r="X43" s="205">
        <f>IF('Data Import'!$AI$111&lt;&gt;"",'Data Import'!$AI$111,"")</f>
        <v>0.83699999999999997</v>
      </c>
      <c r="Y43" s="205">
        <f>IF('Data Import'!$AI$112&lt;&gt;"",'Data Import'!$AI$112,"")</f>
        <v>0.3</v>
      </c>
      <c r="Z43" s="205">
        <f>IF('Data Import'!$AI$113&lt;&gt;"",'Data Import'!$AI$113,"")</f>
        <v>100</v>
      </c>
      <c r="AA43" s="205">
        <f>IF('Data Import'!$AI$114&lt;&gt;"",'Data Import'!$AI$114,"")</f>
        <v>100</v>
      </c>
      <c r="AB43" s="205">
        <f>IF('Data Import'!$AI$115&lt;&gt;"",'Data Import'!$AI$115,"")</f>
        <v>91.491</v>
      </c>
      <c r="AC43" s="205">
        <f>IF('Data Import'!$AI$116&lt;&gt;"",'Data Import'!$AI$116,"")</f>
        <v>96.635000000000005</v>
      </c>
      <c r="AD43" s="205">
        <f>IF('Data Import'!$AI$117&lt;&gt;"",'Data Import'!$AI$117,"")</f>
        <v>0</v>
      </c>
      <c r="AE43" s="205">
        <f>IF('Data Import'!$AI$118&lt;&gt;"",'Data Import'!$AI$118,"")</f>
        <v>0</v>
      </c>
      <c r="AF43" s="205">
        <f>IF('Data Import'!$AI$119&lt;&gt;"",'Data Import'!$AI$119,"")</f>
        <v>8.5090000000000003</v>
      </c>
      <c r="AG43" s="205">
        <f>IF('Data Import'!$AI$120&lt;&gt;"",'Data Import'!$AI$120,"")</f>
        <v>3.3650000000000002</v>
      </c>
    </row>
    <row r="44" spans="1:33" ht="33" customHeight="1" x14ac:dyDescent="0.25">
      <c r="A44" s="33">
        <v>33</v>
      </c>
      <c r="B44" s="177" t="s">
        <v>43</v>
      </c>
      <c r="C44" s="199" t="str">
        <f>IF('Data Import'!$AJ$91="Нет","+","")</f>
        <v/>
      </c>
      <c r="D44" s="199" t="str">
        <f>IF('Data Import'!$AJ$92="Нет","+","")</f>
        <v/>
      </c>
      <c r="E44" s="179" t="str">
        <f>IF('Data Import'!$AJ$93&lt;&gt;"",'Data Import'!$AJ$93,"")</f>
        <v xml:space="preserve">Доля тротуаров и пешеходных путей движения на автомобильных дорогах, соответствующих требованиям доступности для инвалидов </v>
      </c>
      <c r="F44" s="199" t="str">
        <f>IF('Data Import'!$AJ$94&lt;&gt;"",'Data Import'!$AJ$94,"")</f>
        <v>%</v>
      </c>
      <c r="G44" s="201">
        <f>IF('Data Import'!$AJ$95&lt;&gt;"",'Data Import'!$AJ$95,"")</f>
        <v>7.5</v>
      </c>
      <c r="H44" s="201">
        <f>IF('Data Import'!$AJ$96&lt;&gt;"",'Data Import'!$AJ$96,"")</f>
        <v>7.5</v>
      </c>
      <c r="I44" s="201">
        <f>IF('Data Import'!$AJ$97&lt;&gt;"",'Data Import'!$AJ$97,"")</f>
        <v>13.02</v>
      </c>
      <c r="J44" s="201">
        <f>IF('Data Import'!$AJ$98&lt;&gt;"",'Data Import'!$AJ$98,"")</f>
        <v>23.6</v>
      </c>
      <c r="K44" s="199" t="str">
        <f>IF('Data Import'!$AJ$99="Нет","+","")</f>
        <v/>
      </c>
      <c r="L44" s="179" t="str">
        <f>IF('Data Import'!$AJ$100&lt;&gt;"",'Data Import'!$AJ$100,"")</f>
        <v/>
      </c>
      <c r="M44" s="199" t="str">
        <f>IF('Data Import'!$AJ$99="Да","+","")</f>
        <v>+</v>
      </c>
      <c r="N44" s="201">
        <f>IF('Data Import'!$AJ$101&lt;&gt;"",'Data Import'!$AJ$101,"")</f>
        <v>47.5</v>
      </c>
      <c r="O44" s="205">
        <f>IF('Data Import'!$AJ$102&lt;&gt;"",'Data Import'!$AJ$102,"")</f>
        <v>57.6</v>
      </c>
      <c r="P44" s="205">
        <f>IF('Data Import'!$AJ$103&lt;&gt;"",'Data Import'!$AJ$103,"")</f>
        <v>514.29999999999995</v>
      </c>
      <c r="Q44" s="205">
        <f>IF('Data Import'!$AJ$104&lt;&gt;"",'Data Import'!$AJ$104,"")</f>
        <v>523.6</v>
      </c>
      <c r="R44" s="205">
        <f>IF('Data Import'!$AJ$105&lt;&gt;"",'Data Import'!$AJ$105,"")</f>
        <v>7.5</v>
      </c>
      <c r="S44" s="205">
        <f>IF('Data Import'!$AJ$106&lt;&gt;"",'Data Import'!$AJ$106,"")</f>
        <v>7.5</v>
      </c>
      <c r="T44" s="205">
        <f>IF('Data Import'!$AJ$107&lt;&gt;"",'Data Import'!$AJ$107,"")</f>
        <v>122.5</v>
      </c>
      <c r="U44" s="205">
        <f>IF('Data Import'!$AJ$108&lt;&gt;"",'Data Import'!$AJ$108,"")</f>
        <v>123.5</v>
      </c>
      <c r="V44" s="205">
        <f>IF('Data Import'!$AJ$109&lt;&gt;"",'Data Import'!$AJ$109,"")</f>
        <v>13.5</v>
      </c>
      <c r="W44" s="205">
        <f>IF('Data Import'!$AJ$110&lt;&gt;"",'Data Import'!$AJ$110,"")</f>
        <v>13.5</v>
      </c>
      <c r="X44" s="205">
        <f>IF('Data Import'!$AJ$111&lt;&gt;"",'Data Import'!$AJ$111,"")</f>
        <v>261.60000000000002</v>
      </c>
      <c r="Y44" s="205">
        <f>IF('Data Import'!$AJ$112&lt;&gt;"",'Data Import'!$AJ$112,"")</f>
        <v>261.60000000000002</v>
      </c>
      <c r="Z44" s="205">
        <f>IF('Data Import'!$AJ$113&lt;&gt;"",'Data Import'!$AJ$113,"")</f>
        <v>15.789</v>
      </c>
      <c r="AA44" s="205">
        <f>IF('Data Import'!$AJ$114&lt;&gt;"",'Data Import'!$AJ$114,"")</f>
        <v>13.021000000000001</v>
      </c>
      <c r="AB44" s="205">
        <f>IF('Data Import'!$AJ$115&lt;&gt;"",'Data Import'!$AJ$115,"")</f>
        <v>23.818999999999999</v>
      </c>
      <c r="AC44" s="205">
        <f>IF('Data Import'!$AJ$116&lt;&gt;"",'Data Import'!$AJ$116,"")</f>
        <v>23.587</v>
      </c>
      <c r="AD44" s="205">
        <f>IF('Data Import'!$AJ$117&lt;&gt;"",'Data Import'!$AJ$117,"")</f>
        <v>28.420999999999999</v>
      </c>
      <c r="AE44" s="205">
        <f>IF('Data Import'!$AJ$118&lt;&gt;"",'Data Import'!$AJ$118,"")</f>
        <v>23.437999999999999</v>
      </c>
      <c r="AF44" s="205">
        <f>IF('Data Import'!$AJ$119&lt;&gt;"",'Data Import'!$AJ$119,"")</f>
        <v>50.865000000000002</v>
      </c>
      <c r="AG44" s="205">
        <f>IF('Data Import'!$AJ$120&lt;&gt;"",'Data Import'!$AJ$120,"")</f>
        <v>49.962000000000003</v>
      </c>
    </row>
    <row r="45" spans="1:33" ht="15.75" customHeight="1" x14ac:dyDescent="0.25">
      <c r="A45" s="33">
        <v>34</v>
      </c>
      <c r="B45" s="177" t="s">
        <v>44</v>
      </c>
      <c r="C45" s="199" t="str">
        <f>IF('Data Import'!$AK$91="Нет","+","")</f>
        <v>+</v>
      </c>
      <c r="D45" s="199" t="str">
        <f>IF('Data Import'!$AK$92="Нет","+","")</f>
        <v/>
      </c>
      <c r="E45" s="179" t="str">
        <f>IF('Data Import'!$AK$93&lt;&gt;"",'Data Import'!$AK$93,"")</f>
        <v/>
      </c>
      <c r="F45" s="199" t="str">
        <f>IF('Data Import'!$AK$94&lt;&gt;"",'Data Import'!$AK$94,"")</f>
        <v/>
      </c>
      <c r="G45" s="201" t="str">
        <f>IF('Data Import'!$AK$95&lt;&gt;"",'Data Import'!$AK$95,"")</f>
        <v/>
      </c>
      <c r="H45" s="201" t="str">
        <f>IF('Data Import'!$AK$96&lt;&gt;"",'Data Import'!$AK$96,"")</f>
        <v/>
      </c>
      <c r="I45" s="201" t="str">
        <f>IF('Data Import'!$AK$97&lt;&gt;"",'Data Import'!$AK$97,"")</f>
        <v/>
      </c>
      <c r="J45" s="201" t="str">
        <f>IF('Data Import'!$AK$98&lt;&gt;"",'Data Import'!$AK$98,"")</f>
        <v/>
      </c>
      <c r="K45" s="199" t="str">
        <f>IF('Data Import'!$AK$99="Нет","+","")</f>
        <v/>
      </c>
      <c r="L45" s="179" t="str">
        <f>IF('Data Import'!$AK$100&lt;&gt;"",'Data Import'!$AK$100,"")</f>
        <v/>
      </c>
      <c r="M45" s="199" t="str">
        <f>IF('Data Import'!$AK$99="Да","+","")</f>
        <v>+</v>
      </c>
      <c r="N45" s="201">
        <f>IF('Data Import'!$AK$101&lt;&gt;"",'Data Import'!$AK$101,"")</f>
        <v>28.312000000000001</v>
      </c>
      <c r="O45" s="205">
        <f>IF('Data Import'!$AK$102&lt;&gt;"",'Data Import'!$AK$102,"")</f>
        <v>28.312000000000001</v>
      </c>
      <c r="P45" s="205">
        <f>IF('Data Import'!$AK$103&lt;&gt;"",'Data Import'!$AK$103,"")</f>
        <v>87.108999999999995</v>
      </c>
      <c r="Q45" s="205">
        <f>IF('Data Import'!$AK$104&lt;&gt;"",'Data Import'!$AK$104,"")</f>
        <v>87.108999999999995</v>
      </c>
      <c r="R45" s="205">
        <f>IF('Data Import'!$AK$105&lt;&gt;"",'Data Import'!$AK$105,"")</f>
        <v>0</v>
      </c>
      <c r="S45" s="205">
        <f>IF('Data Import'!$AK$106&lt;&gt;"",'Data Import'!$AK$106,"")</f>
        <v>0</v>
      </c>
      <c r="T45" s="205">
        <f>IF('Data Import'!$AK$107&lt;&gt;"",'Data Import'!$AK$107,"")</f>
        <v>78.650999999999996</v>
      </c>
      <c r="U45" s="205">
        <f>IF('Data Import'!$AK$108&lt;&gt;"",'Data Import'!$AK$108,"")</f>
        <v>78.650999999999996</v>
      </c>
      <c r="V45" s="205">
        <f>IF('Data Import'!$AK$109&lt;&gt;"",'Data Import'!$AK$109,"")</f>
        <v>0</v>
      </c>
      <c r="W45" s="205">
        <f>IF('Data Import'!$AK$110&lt;&gt;"",'Data Import'!$AK$110,"")</f>
        <v>0</v>
      </c>
      <c r="X45" s="205">
        <f>IF('Data Import'!$AK$111&lt;&gt;"",'Data Import'!$AK$111,"")</f>
        <v>0</v>
      </c>
      <c r="Y45" s="205">
        <f>IF('Data Import'!$AK$112&lt;&gt;"",'Data Import'!$AK$112,"")</f>
        <v>0</v>
      </c>
      <c r="Z45" s="205">
        <f>IF('Data Import'!$AK$113&lt;&gt;"",'Data Import'!$AK$113,"")</f>
        <v>0</v>
      </c>
      <c r="AA45" s="205">
        <f>IF('Data Import'!$AK$114&lt;&gt;"",'Data Import'!$AK$114,"")</f>
        <v>0</v>
      </c>
      <c r="AB45" s="205">
        <f>IF('Data Import'!$AK$115&lt;&gt;"",'Data Import'!$AK$115,"")</f>
        <v>90.29</v>
      </c>
      <c r="AC45" s="205">
        <f>IF('Data Import'!$AK$116&lt;&gt;"",'Data Import'!$AK$116,"")</f>
        <v>90.29</v>
      </c>
      <c r="AD45" s="205">
        <f>IF('Data Import'!$AK$117&lt;&gt;"",'Data Import'!$AK$117,"")</f>
        <v>0</v>
      </c>
      <c r="AE45" s="205">
        <f>IF('Data Import'!$AK$118&lt;&gt;"",'Data Import'!$AK$118,"")</f>
        <v>0</v>
      </c>
      <c r="AF45" s="205">
        <f>IF('Data Import'!$AK$119&lt;&gt;"",'Data Import'!$AK$119,"")</f>
        <v>0</v>
      </c>
      <c r="AG45" s="205">
        <f>IF('Data Import'!$AK$120&lt;&gt;"",'Data Import'!$AK$120,"")</f>
        <v>0</v>
      </c>
    </row>
    <row r="46" spans="1:33" ht="60.75" customHeight="1" x14ac:dyDescent="0.25">
      <c r="A46" s="33">
        <v>35</v>
      </c>
      <c r="B46" s="177" t="s">
        <v>45</v>
      </c>
      <c r="C46" s="199" t="str">
        <f>IF('Data Import'!$AL$91="Нет","+","")</f>
        <v/>
      </c>
      <c r="D46" s="199" t="str">
        <f>IF('Data Import'!$AL$92="Нет","+","")</f>
        <v/>
      </c>
      <c r="E46" s="179" t="str">
        <f>IF('Data Import'!$AL$93&lt;&gt;"",'Data Import'!$AL$93,"")</f>
        <v>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v>
      </c>
      <c r="F46" s="199" t="str">
        <f>IF('Data Import'!$AL$94&lt;&gt;"",'Data Import'!$AL$94,"")</f>
        <v>%</v>
      </c>
      <c r="G46" s="201">
        <f>IF('Data Import'!$AL$95&lt;&gt;"",'Data Import'!$AL$95,"")</f>
        <v>5</v>
      </c>
      <c r="H46" s="201">
        <f>IF('Data Import'!$AL$96&lt;&gt;"",'Data Import'!$AL$96,"")</f>
        <v>55</v>
      </c>
      <c r="I46" s="201">
        <f>IF('Data Import'!$AL$97&lt;&gt;"",'Data Import'!$AL$97,"")</f>
        <v>27.97</v>
      </c>
      <c r="J46" s="201">
        <f>IF('Data Import'!$AL$98&lt;&gt;"",'Data Import'!$AL$98,"")</f>
        <v>22.3</v>
      </c>
      <c r="K46" s="199" t="str">
        <f>IF('Data Import'!$AL$99="Нет","+","")</f>
        <v/>
      </c>
      <c r="L46" s="179" t="str">
        <f>IF('Data Import'!$AL$100&lt;&gt;"",'Data Import'!$AL$100,"")</f>
        <v/>
      </c>
      <c r="M46" s="199" t="str">
        <f>IF('Data Import'!$AL$99="Да","+","")</f>
        <v>+</v>
      </c>
      <c r="N46" s="201">
        <f>IF('Data Import'!$AL$101&lt;&gt;"",'Data Import'!$AL$101,"")</f>
        <v>73.44</v>
      </c>
      <c r="O46" s="205">
        <f>IF('Data Import'!$AL$102&lt;&gt;"",'Data Import'!$AL$102,"")</f>
        <v>97.71</v>
      </c>
      <c r="P46" s="205">
        <f>IF('Data Import'!$AL$103&lt;&gt;"",'Data Import'!$AL$103,"")</f>
        <v>379.46</v>
      </c>
      <c r="Q46" s="205">
        <f>IF('Data Import'!$AL$104&lt;&gt;"",'Data Import'!$AL$104,"")</f>
        <v>387.24</v>
      </c>
      <c r="R46" s="205">
        <f>IF('Data Import'!$AL$105&lt;&gt;"",'Data Import'!$AL$105,"")</f>
        <v>16.43</v>
      </c>
      <c r="S46" s="205">
        <f>IF('Data Import'!$AL$106&lt;&gt;"",'Data Import'!$AL$106,"")</f>
        <v>24.42</v>
      </c>
      <c r="T46" s="205">
        <f>IF('Data Import'!$AL$107&lt;&gt;"",'Data Import'!$AL$107,"")</f>
        <v>83.31</v>
      </c>
      <c r="U46" s="205">
        <f>IF('Data Import'!$AL$108&lt;&gt;"",'Data Import'!$AL$108,"")</f>
        <v>86.39</v>
      </c>
      <c r="V46" s="205">
        <f>IF('Data Import'!$AL$109&lt;&gt;"",'Data Import'!$AL$109,"")</f>
        <v>0</v>
      </c>
      <c r="W46" s="205">
        <f>IF('Data Import'!$AL$110&lt;&gt;"",'Data Import'!$AL$110,"")</f>
        <v>0</v>
      </c>
      <c r="X46" s="205">
        <f>IF('Data Import'!$AL$111&lt;&gt;"",'Data Import'!$AL$111,"")</f>
        <v>267.97000000000003</v>
      </c>
      <c r="Y46" s="205">
        <f>IF('Data Import'!$AL$112&lt;&gt;"",'Data Import'!$AL$112,"")</f>
        <v>273.488</v>
      </c>
      <c r="Z46" s="205">
        <f>IF('Data Import'!$AL$113&lt;&gt;"",'Data Import'!$AL$113,"")</f>
        <v>22.372</v>
      </c>
      <c r="AA46" s="205">
        <f>IF('Data Import'!$AL$114&lt;&gt;"",'Data Import'!$AL$114,"")</f>
        <v>24.992000000000001</v>
      </c>
      <c r="AB46" s="205">
        <f>IF('Data Import'!$AL$115&lt;&gt;"",'Data Import'!$AL$115,"")</f>
        <v>21.954999999999998</v>
      </c>
      <c r="AC46" s="205">
        <f>IF('Data Import'!$AL$116&lt;&gt;"",'Data Import'!$AL$116,"")</f>
        <v>22.309000000000001</v>
      </c>
      <c r="AD46" s="205">
        <f>IF('Data Import'!$AL$117&lt;&gt;"",'Data Import'!$AL$117,"")</f>
        <v>0</v>
      </c>
      <c r="AE46" s="205">
        <f>IF('Data Import'!$AL$118&lt;&gt;"",'Data Import'!$AL$118,"")</f>
        <v>0</v>
      </c>
      <c r="AF46" s="205">
        <f>IF('Data Import'!$AL$119&lt;&gt;"",'Data Import'!$AL$119,"")</f>
        <v>70.619</v>
      </c>
      <c r="AG46" s="205">
        <f>IF('Data Import'!$AL$120&lt;&gt;"",'Data Import'!$AL$120,"")</f>
        <v>70.625</v>
      </c>
    </row>
    <row r="47" spans="1:33" ht="15.75" customHeight="1" x14ac:dyDescent="0.25">
      <c r="A47" s="33">
        <v>36</v>
      </c>
      <c r="B47" s="177" t="s">
        <v>46</v>
      </c>
      <c r="C47" s="199" t="str">
        <f>IF('Data Import'!$AM$91="Нет","+","")</f>
        <v/>
      </c>
      <c r="D47" s="199" t="str">
        <f>IF('Data Import'!$AM$92="Нет","+","")</f>
        <v/>
      </c>
      <c r="E47" s="179" t="str">
        <f>IF('Data Import'!$AM$93&lt;&gt;"",'Data Import'!$AM$93,"")</f>
        <v/>
      </c>
      <c r="F47" s="199" t="str">
        <f>IF('Data Import'!$AM$94&lt;&gt;"",'Data Import'!$AM$94,"")</f>
        <v/>
      </c>
      <c r="G47" s="201" t="str">
        <f>IF('Data Import'!$AM$95&lt;&gt;"",'Data Import'!$AM$95,"")</f>
        <v/>
      </c>
      <c r="H47" s="201" t="str">
        <f>IF('Data Import'!$AM$96&lt;&gt;"",'Data Import'!$AM$96,"")</f>
        <v/>
      </c>
      <c r="I47" s="201" t="str">
        <f>IF('Data Import'!$AM$97&lt;&gt;"",'Data Import'!$AM$97,"")</f>
        <v/>
      </c>
      <c r="J47" s="201" t="str">
        <f>IF('Data Import'!$AM$98&lt;&gt;"",'Data Import'!$AM$98,"")</f>
        <v/>
      </c>
      <c r="K47" s="199" t="str">
        <f>IF('Data Import'!$AM$99="Нет","+","")</f>
        <v/>
      </c>
      <c r="L47" s="179" t="str">
        <f>IF('Data Import'!$AM$100&lt;&gt;"",'Data Import'!$AM$100,"")</f>
        <v/>
      </c>
      <c r="M47" s="199" t="str">
        <f>IF('Data Import'!$AM$99="Да","+","")</f>
        <v/>
      </c>
      <c r="N47" s="201" t="str">
        <f>IF('Data Import'!$AM$101&lt;&gt;"",'Data Import'!$AM$101,"")</f>
        <v/>
      </c>
      <c r="O47" s="205" t="str">
        <f>IF('Data Import'!$AM$102&lt;&gt;"",'Data Import'!$AM$102,"")</f>
        <v/>
      </c>
      <c r="P47" s="205" t="str">
        <f>IF('Data Import'!$AM$103&lt;&gt;"",'Data Import'!$AM$103,"")</f>
        <v/>
      </c>
      <c r="Q47" s="205" t="str">
        <f>IF('Data Import'!$AM$104&lt;&gt;"",'Data Import'!$AM$104,"")</f>
        <v/>
      </c>
      <c r="R47" s="205" t="str">
        <f>IF('Data Import'!$AM$105&lt;&gt;"",'Data Import'!$AM$105,"")</f>
        <v/>
      </c>
      <c r="S47" s="205" t="str">
        <f>IF('Data Import'!$AM$106&lt;&gt;"",'Data Import'!$AM$106,"")</f>
        <v/>
      </c>
      <c r="T47" s="205" t="str">
        <f>IF('Data Import'!$AM$107&lt;&gt;"",'Data Import'!$AM$107,"")</f>
        <v/>
      </c>
      <c r="U47" s="205" t="str">
        <f>IF('Data Import'!$AM$108&lt;&gt;"",'Data Import'!$AM$108,"")</f>
        <v/>
      </c>
      <c r="V47" s="205" t="str">
        <f>IF('Data Import'!$AM$109&lt;&gt;"",'Data Import'!$AM$109,"")</f>
        <v/>
      </c>
      <c r="W47" s="205" t="str">
        <f>IF('Data Import'!$AM$110&lt;&gt;"",'Data Import'!$AM$110,"")</f>
        <v/>
      </c>
      <c r="X47" s="205" t="str">
        <f>IF('Data Import'!$AM$111&lt;&gt;"",'Data Import'!$AM$111,"")</f>
        <v/>
      </c>
      <c r="Y47" s="205" t="str">
        <f>IF('Data Import'!$AM$112&lt;&gt;"",'Data Import'!$AM$112,"")</f>
        <v/>
      </c>
      <c r="Z47" s="205" t="str">
        <f>IF('Data Import'!$AM$113&lt;&gt;"",'Data Import'!$AM$113,"")</f>
        <v/>
      </c>
      <c r="AA47" s="205" t="str">
        <f>IF('Data Import'!$AM$114&lt;&gt;"",'Data Import'!$AM$114,"")</f>
        <v/>
      </c>
      <c r="AB47" s="205" t="str">
        <f>IF('Data Import'!$AM$115&lt;&gt;"",'Data Import'!$AM$115,"")</f>
        <v/>
      </c>
      <c r="AC47" s="205" t="str">
        <f>IF('Data Import'!$AM$116&lt;&gt;"",'Data Import'!$AM$116,"")</f>
        <v/>
      </c>
      <c r="AD47" s="205" t="str">
        <f>IF('Data Import'!$AM$117&lt;&gt;"",'Data Import'!$AM$117,"")</f>
        <v/>
      </c>
      <c r="AE47" s="205" t="str">
        <f>IF('Data Import'!$AM$118&lt;&gt;"",'Data Import'!$AM$118,"")</f>
        <v/>
      </c>
      <c r="AF47" s="205" t="str">
        <f>IF('Data Import'!$AM$119&lt;&gt;"",'Data Import'!$AM$119,"")</f>
        <v/>
      </c>
      <c r="AG47" s="205" t="str">
        <f>IF('Data Import'!$AM$120&lt;&gt;"",'Data Import'!$AM$120,"")</f>
        <v/>
      </c>
    </row>
    <row r="48" spans="1:33" ht="62.25" customHeight="1" x14ac:dyDescent="0.25">
      <c r="A48" s="33">
        <v>37</v>
      </c>
      <c r="B48" s="177" t="s">
        <v>47</v>
      </c>
      <c r="C48" s="199" t="str">
        <f>IF('Data Import'!$AN$91="Нет","+","")</f>
        <v/>
      </c>
      <c r="D48" s="199" t="str">
        <f>IF('Data Import'!$AN$92="Нет","+","")</f>
        <v/>
      </c>
      <c r="E48" s="179" t="str">
        <f>IF('Data Import'!$AN$93&lt;&gt;"",'Data Import'!$AN$93,"")</f>
        <v xml:space="preserve">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v>
      </c>
      <c r="F48" s="199" t="str">
        <f>IF('Data Import'!$AN$94&lt;&gt;"",'Data Import'!$AN$94,"")</f>
        <v>%</v>
      </c>
      <c r="G48" s="201">
        <f>IF('Data Import'!$AN$95&lt;&gt;"",'Data Import'!$AN$95,"")</f>
        <v>0</v>
      </c>
      <c r="H48" s="201">
        <f>IF('Data Import'!$AN$96&lt;&gt;"",'Data Import'!$AN$96,"")</f>
        <v>30</v>
      </c>
      <c r="I48" s="201">
        <f>IF('Data Import'!$AN$97&lt;&gt;"",'Data Import'!$AN$97,"")</f>
        <v>2.6</v>
      </c>
      <c r="J48" s="201">
        <f>IF('Data Import'!$AN$98&lt;&gt;"",'Data Import'!$AN$98,"")</f>
        <v>30</v>
      </c>
      <c r="K48" s="199" t="str">
        <f>IF('Data Import'!$AN$99="Нет","+","")</f>
        <v/>
      </c>
      <c r="L48" s="179" t="str">
        <f>IF('Data Import'!$AN$100&lt;&gt;"",'Data Import'!$AN$100,"")</f>
        <v/>
      </c>
      <c r="M48" s="199" t="str">
        <f>IF('Data Import'!$AN$99="Да","+","")</f>
        <v>+</v>
      </c>
      <c r="N48" s="201">
        <f>IF('Data Import'!$AN$101&lt;&gt;"",'Data Import'!$AN$101,"")</f>
        <v>2</v>
      </c>
      <c r="O48" s="205">
        <f>IF('Data Import'!$AN$102&lt;&gt;"",'Data Import'!$AN$102,"")</f>
        <v>2.6</v>
      </c>
      <c r="P48" s="205">
        <f>IF('Data Import'!$AN$103&lt;&gt;"",'Data Import'!$AN$103,"")</f>
        <v>1613.1</v>
      </c>
      <c r="Q48" s="205">
        <f>IF('Data Import'!$AN$104&lt;&gt;"",'Data Import'!$AN$104,"")</f>
        <v>1772</v>
      </c>
      <c r="R48" s="205">
        <f>IF('Data Import'!$AN$105&lt;&gt;"",'Data Import'!$AN$105,"")</f>
        <v>0</v>
      </c>
      <c r="S48" s="205">
        <f>IF('Data Import'!$AN$106&lt;&gt;"",'Data Import'!$AN$106,"")</f>
        <v>0</v>
      </c>
      <c r="T48" s="205">
        <f>IF('Data Import'!$AN$107&lt;&gt;"",'Data Import'!$AN$107,"")</f>
        <v>499</v>
      </c>
      <c r="U48" s="205">
        <f>IF('Data Import'!$AN$108&lt;&gt;"",'Data Import'!$AN$108,"")</f>
        <v>641.1</v>
      </c>
      <c r="V48" s="205">
        <f>IF('Data Import'!$AN$109&lt;&gt;"",'Data Import'!$AN$109,"")</f>
        <v>2</v>
      </c>
      <c r="W48" s="205">
        <f>IF('Data Import'!$AN$110&lt;&gt;"",'Data Import'!$AN$110,"")</f>
        <v>2.6</v>
      </c>
      <c r="X48" s="205">
        <f>IF('Data Import'!$AN$111&lt;&gt;"",'Data Import'!$AN$111,"")</f>
        <v>989.1</v>
      </c>
      <c r="Y48" s="205">
        <f>IF('Data Import'!$AN$112&lt;&gt;"",'Data Import'!$AN$112,"")</f>
        <v>988.9</v>
      </c>
      <c r="Z48" s="205">
        <f>IF('Data Import'!$AN$113&lt;&gt;"",'Data Import'!$AN$113,"")</f>
        <v>0</v>
      </c>
      <c r="AA48" s="205">
        <f>IF('Data Import'!$AN$114&lt;&gt;"",'Data Import'!$AN$114,"")</f>
        <v>0</v>
      </c>
      <c r="AB48" s="205">
        <f>IF('Data Import'!$AN$115&lt;&gt;"",'Data Import'!$AN$115,"")</f>
        <v>30.934000000000001</v>
      </c>
      <c r="AC48" s="205">
        <f>IF('Data Import'!$AN$116&lt;&gt;"",'Data Import'!$AN$116,"")</f>
        <v>36.179000000000002</v>
      </c>
      <c r="AD48" s="205">
        <f>IF('Data Import'!$AN$117&lt;&gt;"",'Data Import'!$AN$117,"")</f>
        <v>100</v>
      </c>
      <c r="AE48" s="205">
        <f>IF('Data Import'!$AN$118&lt;&gt;"",'Data Import'!$AN$118,"")</f>
        <v>100</v>
      </c>
      <c r="AF48" s="205">
        <f>IF('Data Import'!$AN$119&lt;&gt;"",'Data Import'!$AN$119,"")</f>
        <v>61.317</v>
      </c>
      <c r="AG48" s="205">
        <f>IF('Data Import'!$AN$120&lt;&gt;"",'Data Import'!$AN$120,"")</f>
        <v>55.807000000000002</v>
      </c>
    </row>
    <row r="49" spans="1:33" ht="15.75" customHeight="1" x14ac:dyDescent="0.25">
      <c r="A49" s="33">
        <v>38</v>
      </c>
      <c r="B49" s="177" t="s">
        <v>48</v>
      </c>
      <c r="C49" s="199" t="str">
        <f>IF('Data Import'!$AO$91="Нет","+","")</f>
        <v>+</v>
      </c>
      <c r="D49" s="199" t="str">
        <f>IF('Data Import'!$AO$92="Нет","+","")</f>
        <v/>
      </c>
      <c r="E49" s="179" t="str">
        <f>IF('Data Import'!$AO$93&lt;&gt;"",'Data Import'!$AO$93,"")</f>
        <v/>
      </c>
      <c r="F49" s="199" t="str">
        <f>IF('Data Import'!$AO$94&lt;&gt;"",'Data Import'!$AO$94,"")</f>
        <v/>
      </c>
      <c r="G49" s="201" t="str">
        <f>IF('Data Import'!$AO$95&lt;&gt;"",'Data Import'!$AO$95,"")</f>
        <v/>
      </c>
      <c r="H49" s="201" t="str">
        <f>IF('Data Import'!$AO$96&lt;&gt;"",'Data Import'!$AO$96,"")</f>
        <v/>
      </c>
      <c r="I49" s="201" t="str">
        <f>IF('Data Import'!$AO$97&lt;&gt;"",'Data Import'!$AO$97,"")</f>
        <v/>
      </c>
      <c r="J49" s="201" t="str">
        <f>IF('Data Import'!$AO$98&lt;&gt;"",'Data Import'!$AO$98,"")</f>
        <v/>
      </c>
      <c r="K49" s="199" t="str">
        <f>IF('Data Import'!$AO$99="Нет","+","")</f>
        <v/>
      </c>
      <c r="L49" s="179" t="str">
        <f>IF('Data Import'!$AO$100&lt;&gt;"",'Data Import'!$AO$100,"")</f>
        <v/>
      </c>
      <c r="M49" s="199" t="str">
        <f>IF('Data Import'!$AO$99="Да","+","")</f>
        <v>+</v>
      </c>
      <c r="N49" s="201">
        <f>IF('Data Import'!$AO$101&lt;&gt;"",'Data Import'!$AO$101,"")</f>
        <v>42</v>
      </c>
      <c r="O49" s="205">
        <f>IF('Data Import'!$AO$102&lt;&gt;"",'Data Import'!$AO$102,"")</f>
        <v>55</v>
      </c>
      <c r="P49" s="205">
        <f>IF('Data Import'!$AO$103&lt;&gt;"",'Data Import'!$AO$103,"")</f>
        <v>42</v>
      </c>
      <c r="Q49" s="205">
        <f>IF('Data Import'!$AO$104&lt;&gt;"",'Data Import'!$AO$104,"")</f>
        <v>55</v>
      </c>
      <c r="R49" s="205">
        <f>IF('Data Import'!$AO$105&lt;&gt;"",'Data Import'!$AO$105,"")</f>
        <v>17</v>
      </c>
      <c r="S49" s="205">
        <f>IF('Data Import'!$AO$106&lt;&gt;"",'Data Import'!$AO$106,"")</f>
        <v>23</v>
      </c>
      <c r="T49" s="205">
        <f>IF('Data Import'!$AO$107&lt;&gt;"",'Data Import'!$AO$107,"")</f>
        <v>17</v>
      </c>
      <c r="U49" s="205">
        <f>IF('Data Import'!$AO$108&lt;&gt;"",'Data Import'!$AO$108,"")</f>
        <v>23</v>
      </c>
      <c r="V49" s="205">
        <f>IF('Data Import'!$AO$109&lt;&gt;"",'Data Import'!$AO$109,"")</f>
        <v>25</v>
      </c>
      <c r="W49" s="205">
        <f>IF('Data Import'!$AO$110&lt;&gt;"",'Data Import'!$AO$110,"")</f>
        <v>29</v>
      </c>
      <c r="X49" s="205">
        <f>IF('Data Import'!$AO$111&lt;&gt;"",'Data Import'!$AO$111,"")</f>
        <v>25</v>
      </c>
      <c r="Y49" s="205">
        <f>IF('Data Import'!$AO$112&lt;&gt;"",'Data Import'!$AO$112,"")</f>
        <v>32</v>
      </c>
      <c r="Z49" s="205">
        <f>IF('Data Import'!$AO$113&lt;&gt;"",'Data Import'!$AO$113,"")</f>
        <v>40.475999999999999</v>
      </c>
      <c r="AA49" s="205">
        <f>IF('Data Import'!$AO$114&lt;&gt;"",'Data Import'!$AO$114,"")</f>
        <v>41.817999999999998</v>
      </c>
      <c r="AB49" s="205">
        <f>IF('Data Import'!$AO$115&lt;&gt;"",'Data Import'!$AO$115,"")</f>
        <v>40.475999999999999</v>
      </c>
      <c r="AC49" s="205">
        <f>IF('Data Import'!$AO$116&lt;&gt;"",'Data Import'!$AO$116,"")</f>
        <v>41.817999999999998</v>
      </c>
      <c r="AD49" s="205">
        <f>IF('Data Import'!$AO$117&lt;&gt;"",'Data Import'!$AO$117,"")</f>
        <v>59.524000000000001</v>
      </c>
      <c r="AE49" s="205">
        <f>IF('Data Import'!$AO$118&lt;&gt;"",'Data Import'!$AO$118,"")</f>
        <v>52.726999999999997</v>
      </c>
      <c r="AF49" s="205">
        <f>IF('Data Import'!$AO$119&lt;&gt;"",'Data Import'!$AO$119,"")</f>
        <v>59.524000000000001</v>
      </c>
      <c r="AG49" s="205">
        <f>IF('Data Import'!$AO$120&lt;&gt;"",'Data Import'!$AO$120,"")</f>
        <v>58.182000000000002</v>
      </c>
    </row>
    <row r="50" spans="1:33" ht="63.75" customHeight="1" x14ac:dyDescent="0.25">
      <c r="A50" s="33">
        <v>39</v>
      </c>
      <c r="B50" s="177" t="s">
        <v>49</v>
      </c>
      <c r="C50" s="199" t="str">
        <f>IF('Data Import'!$AP$91="Нет","+","")</f>
        <v/>
      </c>
      <c r="D50" s="199" t="str">
        <f>IF('Data Import'!$AP$92="Нет","+","")</f>
        <v/>
      </c>
      <c r="E50" s="179" t="str">
        <f>IF('Data Import'!$AP$93&lt;&gt;"",'Data Import'!$AP$93,"")</f>
        <v>Повышение доли тротуаров и пешеходных путей передвижения для инвалидов, соответствующих требованиям доступности для инвалидов, на автомобильных дорогах общего пользования регионального и местного значения; к 2026 году – не менее 30%.</v>
      </c>
      <c r="F50" s="199" t="str">
        <f>IF('Data Import'!$AP$94&lt;&gt;"",'Data Import'!$AP$94,"")</f>
        <v>%</v>
      </c>
      <c r="G50" s="201">
        <f>IF('Data Import'!$AP$95&lt;&gt;"",'Data Import'!$AP$95,"")</f>
        <v>0</v>
      </c>
      <c r="H50" s="201">
        <f>IF('Data Import'!$AP$96&lt;&gt;"",'Data Import'!$AP$96,"")</f>
        <v>0</v>
      </c>
      <c r="I50" s="201">
        <f>IF('Data Import'!$AP$97&lt;&gt;"",'Data Import'!$AP$97,"")</f>
        <v>0</v>
      </c>
      <c r="J50" s="201">
        <f>IF('Data Import'!$AP$98&lt;&gt;"",'Data Import'!$AP$98,"")</f>
        <v>0</v>
      </c>
      <c r="K50" s="199" t="str">
        <f>IF('Data Import'!$AP$99="Нет","+","")</f>
        <v/>
      </c>
      <c r="L50" s="179" t="str">
        <f>IF('Data Import'!$AP$100&lt;&gt;"",'Data Import'!$AP$100,"")</f>
        <v/>
      </c>
      <c r="M50" s="199" t="str">
        <f>IF('Data Import'!$AP$99="Да","+","")</f>
        <v>+</v>
      </c>
      <c r="N50" s="201">
        <f>IF('Data Import'!$AP$101&lt;&gt;"",'Data Import'!$AP$101,"")</f>
        <v>24.2</v>
      </c>
      <c r="O50" s="205">
        <f>IF('Data Import'!$AP$102&lt;&gt;"",'Data Import'!$AP$102,"")</f>
        <v>24.2</v>
      </c>
      <c r="P50" s="205">
        <f>IF('Data Import'!$AP$103&lt;&gt;"",'Data Import'!$AP$103,"")</f>
        <v>1058.3699999999999</v>
      </c>
      <c r="Q50" s="205">
        <f>IF('Data Import'!$AP$104&lt;&gt;"",'Data Import'!$AP$104,"")</f>
        <v>1058.3699999999999</v>
      </c>
      <c r="R50" s="205">
        <f>IF('Data Import'!$AP$105&lt;&gt;"",'Data Import'!$AP$105,"")</f>
        <v>0</v>
      </c>
      <c r="S50" s="205">
        <f>IF('Data Import'!$AP$106&lt;&gt;"",'Data Import'!$AP$106,"")</f>
        <v>0</v>
      </c>
      <c r="T50" s="205">
        <f>IF('Data Import'!$AP$107&lt;&gt;"",'Data Import'!$AP$107,"")</f>
        <v>342</v>
      </c>
      <c r="U50" s="205">
        <f>IF('Data Import'!$AP$108&lt;&gt;"",'Data Import'!$AP$108,"")</f>
        <v>387</v>
      </c>
      <c r="V50" s="205">
        <f>IF('Data Import'!$AP$109&lt;&gt;"",'Data Import'!$AP$109,"")</f>
        <v>23.2</v>
      </c>
      <c r="W50" s="205">
        <f>IF('Data Import'!$AP$110&lt;&gt;"",'Data Import'!$AP$110,"")</f>
        <v>23.2</v>
      </c>
      <c r="X50" s="205">
        <f>IF('Data Import'!$AP$111&lt;&gt;"",'Data Import'!$AP$111,"")</f>
        <v>642.4</v>
      </c>
      <c r="Y50" s="205">
        <f>IF('Data Import'!$AP$112&lt;&gt;"",'Data Import'!$AP$112,"")</f>
        <v>612.4</v>
      </c>
      <c r="Z50" s="205">
        <f>IF('Data Import'!$AP$113&lt;&gt;"",'Data Import'!$AP$113,"")</f>
        <v>0</v>
      </c>
      <c r="AA50" s="205">
        <f>IF('Data Import'!$AP$114&lt;&gt;"",'Data Import'!$AP$114,"")</f>
        <v>0</v>
      </c>
      <c r="AB50" s="205">
        <f>IF('Data Import'!$AP$115&lt;&gt;"",'Data Import'!$AP$115,"")</f>
        <v>32.314</v>
      </c>
      <c r="AC50" s="205">
        <f>IF('Data Import'!$AP$116&lt;&gt;"",'Data Import'!$AP$116,"")</f>
        <v>36.566000000000003</v>
      </c>
      <c r="AD50" s="205">
        <f>IF('Data Import'!$AP$117&lt;&gt;"",'Data Import'!$AP$117,"")</f>
        <v>95.867999999999995</v>
      </c>
      <c r="AE50" s="205">
        <f>IF('Data Import'!$AP$118&lt;&gt;"",'Data Import'!$AP$118,"")</f>
        <v>95.867999999999995</v>
      </c>
      <c r="AF50" s="205">
        <f>IF('Data Import'!$AP$119&lt;&gt;"",'Data Import'!$AP$119,"")</f>
        <v>60.697000000000003</v>
      </c>
      <c r="AG50" s="205">
        <f>IF('Data Import'!$AP$120&lt;&gt;"",'Data Import'!$AP$120,"")</f>
        <v>57.863</v>
      </c>
    </row>
    <row r="51" spans="1:33" ht="15.75" customHeight="1" x14ac:dyDescent="0.25">
      <c r="A51" s="33">
        <v>40</v>
      </c>
      <c r="B51" s="177" t="s">
        <v>50</v>
      </c>
      <c r="C51" s="199" t="str">
        <f>IF('Data Import'!$AQ$91="Нет","+","")</f>
        <v>+</v>
      </c>
      <c r="D51" s="199" t="str">
        <f>IF('Data Import'!$AQ$92="Нет","+","")</f>
        <v/>
      </c>
      <c r="E51" s="179" t="str">
        <f>IF('Data Import'!$AQ$93&lt;&gt;"",'Data Import'!$AQ$93,"")</f>
        <v/>
      </c>
      <c r="F51" s="199" t="str">
        <f>IF('Data Import'!$AQ$94&lt;&gt;"",'Data Import'!$AQ$94,"")</f>
        <v/>
      </c>
      <c r="G51" s="201" t="str">
        <f>IF('Data Import'!$AQ$95&lt;&gt;"",'Data Import'!$AQ$95,"")</f>
        <v/>
      </c>
      <c r="H51" s="201" t="str">
        <f>IF('Data Import'!$AQ$96&lt;&gt;"",'Data Import'!$AQ$96,"")</f>
        <v/>
      </c>
      <c r="I51" s="201" t="str">
        <f>IF('Data Import'!$AQ$97&lt;&gt;"",'Data Import'!$AQ$97,"")</f>
        <v/>
      </c>
      <c r="J51" s="201" t="str">
        <f>IF('Data Import'!$AQ$98&lt;&gt;"",'Data Import'!$AQ$98,"")</f>
        <v/>
      </c>
      <c r="K51" s="199" t="str">
        <f>IF('Data Import'!$AQ$99="Нет","+","")</f>
        <v/>
      </c>
      <c r="L51" s="179" t="str">
        <f>IF('Data Import'!$AQ$100&lt;&gt;"",'Data Import'!$AQ$100,"")</f>
        <v/>
      </c>
      <c r="M51" s="199" t="str">
        <f>IF('Data Import'!$AQ$99="Да","+","")</f>
        <v>+</v>
      </c>
      <c r="N51" s="201">
        <f>IF('Data Import'!$AQ$101&lt;&gt;"",'Data Import'!$AQ$101,"")</f>
        <v>267.39999999999998</v>
      </c>
      <c r="O51" s="205">
        <f>IF('Data Import'!$AQ$102&lt;&gt;"",'Data Import'!$AQ$102,"")</f>
        <v>267.39999999999998</v>
      </c>
      <c r="P51" s="205">
        <f>IF('Data Import'!$AQ$103&lt;&gt;"",'Data Import'!$AQ$103,"")</f>
        <v>85589.188999999998</v>
      </c>
      <c r="Q51" s="205">
        <f>IF('Data Import'!$AQ$104&lt;&gt;"",'Data Import'!$AQ$104,"")</f>
        <v>86583.491999999998</v>
      </c>
      <c r="R51" s="205">
        <f>IF('Data Import'!$AQ$105&lt;&gt;"",'Data Import'!$AQ$105,"")</f>
        <v>0</v>
      </c>
      <c r="S51" s="205">
        <f>IF('Data Import'!$AQ$106&lt;&gt;"",'Data Import'!$AQ$106,"")</f>
        <v>0</v>
      </c>
      <c r="T51" s="205">
        <f>IF('Data Import'!$AQ$107&lt;&gt;"",'Data Import'!$AQ$107,"")</f>
        <v>1305.46</v>
      </c>
      <c r="U51" s="205">
        <f>IF('Data Import'!$AQ$108&lt;&gt;"",'Data Import'!$AQ$108,"")</f>
        <v>1430.0640000000001</v>
      </c>
      <c r="V51" s="205">
        <f>IF('Data Import'!$AQ$109&lt;&gt;"",'Data Import'!$AQ$109,"")</f>
        <v>267</v>
      </c>
      <c r="W51" s="205">
        <f>IF('Data Import'!$AQ$110&lt;&gt;"",'Data Import'!$AQ$110,"")</f>
        <v>267</v>
      </c>
      <c r="X51" s="205">
        <f>IF('Data Import'!$AQ$111&lt;&gt;"",'Data Import'!$AQ$111,"")</f>
        <v>83768.733999999997</v>
      </c>
      <c r="Y51" s="205">
        <f>IF('Data Import'!$AQ$112&lt;&gt;"",'Data Import'!$AQ$112,"")</f>
        <v>84636.25</v>
      </c>
      <c r="Z51" s="205">
        <f>IF('Data Import'!$AQ$113&lt;&gt;"",'Data Import'!$AQ$113,"")</f>
        <v>0</v>
      </c>
      <c r="AA51" s="205">
        <f>IF('Data Import'!$AQ$114&lt;&gt;"",'Data Import'!$AQ$114,"")</f>
        <v>0</v>
      </c>
      <c r="AB51" s="205">
        <f>IF('Data Import'!$AQ$115&lt;&gt;"",'Data Import'!$AQ$115,"")</f>
        <v>1.5249999999999999</v>
      </c>
      <c r="AC51" s="205">
        <f>IF('Data Import'!$AQ$116&lt;&gt;"",'Data Import'!$AQ$116,"")</f>
        <v>1.6519999999999999</v>
      </c>
      <c r="AD51" s="205">
        <f>IF('Data Import'!$AQ$117&lt;&gt;"",'Data Import'!$AQ$117,"")</f>
        <v>99.85</v>
      </c>
      <c r="AE51" s="205">
        <f>IF('Data Import'!$AQ$118&lt;&gt;"",'Data Import'!$AQ$118,"")</f>
        <v>99.85</v>
      </c>
      <c r="AF51" s="205">
        <f>IF('Data Import'!$AQ$119&lt;&gt;"",'Data Import'!$AQ$119,"")</f>
        <v>97.873000000000005</v>
      </c>
      <c r="AG51" s="205">
        <f>IF('Data Import'!$AQ$120&lt;&gt;"",'Data Import'!$AQ$120,"")</f>
        <v>97.751000000000005</v>
      </c>
    </row>
    <row r="52" spans="1:33" ht="408.75" customHeight="1" x14ac:dyDescent="0.25">
      <c r="A52" s="33">
        <v>41</v>
      </c>
      <c r="B52" s="177" t="s">
        <v>51</v>
      </c>
      <c r="C52" s="199" t="str">
        <f>IF('Data Import'!$AR$91="Нет","+","")</f>
        <v/>
      </c>
      <c r="D52" s="199" t="str">
        <f>IF('Data Import'!$AR$92="Нет","+","")</f>
        <v/>
      </c>
      <c r="E52" s="179" t="str">
        <f>IF('Data Import'!$AR$93&lt;&gt;"",'Data Import'!$AR$93,"")</f>
        <v>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v>
      </c>
      <c r="F52" s="199" t="str">
        <f>IF('Data Import'!$AR$94&lt;&gt;"",'Data Import'!$AR$94,"")</f>
        <v>%</v>
      </c>
      <c r="G52" s="201">
        <f>IF('Data Import'!$AR$95&lt;&gt;"",'Data Import'!$AR$95,"")</f>
        <v>30</v>
      </c>
      <c r="H52" s="201">
        <f>IF('Data Import'!$AR$96&lt;&gt;"",'Data Import'!$AR$96,"")</f>
        <v>30</v>
      </c>
      <c r="I52" s="201">
        <f>IF('Data Import'!$AR$97&lt;&gt;"",'Data Import'!$AR$97,"")</f>
        <v>0</v>
      </c>
      <c r="J52" s="201">
        <f>IF('Data Import'!$AR$98&lt;&gt;"",'Data Import'!$AR$98,"")</f>
        <v>0</v>
      </c>
      <c r="K52" s="199" t="str">
        <f>IF('Data Import'!$AR$99="Нет","+","")</f>
        <v/>
      </c>
      <c r="L52" s="179" t="str">
        <f>IF('Data Import'!$AR$100&lt;&gt;"",'Data Import'!$AR$100,"")</f>
        <v>В качестве планового значения на отчетный год указано ближайшее контрольное значение первого этапа реализации регионального Сводного плана — 30%,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30% отражено в обеих подстроках формы. Количественные показатели по состоянию на 2025 год приняты без изменений по отношению к 2024 году.</v>
      </c>
      <c r="M52" s="199" t="str">
        <f>IF('Data Import'!$AR$99="Да","+","")</f>
        <v/>
      </c>
      <c r="N52" s="201">
        <f>IF('Data Import'!$AR$101&lt;&gt;"",'Data Import'!$AR$101,"")</f>
        <v>308</v>
      </c>
      <c r="O52" s="205">
        <f>IF('Data Import'!$AR$102&lt;&gt;"",'Data Import'!$AR$102,"")</f>
        <v>308</v>
      </c>
      <c r="P52" s="205" t="str">
        <f>IF('Data Import'!$AR$103&lt;&gt;"",'Data Import'!$AR$103,"")</f>
        <v/>
      </c>
      <c r="Q52" s="205" t="str">
        <f>IF('Data Import'!$AR$104&lt;&gt;"",'Data Import'!$AR$104,"")</f>
        <v/>
      </c>
      <c r="R52" s="205">
        <f>IF('Data Import'!$AR$105&lt;&gt;"",'Data Import'!$AR$105,"")</f>
        <v>125</v>
      </c>
      <c r="S52" s="205">
        <f>IF('Data Import'!$AR$106&lt;&gt;"",'Data Import'!$AR$106,"")</f>
        <v>125</v>
      </c>
      <c r="T52" s="205" t="str">
        <f>IF('Data Import'!$AR$107&lt;&gt;"",'Data Import'!$AR$107,"")</f>
        <v/>
      </c>
      <c r="U52" s="205" t="str">
        <f>IF('Data Import'!$AR$108&lt;&gt;"",'Data Import'!$AR$108,"")</f>
        <v/>
      </c>
      <c r="V52" s="205">
        <f>IF('Data Import'!$AR$109&lt;&gt;"",'Data Import'!$AR$109,"")</f>
        <v>90</v>
      </c>
      <c r="W52" s="205">
        <f>IF('Data Import'!$AR$110&lt;&gt;"",'Data Import'!$AR$110,"")</f>
        <v>90</v>
      </c>
      <c r="X52" s="205" t="str">
        <f>IF('Data Import'!$AR$111&lt;&gt;"",'Data Import'!$AR$111,"")</f>
        <v/>
      </c>
      <c r="Y52" s="205" t="str">
        <f>IF('Data Import'!$AR$112&lt;&gt;"",'Data Import'!$AR$112,"")</f>
        <v/>
      </c>
      <c r="Z52" s="205">
        <f>IF('Data Import'!$AR$113&lt;&gt;"",'Data Import'!$AR$113,"")</f>
        <v>40.584000000000003</v>
      </c>
      <c r="AA52" s="205">
        <f>IF('Data Import'!$AR$114&lt;&gt;"",'Data Import'!$AR$114,"")</f>
        <v>40.584000000000003</v>
      </c>
      <c r="AB52" s="205" t="str">
        <f>IF('Data Import'!$AR$115&lt;&gt;"",'Data Import'!$AR$115,"")</f>
        <v/>
      </c>
      <c r="AC52" s="205" t="str">
        <f>IF('Data Import'!$AR$116&lt;&gt;"",'Data Import'!$AR$116,"")</f>
        <v/>
      </c>
      <c r="AD52" s="205">
        <f>IF('Data Import'!$AR$117&lt;&gt;"",'Data Import'!$AR$117,"")</f>
        <v>29.221</v>
      </c>
      <c r="AE52" s="205">
        <f>IF('Data Import'!$AR$118&lt;&gt;"",'Data Import'!$AR$118,"")</f>
        <v>29.221</v>
      </c>
      <c r="AF52" s="205" t="str">
        <f>IF('Data Import'!$AR$119&lt;&gt;"",'Data Import'!$AR$119,"")</f>
        <v/>
      </c>
      <c r="AG52" s="205" t="str">
        <f>IF('Data Import'!$AR$120&lt;&gt;"",'Data Import'!$AR$120,"")</f>
        <v/>
      </c>
    </row>
    <row r="53" spans="1:33" ht="65.25" customHeight="1" x14ac:dyDescent="0.25">
      <c r="A53" s="33">
        <v>42</v>
      </c>
      <c r="B53" s="177" t="s">
        <v>52</v>
      </c>
      <c r="C53" s="199" t="str">
        <f>IF('Data Import'!$AS$91="Нет","+","")</f>
        <v/>
      </c>
      <c r="D53" s="199" t="str">
        <f>IF('Data Import'!$AS$92="Нет","+","")</f>
        <v/>
      </c>
      <c r="E53" s="179" t="str">
        <f>IF('Data Import'!$AS$93&lt;&gt;"",'Data Import'!$AS$93,"")</f>
        <v>Доля тротуаров и пешеходных путей передвижения на автомобильных дорогах общего пользования регионального значения, полностью соответствующих требованиям доступности для инвалидов, к 2026 году - не менее 5%</v>
      </c>
      <c r="F53" s="199" t="str">
        <f>IF('Data Import'!$AS$94&lt;&gt;"",'Data Import'!$AS$94,"")</f>
        <v>%</v>
      </c>
      <c r="G53" s="201" t="str">
        <f>IF('Data Import'!$AS$95&lt;&gt;"",'Data Import'!$AS$95,"")</f>
        <v/>
      </c>
      <c r="H53" s="201" t="str">
        <f>IF('Data Import'!$AS$96&lt;&gt;"",'Data Import'!$AS$96,"")</f>
        <v/>
      </c>
      <c r="I53" s="201" t="str">
        <f>IF('Data Import'!$AS$97&lt;&gt;"",'Data Import'!$AS$97,"")</f>
        <v/>
      </c>
      <c r="J53" s="201" t="str">
        <f>IF('Data Import'!$AS$98&lt;&gt;"",'Data Import'!$AS$98,"")</f>
        <v/>
      </c>
      <c r="K53" s="199" t="str">
        <f>IF('Data Import'!$AS$99="Нет","+","")</f>
        <v/>
      </c>
      <c r="L53" s="179" t="str">
        <f>IF('Data Import'!$AS$100&lt;&gt;"",'Data Import'!$AS$100,"")</f>
        <v/>
      </c>
      <c r="M53" s="199" t="str">
        <f>IF('Data Import'!$AS$99="Да","+","")</f>
        <v>+</v>
      </c>
      <c r="N53" s="201">
        <f>IF('Data Import'!$AS$101&lt;&gt;"",'Data Import'!$AS$101,"")</f>
        <v>388</v>
      </c>
      <c r="O53" s="205">
        <f>IF('Data Import'!$AS$102&lt;&gt;"",'Data Import'!$AS$102,"")</f>
        <v>388</v>
      </c>
      <c r="P53" s="205" t="str">
        <f>IF('Data Import'!$AS$103&lt;&gt;"",'Data Import'!$AS$103,"")</f>
        <v/>
      </c>
      <c r="Q53" s="205" t="str">
        <f>IF('Data Import'!$AS$104&lt;&gt;"",'Data Import'!$AS$104,"")</f>
        <v/>
      </c>
      <c r="R53" s="205">
        <f>IF('Data Import'!$AS$105&lt;&gt;"",'Data Import'!$AS$105,"")</f>
        <v>12</v>
      </c>
      <c r="S53" s="205">
        <f>IF('Data Import'!$AS$106&lt;&gt;"",'Data Import'!$AS$106,"")</f>
        <v>12</v>
      </c>
      <c r="T53" s="205" t="str">
        <f>IF('Data Import'!$AS$107&lt;&gt;"",'Data Import'!$AS$107,"")</f>
        <v/>
      </c>
      <c r="U53" s="205" t="str">
        <f>IF('Data Import'!$AS$108&lt;&gt;"",'Data Import'!$AS$108,"")</f>
        <v/>
      </c>
      <c r="V53" s="205"/>
      <c r="W53" s="205"/>
      <c r="X53" s="205" t="str">
        <f>IF('Data Import'!$AS$111&lt;&gt;"",'Data Import'!$AS$111,"")</f>
        <v/>
      </c>
      <c r="Y53" s="205" t="str">
        <f>IF('Data Import'!$AS$112&lt;&gt;"",'Data Import'!$AS$112,"")</f>
        <v/>
      </c>
      <c r="Z53" s="205">
        <f>IF('Data Import'!$AS$113&lt;&gt;"",'Data Import'!$AS$113,"")</f>
        <v>3.093</v>
      </c>
      <c r="AA53" s="205">
        <f>IF('Data Import'!$AS$114&lt;&gt;"",'Data Import'!$AS$114,"")</f>
        <v>3.093</v>
      </c>
      <c r="AB53" s="205" t="str">
        <f>IF('Data Import'!$AS$115&lt;&gt;"",'Data Import'!$AS$115,"")</f>
        <v/>
      </c>
      <c r="AC53" s="205" t="str">
        <f>IF('Data Import'!$AS$116&lt;&gt;"",'Data Import'!$AS$116,"")</f>
        <v/>
      </c>
      <c r="AD53" s="205" t="str">
        <f>IF('Data Import'!$AS$117&lt;&gt;"",'Data Import'!$AS$117,"")</f>
        <v/>
      </c>
      <c r="AE53" s="205" t="str">
        <f>IF('Data Import'!$AS$118&lt;&gt;"",'Data Import'!$AS$118,"")</f>
        <v/>
      </c>
      <c r="AF53" s="205" t="str">
        <f>IF('Data Import'!$AS$119&lt;&gt;"",'Data Import'!$AS$119,"")</f>
        <v/>
      </c>
      <c r="AG53" s="205" t="str">
        <f>IF('Data Import'!$AS$120&lt;&gt;"",'Data Import'!$AS$120,"")</f>
        <v/>
      </c>
    </row>
    <row r="54" spans="1:33" ht="15.75" customHeight="1" x14ac:dyDescent="0.25">
      <c r="A54" s="33">
        <v>43</v>
      </c>
      <c r="B54" s="177" t="s">
        <v>53</v>
      </c>
      <c r="C54" s="199" t="str">
        <f>IF('Data Import'!$AT$91="Нет","+","")</f>
        <v/>
      </c>
      <c r="D54" s="199" t="str">
        <f>IF('Data Import'!$AT$92="Нет","+","")</f>
        <v/>
      </c>
      <c r="E54" s="179" t="str">
        <f>IF('Data Import'!$AT$93&lt;&gt;"",'Data Import'!$AT$93,"")</f>
        <v/>
      </c>
      <c r="F54" s="199" t="str">
        <f>IF('Data Import'!$AT$94&lt;&gt;"",'Data Import'!$AT$94,"")</f>
        <v/>
      </c>
      <c r="G54" s="201" t="str">
        <f>IF('Data Import'!$AT$95&lt;&gt;"",'Data Import'!$AT$95,"")</f>
        <v/>
      </c>
      <c r="H54" s="201" t="str">
        <f>IF('Data Import'!$AT$96&lt;&gt;"",'Data Import'!$AT$96,"")</f>
        <v/>
      </c>
      <c r="I54" s="201" t="str">
        <f>IF('Data Import'!$AT$97&lt;&gt;"",'Data Import'!$AT$97,"")</f>
        <v/>
      </c>
      <c r="J54" s="201" t="str">
        <f>IF('Data Import'!$AT$98&lt;&gt;"",'Data Import'!$AT$98,"")</f>
        <v/>
      </c>
      <c r="K54" s="199" t="str">
        <f>IF('Data Import'!$AT$99="Нет","+","")</f>
        <v/>
      </c>
      <c r="L54" s="179" t="str">
        <f>IF('Data Import'!$AT$100&lt;&gt;"",'Data Import'!$AT$100,"")</f>
        <v/>
      </c>
      <c r="M54" s="199" t="str">
        <f>IF('Data Import'!$AT$99="Да","+","")</f>
        <v/>
      </c>
      <c r="N54" s="201" t="str">
        <f>IF('Data Import'!$AT$101&lt;&gt;"",'Data Import'!$AT$101,"")</f>
        <v/>
      </c>
      <c r="O54" s="205" t="str">
        <f>IF('Data Import'!$AT$102&lt;&gt;"",'Data Import'!$AT$102,"")</f>
        <v/>
      </c>
      <c r="P54" s="205" t="str">
        <f>IF('Data Import'!$AT$103&lt;&gt;"",'Data Import'!$AT$103,"")</f>
        <v/>
      </c>
      <c r="Q54" s="205" t="str">
        <f>IF('Data Import'!$AT$104&lt;&gt;"",'Data Import'!$AT$104,"")</f>
        <v/>
      </c>
      <c r="R54" s="205" t="str">
        <f>IF('Data Import'!$AT$105&lt;&gt;"",'Data Import'!$AT$105,"")</f>
        <v/>
      </c>
      <c r="S54" s="205" t="str">
        <f>IF('Data Import'!$AT$106&lt;&gt;"",'Data Import'!$AT$106,"")</f>
        <v/>
      </c>
      <c r="T54" s="205" t="str">
        <f>IF('Data Import'!$AT$107&lt;&gt;"",'Data Import'!$AT$107,"")</f>
        <v/>
      </c>
      <c r="U54" s="205" t="str">
        <f>IF('Data Import'!$AT$108&lt;&gt;"",'Data Import'!$AT$108,"")</f>
        <v/>
      </c>
      <c r="V54" s="205" t="str">
        <f>IF('Data Import'!$AT$109&lt;&gt;"",'Data Import'!$AT$109,"")</f>
        <v/>
      </c>
      <c r="W54" s="205" t="str">
        <f>IF('Data Import'!$AT$110&lt;&gt;"",'Data Import'!$AT$110,"")</f>
        <v/>
      </c>
      <c r="X54" s="205" t="str">
        <f>IF('Data Import'!$AT$111&lt;&gt;"",'Data Import'!$AT$111,"")</f>
        <v/>
      </c>
      <c r="Y54" s="205" t="str">
        <f>IF('Data Import'!$AT$112&lt;&gt;"",'Data Import'!$AT$112,"")</f>
        <v/>
      </c>
      <c r="Z54" s="205" t="str">
        <f>IF('Data Import'!$AT$113&lt;&gt;"",'Data Import'!$AT$113,"")</f>
        <v/>
      </c>
      <c r="AA54" s="205" t="str">
        <f>IF('Data Import'!$AT$114&lt;&gt;"",'Data Import'!$AT$114,"")</f>
        <v/>
      </c>
      <c r="AB54" s="205" t="str">
        <f>IF('Data Import'!$AT$115&lt;&gt;"",'Data Import'!$AT$115,"")</f>
        <v/>
      </c>
      <c r="AC54" s="205" t="str">
        <f>IF('Data Import'!$AT$116&lt;&gt;"",'Data Import'!$AT$116,"")</f>
        <v/>
      </c>
      <c r="AD54" s="205" t="str">
        <f>IF('Data Import'!$AT$117&lt;&gt;"",'Data Import'!$AT$117,"")</f>
        <v/>
      </c>
      <c r="AE54" s="205" t="str">
        <f>IF('Data Import'!$AT$118&lt;&gt;"",'Data Import'!$AT$118,"")</f>
        <v/>
      </c>
      <c r="AF54" s="205" t="str">
        <f>IF('Data Import'!$AT$119&lt;&gt;"",'Data Import'!$AT$119,"")</f>
        <v/>
      </c>
      <c r="AG54" s="205" t="str">
        <f>IF('Data Import'!$AT$120&lt;&gt;"",'Data Import'!$AT$120,"")</f>
        <v/>
      </c>
    </row>
    <row r="55" spans="1:33" ht="15.75" customHeight="1" x14ac:dyDescent="0.25">
      <c r="A55" s="33">
        <v>44</v>
      </c>
      <c r="B55" s="177" t="s">
        <v>54</v>
      </c>
      <c r="C55" s="199" t="str">
        <f>IF('Data Import'!$AU$91="Нет","+","")</f>
        <v/>
      </c>
      <c r="D55" s="199" t="str">
        <f>IF('Data Import'!$AU$92="Нет","+","")</f>
        <v>+</v>
      </c>
      <c r="E55" s="179" t="str">
        <f>IF('Data Import'!$AU$93&lt;&gt;"",'Data Import'!$AU$93,"")</f>
        <v/>
      </c>
      <c r="F55" s="199" t="str">
        <f>IF('Data Import'!$AU$94&lt;&gt;"",'Data Import'!$AU$94,"")</f>
        <v/>
      </c>
      <c r="G55" s="201" t="str">
        <f>IF('Data Import'!$AU$95&lt;&gt;"",'Data Import'!$AU$95,"")</f>
        <v/>
      </c>
      <c r="H55" s="201" t="str">
        <f>IF('Data Import'!$AU$96&lt;&gt;"",'Data Import'!$AU$96,"")</f>
        <v/>
      </c>
      <c r="I55" s="201" t="str">
        <f>IF('Data Import'!$AU$97&lt;&gt;"",'Data Import'!$AU$97,"")</f>
        <v/>
      </c>
      <c r="J55" s="201" t="str">
        <f>IF('Data Import'!$AU$98&lt;&gt;"",'Data Import'!$AU$98,"")</f>
        <v/>
      </c>
      <c r="K55" s="199" t="str">
        <f>IF('Data Import'!$AU$99="Нет","+","")</f>
        <v/>
      </c>
      <c r="L55" s="179" t="str">
        <f>IF('Data Import'!$AU$100&lt;&gt;"",'Data Import'!$AU$100,"")</f>
        <v/>
      </c>
      <c r="M55" s="199" t="str">
        <f>IF('Data Import'!$AU$99="Да","+","")</f>
        <v>+</v>
      </c>
      <c r="N55" s="201">
        <f>IF('Data Import'!$AU$101&lt;&gt;"",'Data Import'!$AU$101,"")</f>
        <v>36</v>
      </c>
      <c r="O55" s="205">
        <f>IF('Data Import'!$AU$102&lt;&gt;"",'Data Import'!$AU$102,"")</f>
        <v>36</v>
      </c>
      <c r="P55" s="205">
        <f>IF('Data Import'!$AU$103&lt;&gt;"",'Data Import'!$AU$103,"")</f>
        <v>1852.1079999999999</v>
      </c>
      <c r="Q55" s="205">
        <f>IF('Data Import'!$AU$104&lt;&gt;"",'Data Import'!$AU$104,"")</f>
        <v>1877.645</v>
      </c>
      <c r="R55" s="205">
        <f>IF('Data Import'!$AU$105&lt;&gt;"",'Data Import'!$AU$105,"")</f>
        <v>15</v>
      </c>
      <c r="S55" s="205">
        <f>IF('Data Import'!$AU$106&lt;&gt;"",'Data Import'!$AU$106,"")</f>
        <v>15</v>
      </c>
      <c r="T55" s="205">
        <f>IF('Data Import'!$AU$107&lt;&gt;"",'Data Import'!$AU$107,"")</f>
        <v>192.483</v>
      </c>
      <c r="U55" s="205">
        <f>IF('Data Import'!$AU$108&lt;&gt;"",'Data Import'!$AU$108,"")</f>
        <v>204.209</v>
      </c>
      <c r="V55" s="205">
        <f>IF('Data Import'!$AU$109&lt;&gt;"",'Data Import'!$AU$109,"")</f>
        <v>21</v>
      </c>
      <c r="W55" s="205">
        <f>IF('Data Import'!$AU$110&lt;&gt;"",'Data Import'!$AU$110,"")</f>
        <v>21</v>
      </c>
      <c r="X55" s="205">
        <f>IF('Data Import'!$AU$111&lt;&gt;"",'Data Import'!$AU$111,"")</f>
        <v>393.17700000000002</v>
      </c>
      <c r="Y55" s="205">
        <f>IF('Data Import'!$AU$112&lt;&gt;"",'Data Import'!$AU$112,"")</f>
        <v>429.77300000000002</v>
      </c>
      <c r="Z55" s="205">
        <f>IF('Data Import'!$AU$113&lt;&gt;"",'Data Import'!$AU$113,"")</f>
        <v>41.667000000000002</v>
      </c>
      <c r="AA55" s="205">
        <f>IF('Data Import'!$AU$114&lt;&gt;"",'Data Import'!$AU$114,"")</f>
        <v>41.667000000000002</v>
      </c>
      <c r="AB55" s="205">
        <f>IF('Data Import'!$AU$115&lt;&gt;"",'Data Import'!$AU$115,"")</f>
        <v>10.393000000000001</v>
      </c>
      <c r="AC55" s="205">
        <f>IF('Data Import'!$AU$116&lt;&gt;"",'Data Import'!$AU$116,"")</f>
        <v>10.875999999999999</v>
      </c>
      <c r="AD55" s="205">
        <f>IF('Data Import'!$AU$117&lt;&gt;"",'Data Import'!$AU$117,"")</f>
        <v>58.332999999999998</v>
      </c>
      <c r="AE55" s="205">
        <f>IF('Data Import'!$AU$118&lt;&gt;"",'Data Import'!$AU$118,"")</f>
        <v>58.332999999999998</v>
      </c>
      <c r="AF55" s="205">
        <f>IF('Data Import'!$AU$119&lt;&gt;"",'Data Import'!$AU$119,"")</f>
        <v>21.228999999999999</v>
      </c>
      <c r="AG55" s="205">
        <f>IF('Data Import'!$AU$120&lt;&gt;"",'Data Import'!$AU$120,"")</f>
        <v>22.888999999999999</v>
      </c>
    </row>
    <row r="56" spans="1:33" ht="15.75" customHeight="1" x14ac:dyDescent="0.25">
      <c r="A56" s="33">
        <v>45</v>
      </c>
      <c r="B56" s="177" t="s">
        <v>55</v>
      </c>
      <c r="C56" s="199" t="str">
        <f>IF('Data Import'!$AV$91="Нет","+","")</f>
        <v>+</v>
      </c>
      <c r="D56" s="199" t="str">
        <f>IF('Data Import'!$AV$92="Нет","+","")</f>
        <v/>
      </c>
      <c r="E56" s="179" t="str">
        <f>IF('Data Import'!$AV$93&lt;&gt;"",'Data Import'!$AV$93,"")</f>
        <v/>
      </c>
      <c r="F56" s="199" t="str">
        <f>IF('Data Import'!$AV$94&lt;&gt;"",'Data Import'!$AV$94,"")</f>
        <v/>
      </c>
      <c r="G56" s="201" t="str">
        <f>IF('Data Import'!$AV$95&lt;&gt;"",'Data Import'!$AV$95,"")</f>
        <v/>
      </c>
      <c r="H56" s="201" t="str">
        <f>IF('Data Import'!$AV$96&lt;&gt;"",'Data Import'!$AV$96,"")</f>
        <v/>
      </c>
      <c r="I56" s="201" t="str">
        <f>IF('Data Import'!$AV$97&lt;&gt;"",'Data Import'!$AV$97,"")</f>
        <v/>
      </c>
      <c r="J56" s="201" t="str">
        <f>IF('Data Import'!$AV$98&lt;&gt;"",'Data Import'!$AV$98,"")</f>
        <v/>
      </c>
      <c r="K56" s="199" t="str">
        <f>IF('Data Import'!$AV$99="Нет","+","")</f>
        <v/>
      </c>
      <c r="L56" s="179" t="str">
        <f>IF('Data Import'!$AV$100&lt;&gt;"",'Data Import'!$AV$100,"")</f>
        <v/>
      </c>
      <c r="M56" s="199" t="str">
        <f>IF('Data Import'!$AV$99="Да","+","")</f>
        <v>+</v>
      </c>
      <c r="N56" s="201">
        <f>IF('Data Import'!$AV$101&lt;&gt;"",'Data Import'!$AV$101,"")</f>
        <v>53.68</v>
      </c>
      <c r="O56" s="205">
        <f>IF('Data Import'!$AV$102&lt;&gt;"",'Data Import'!$AV$102,"")</f>
        <v>59.034999999999997</v>
      </c>
      <c r="P56" s="205">
        <f>IF('Data Import'!$AV$103&lt;&gt;"",'Data Import'!$AV$103,"")</f>
        <v>879.03899999999999</v>
      </c>
      <c r="Q56" s="205">
        <f>IF('Data Import'!$AV$104&lt;&gt;"",'Data Import'!$AV$104,"")</f>
        <v>941.37300000000005</v>
      </c>
      <c r="R56" s="205">
        <f>IF('Data Import'!$AV$105&lt;&gt;"",'Data Import'!$AV$105,"")</f>
        <v>0</v>
      </c>
      <c r="S56" s="205">
        <f>IF('Data Import'!$AV$106&lt;&gt;"",'Data Import'!$AV$106,"")</f>
        <v>0</v>
      </c>
      <c r="T56" s="205">
        <f>IF('Data Import'!$AV$107&lt;&gt;"",'Data Import'!$AV$107,"")</f>
        <v>162.72</v>
      </c>
      <c r="U56" s="205">
        <f>IF('Data Import'!$AV$108&lt;&gt;"",'Data Import'!$AV$108,"")</f>
        <v>166.41</v>
      </c>
      <c r="V56" s="205">
        <f>IF('Data Import'!$AV$109&lt;&gt;"",'Data Import'!$AV$109,"")</f>
        <v>0</v>
      </c>
      <c r="W56" s="205">
        <f>IF('Data Import'!$AV$110&lt;&gt;"",'Data Import'!$AV$110,"")</f>
        <v>0</v>
      </c>
      <c r="X56" s="205">
        <f>IF('Data Import'!$AV$111&lt;&gt;"",'Data Import'!$AV$111,"")</f>
        <v>464.12099999999998</v>
      </c>
      <c r="Y56" s="205">
        <f>IF('Data Import'!$AV$112&lt;&gt;"",'Data Import'!$AV$112,"")</f>
        <v>521.30100000000004</v>
      </c>
      <c r="Z56" s="205">
        <f>IF('Data Import'!$AV$113&lt;&gt;"",'Data Import'!$AV$113,"")</f>
        <v>0</v>
      </c>
      <c r="AA56" s="205">
        <f>IF('Data Import'!$AV$114&lt;&gt;"",'Data Import'!$AV$114,"")</f>
        <v>0</v>
      </c>
      <c r="AB56" s="205">
        <f>IF('Data Import'!$AV$115&lt;&gt;"",'Data Import'!$AV$115,"")</f>
        <v>18.510999999999999</v>
      </c>
      <c r="AC56" s="205">
        <f>IF('Data Import'!$AV$116&lt;&gt;"",'Data Import'!$AV$116,"")</f>
        <v>17.677</v>
      </c>
      <c r="AD56" s="205">
        <f>IF('Data Import'!$AV$117&lt;&gt;"",'Data Import'!$AV$117,"")</f>
        <v>0</v>
      </c>
      <c r="AE56" s="205">
        <f>IF('Data Import'!$AV$118&lt;&gt;"",'Data Import'!$AV$118,"")</f>
        <v>0</v>
      </c>
      <c r="AF56" s="205">
        <f>IF('Data Import'!$AV$119&lt;&gt;"",'Data Import'!$AV$119,"")</f>
        <v>52.798999999999999</v>
      </c>
      <c r="AG56" s="205">
        <f>IF('Data Import'!$AV$120&lt;&gt;"",'Data Import'!$AV$120,"")</f>
        <v>55.377000000000002</v>
      </c>
    </row>
    <row r="57" spans="1:33" ht="15.75" customHeight="1" x14ac:dyDescent="0.25">
      <c r="A57" s="33">
        <v>46</v>
      </c>
      <c r="B57" s="177" t="s">
        <v>56</v>
      </c>
      <c r="C57" s="199" t="str">
        <f>IF('Data Import'!$AW$91="Нет","+","")</f>
        <v>+</v>
      </c>
      <c r="D57" s="199" t="str">
        <f>IF('Data Import'!$AW$92="Нет","+","")</f>
        <v/>
      </c>
      <c r="E57" s="179" t="str">
        <f>IF('Data Import'!$AW$93&lt;&gt;"",'Data Import'!$AW$93,"")</f>
        <v/>
      </c>
      <c r="F57" s="199" t="str">
        <f>IF('Data Import'!$AW$94&lt;&gt;"",'Data Import'!$AW$94,"")</f>
        <v/>
      </c>
      <c r="G57" s="201" t="str">
        <f>IF('Data Import'!$AW$95&lt;&gt;"",'Data Import'!$AW$95,"")</f>
        <v/>
      </c>
      <c r="H57" s="201" t="str">
        <f>IF('Data Import'!$AW$96&lt;&gt;"",'Data Import'!$AW$96,"")</f>
        <v/>
      </c>
      <c r="I57" s="201" t="str">
        <f>IF('Data Import'!$AW$97&lt;&gt;"",'Data Import'!$AW$97,"")</f>
        <v/>
      </c>
      <c r="J57" s="201" t="str">
        <f>IF('Data Import'!$AW$98&lt;&gt;"",'Data Import'!$AW$98,"")</f>
        <v/>
      </c>
      <c r="K57" s="199" t="str">
        <f>IF('Data Import'!$AW$99="Нет","+","")</f>
        <v/>
      </c>
      <c r="L57" s="179" t="str">
        <f>IF('Data Import'!$AW$100&lt;&gt;"",'Data Import'!$AW$100,"")</f>
        <v/>
      </c>
      <c r="M57" s="199" t="str">
        <f>IF('Data Import'!$AW$99="Да","+","")</f>
        <v>+</v>
      </c>
      <c r="N57" s="201" t="str">
        <f>IF('Data Import'!$AW$101&lt;&gt;"",'Data Import'!$AW$101,"")</f>
        <v/>
      </c>
      <c r="O57" s="205" t="str">
        <f>IF('Data Import'!$AW$102&lt;&gt;"",'Data Import'!$AW$102,"")</f>
        <v/>
      </c>
      <c r="P57" s="205">
        <f>IF('Data Import'!$AW$103&lt;&gt;"",'Data Import'!$AW$103,"")</f>
        <v>1120.3399999999999</v>
      </c>
      <c r="Q57" s="205">
        <f>IF('Data Import'!$AW$104&lt;&gt;"",'Data Import'!$AW$104,"")</f>
        <v>1141.74</v>
      </c>
      <c r="R57" s="205" t="str">
        <f>IF('Data Import'!$AW$105&lt;&gt;"",'Data Import'!$AW$105,"")</f>
        <v/>
      </c>
      <c r="S57" s="205" t="str">
        <f>IF('Data Import'!$AW$106&lt;&gt;"",'Data Import'!$AW$106,"")</f>
        <v/>
      </c>
      <c r="T57" s="205">
        <f>IF('Data Import'!$AW$107&lt;&gt;"",'Data Import'!$AW$107,"")</f>
        <v>486.4</v>
      </c>
      <c r="U57" s="205">
        <f>IF('Data Import'!$AW$108&lt;&gt;"",'Data Import'!$AW$108,"")</f>
        <v>502.8</v>
      </c>
      <c r="V57" s="205" t="str">
        <f>IF('Data Import'!$AW$109&lt;&gt;"",'Data Import'!$AW$109,"")</f>
        <v/>
      </c>
      <c r="W57" s="205" t="str">
        <f>IF('Data Import'!$AW$110&lt;&gt;"",'Data Import'!$AW$110,"")</f>
        <v/>
      </c>
      <c r="X57" s="205"/>
      <c r="Y57" s="205"/>
      <c r="Z57" s="205" t="str">
        <f>IF('Data Import'!$AW$113&lt;&gt;"",'Data Import'!$AW$113,"")</f>
        <v/>
      </c>
      <c r="AA57" s="205" t="str">
        <f>IF('Data Import'!$AW$114&lt;&gt;"",'Data Import'!$AW$114,"")</f>
        <v/>
      </c>
      <c r="AB57" s="205">
        <f>IF('Data Import'!$AW$115&lt;&gt;"",'Data Import'!$AW$115,"")</f>
        <v>43.414999999999999</v>
      </c>
      <c r="AC57" s="205">
        <f>IF('Data Import'!$AW$116&lt;&gt;"",'Data Import'!$AW$116,"")</f>
        <v>44.037999999999997</v>
      </c>
      <c r="AD57" s="205" t="str">
        <f>IF('Data Import'!$AW$117&lt;&gt;"",'Data Import'!$AW$117,"")</f>
        <v/>
      </c>
      <c r="AE57" s="205" t="str">
        <f>IF('Data Import'!$AW$118&lt;&gt;"",'Data Import'!$AW$118,"")</f>
        <v/>
      </c>
      <c r="AF57" s="205" t="str">
        <f>IF('Data Import'!$AW$119&lt;&gt;"",'Data Import'!$AW$119,"")</f>
        <v/>
      </c>
      <c r="AG57" s="205" t="str">
        <f>IF('Data Import'!$AW$120&lt;&gt;"",'Data Import'!$AW$120,"")</f>
        <v/>
      </c>
    </row>
    <row r="58" spans="1:33" ht="48.75" customHeight="1" x14ac:dyDescent="0.25">
      <c r="A58" s="33">
        <v>47</v>
      </c>
      <c r="B58" s="177" t="s">
        <v>57</v>
      </c>
      <c r="C58" s="199" t="str">
        <f>IF('Data Import'!$AX$91="Нет","+","")</f>
        <v/>
      </c>
      <c r="D58" s="199" t="str">
        <f>IF('Data Import'!$AX$92="Нет","+","")</f>
        <v/>
      </c>
      <c r="E58" s="179" t="str">
        <f>IF('Data Import'!$AX$93&lt;&gt;"",'Data Import'!$AX$93,"")</f>
        <v>Обустройство тротуаров и пешеходных путей передвижения для инвалидов в соответствии с требованиями по обеспечению их доступности для инвалидов</v>
      </c>
      <c r="F58" s="199" t="str">
        <f>IF('Data Import'!$AX$94&lt;&gt;"",'Data Import'!$AX$94,"")</f>
        <v>%</v>
      </c>
      <c r="G58" s="201">
        <f>IF('Data Import'!$AX$95&lt;&gt;"",'Data Import'!$AX$95,"")</f>
        <v>28.4</v>
      </c>
      <c r="H58" s="201">
        <f>IF('Data Import'!$AX$96&lt;&gt;"",'Data Import'!$AX$96,"")</f>
        <v>19.3</v>
      </c>
      <c r="I58" s="201">
        <f>IF('Data Import'!$AX$97&lt;&gt;"",'Data Import'!$AX$97,"")</f>
        <v>56.5</v>
      </c>
      <c r="J58" s="201">
        <f>IF('Data Import'!$AX$98&lt;&gt;"",'Data Import'!$AX$98,"")</f>
        <v>23.2</v>
      </c>
      <c r="K58" s="199" t="str">
        <f>IF('Data Import'!$AX$99="Нет","+","")</f>
        <v/>
      </c>
      <c r="L58" s="179" t="str">
        <f>IF('Data Import'!$AX$100&lt;&gt;"",'Data Import'!$AX$100,"")</f>
        <v/>
      </c>
      <c r="M58" s="199" t="str">
        <f>IF('Data Import'!$AX$99="Да","+","")</f>
        <v>+</v>
      </c>
      <c r="N58" s="201">
        <f>IF('Data Import'!$AX$101&lt;&gt;"",'Data Import'!$AX$101,"")</f>
        <v>88</v>
      </c>
      <c r="O58" s="205">
        <f>IF('Data Import'!$AX$102&lt;&gt;"",'Data Import'!$AX$102,"")</f>
        <v>88</v>
      </c>
      <c r="P58" s="205">
        <f>IF('Data Import'!$AX$103&lt;&gt;"",'Data Import'!$AX$103,"")</f>
        <v>1761.3320000000001</v>
      </c>
      <c r="Q58" s="205">
        <f>IF('Data Import'!$AX$104&lt;&gt;"",'Data Import'!$AX$104,"")</f>
        <v>1765.1310000000001</v>
      </c>
      <c r="R58" s="205">
        <f>IF('Data Import'!$AX$105&lt;&gt;"",'Data Import'!$AX$105,"")</f>
        <v>24</v>
      </c>
      <c r="S58" s="205">
        <f>IF('Data Import'!$AX$106&lt;&gt;"",'Data Import'!$AX$106,"")</f>
        <v>49.715000000000003</v>
      </c>
      <c r="T58" s="205">
        <f>IF('Data Import'!$AX$107&lt;&gt;"",'Data Import'!$AX$107,"")</f>
        <v>1396.662</v>
      </c>
      <c r="U58" s="205">
        <f>IF('Data Import'!$AX$108&lt;&gt;"",'Data Import'!$AX$108,"")</f>
        <v>1404.6859999999999</v>
      </c>
      <c r="V58" s="205">
        <f>IF('Data Import'!$AX$109&lt;&gt;"",'Data Import'!$AX$109,"")</f>
        <v>64</v>
      </c>
      <c r="W58" s="205">
        <f>IF('Data Import'!$AX$110&lt;&gt;"",'Data Import'!$AX$110,"")</f>
        <v>38.200000000000003</v>
      </c>
      <c r="X58" s="205">
        <f>IF('Data Import'!$AX$111&lt;&gt;"",'Data Import'!$AX$111,"")</f>
        <v>349.87</v>
      </c>
      <c r="Y58" s="205">
        <f>IF('Data Import'!$AX$112&lt;&gt;"",'Data Import'!$AX$112,"")</f>
        <v>347.17200000000003</v>
      </c>
      <c r="Z58" s="205">
        <f>IF('Data Import'!$AX$113&lt;&gt;"",'Data Import'!$AX$113,"")</f>
        <v>27.273</v>
      </c>
      <c r="AA58" s="205">
        <f>IF('Data Import'!$AX$114&lt;&gt;"",'Data Import'!$AX$114,"")</f>
        <v>56.494</v>
      </c>
      <c r="AB58" s="205">
        <f>IF('Data Import'!$AX$115&lt;&gt;"",'Data Import'!$AX$115,"")</f>
        <v>79.296000000000006</v>
      </c>
      <c r="AC58" s="205">
        <f>IF('Data Import'!$AX$116&lt;&gt;"",'Data Import'!$AX$116,"")</f>
        <v>79.58</v>
      </c>
      <c r="AD58" s="205">
        <f>IF('Data Import'!$AX$117&lt;&gt;"",'Data Import'!$AX$117,"")</f>
        <v>72.727000000000004</v>
      </c>
      <c r="AE58" s="205">
        <f>IF('Data Import'!$AX$118&lt;&gt;"",'Data Import'!$AX$118,"")</f>
        <v>43.408999999999999</v>
      </c>
      <c r="AF58" s="205">
        <f>IF('Data Import'!$AX$119&lt;&gt;"",'Data Import'!$AX$119,"")</f>
        <v>19.864000000000001</v>
      </c>
      <c r="AG58" s="205">
        <f>IF('Data Import'!$AX$120&lt;&gt;"",'Data Import'!$AX$120,"")</f>
        <v>19.667999999999999</v>
      </c>
    </row>
    <row r="59" spans="1:33" ht="15.75" customHeight="1" x14ac:dyDescent="0.25">
      <c r="A59" s="33">
        <v>48</v>
      </c>
      <c r="B59" s="177" t="s">
        <v>58</v>
      </c>
      <c r="C59" s="199" t="str">
        <f>IF('Data Import'!$AY$91="Нет","+","")</f>
        <v>+</v>
      </c>
      <c r="D59" s="199" t="str">
        <f>IF('Data Import'!$AY$92="Нет","+","")</f>
        <v>+</v>
      </c>
      <c r="E59" s="179" t="str">
        <f>IF('Data Import'!$AY$93&lt;&gt;"",'Data Import'!$AY$93,"")</f>
        <v/>
      </c>
      <c r="F59" s="199" t="str">
        <f>IF('Data Import'!$AY$94&lt;&gt;"",'Data Import'!$AY$94,"")</f>
        <v/>
      </c>
      <c r="G59" s="201" t="str">
        <f>IF('Data Import'!$AY$95&lt;&gt;"",'Data Import'!$AY$95,"")</f>
        <v/>
      </c>
      <c r="H59" s="201" t="str">
        <f>IF('Data Import'!$AY$96&lt;&gt;"",'Data Import'!$AY$96,"")</f>
        <v/>
      </c>
      <c r="I59" s="201" t="str">
        <f>IF('Data Import'!$AY$97&lt;&gt;"",'Data Import'!$AY$97,"")</f>
        <v/>
      </c>
      <c r="J59" s="201" t="str">
        <f>IF('Data Import'!$AY$98&lt;&gt;"",'Data Import'!$AY$98,"")</f>
        <v/>
      </c>
      <c r="K59" s="199" t="str">
        <f>IF('Data Import'!$AY$99="Нет","+","")</f>
        <v>+</v>
      </c>
      <c r="L59" s="179" t="str">
        <f>IF('Data Import'!$AY$100&lt;&gt;"",'Data Import'!$AY$100,"")</f>
        <v/>
      </c>
      <c r="M59" s="199" t="str">
        <f>IF('Data Import'!$AY$99="Да","+","")</f>
        <v/>
      </c>
      <c r="N59" s="201">
        <f>IF('Data Import'!$AY$101&lt;&gt;"",'Data Import'!$AY$101,"")</f>
        <v>0</v>
      </c>
      <c r="O59" s="205">
        <f>IF('Data Import'!$AY$102&lt;&gt;"",'Data Import'!$AY$102,"")</f>
        <v>0</v>
      </c>
      <c r="P59" s="205">
        <f>IF('Data Import'!$AY$103&lt;&gt;"",'Data Import'!$AY$103,"")</f>
        <v>2519.357</v>
      </c>
      <c r="Q59" s="205">
        <f>IF('Data Import'!$AY$104&lt;&gt;"",'Data Import'!$AY$104,"")</f>
        <v>2518.5949999999998</v>
      </c>
      <c r="R59" s="205">
        <f>IF('Data Import'!$AY$105&lt;&gt;"",'Data Import'!$AY$105,"")</f>
        <v>0</v>
      </c>
      <c r="S59" s="205">
        <f>IF('Data Import'!$AY$106&lt;&gt;"",'Data Import'!$AY$106,"")</f>
        <v>0</v>
      </c>
      <c r="T59" s="205">
        <f>IF('Data Import'!$AY$107&lt;&gt;"",'Data Import'!$AY$107,"")</f>
        <v>5.0199999999999996</v>
      </c>
      <c r="U59" s="205">
        <f>IF('Data Import'!$AY$108&lt;&gt;"",'Data Import'!$AY$108,"")</f>
        <v>5.26</v>
      </c>
      <c r="V59" s="205">
        <f>IF('Data Import'!$AY$109&lt;&gt;"",'Data Import'!$AY$109,"")</f>
        <v>0</v>
      </c>
      <c r="W59" s="205">
        <f>IF('Data Import'!$AY$110&lt;&gt;"",'Data Import'!$AY$110,"")</f>
        <v>0</v>
      </c>
      <c r="X59" s="205">
        <f>IF('Data Import'!$AY$111&lt;&gt;"",'Data Import'!$AY$111,"")</f>
        <v>2001.501</v>
      </c>
      <c r="Y59" s="205">
        <f>IF('Data Import'!$AY$112&lt;&gt;"",'Data Import'!$AY$112,"")</f>
        <v>2005.5909999999999</v>
      </c>
      <c r="Z59" s="205" t="str">
        <f>IF('Data Import'!$AY$113&lt;&gt;"",'Data Import'!$AY$113,"")</f>
        <v/>
      </c>
      <c r="AA59" s="205" t="str">
        <f>IF('Data Import'!$AY$114&lt;&gt;"",'Data Import'!$AY$114,"")</f>
        <v/>
      </c>
      <c r="AB59" s="205">
        <f>IF('Data Import'!$AY$115&lt;&gt;"",'Data Import'!$AY$115,"")</f>
        <v>0.19900000000000001</v>
      </c>
      <c r="AC59" s="205">
        <f>IF('Data Import'!$AY$116&lt;&gt;"",'Data Import'!$AY$116,"")</f>
        <v>0.20899999999999999</v>
      </c>
      <c r="AD59" s="205" t="str">
        <f>IF('Data Import'!$AY$117&lt;&gt;"",'Data Import'!$AY$117,"")</f>
        <v/>
      </c>
      <c r="AE59" s="205" t="str">
        <f>IF('Data Import'!$AY$118&lt;&gt;"",'Data Import'!$AY$118,"")</f>
        <v/>
      </c>
      <c r="AF59" s="205">
        <f>IF('Data Import'!$AY$119&lt;&gt;"",'Data Import'!$AY$119,"")</f>
        <v>79.444999999999993</v>
      </c>
      <c r="AG59" s="205">
        <f>IF('Data Import'!$AY$120&lt;&gt;"",'Data Import'!$AY$120,"")</f>
        <v>79.631</v>
      </c>
    </row>
    <row r="60" spans="1:33" ht="15.75" customHeight="1" x14ac:dyDescent="0.25">
      <c r="A60" s="33">
        <v>49</v>
      </c>
      <c r="B60" s="177" t="s">
        <v>59</v>
      </c>
      <c r="C60" s="199" t="str">
        <f>IF('Data Import'!$AZ$91="Нет","+","")</f>
        <v/>
      </c>
      <c r="D60" s="199" t="str">
        <f>IF('Data Import'!$AZ$92="Нет","+","")</f>
        <v/>
      </c>
      <c r="E60" s="179" t="str">
        <f>IF('Data Import'!$AZ$93&lt;&gt;"",'Data Import'!$AZ$93,"")</f>
        <v/>
      </c>
      <c r="F60" s="199" t="str">
        <f>IF('Data Import'!$AZ$94&lt;&gt;"",'Data Import'!$AZ$94,"")</f>
        <v/>
      </c>
      <c r="G60" s="201" t="str">
        <f>IF('Data Import'!$AZ$95&lt;&gt;"",'Data Import'!$AZ$95,"")</f>
        <v/>
      </c>
      <c r="H60" s="201" t="str">
        <f>IF('Data Import'!$AZ$96&lt;&gt;"",'Data Import'!$AZ$96,"")</f>
        <v/>
      </c>
      <c r="I60" s="201" t="str">
        <f>IF('Data Import'!$AZ$97&lt;&gt;"",'Data Import'!$AZ$97,"")</f>
        <v/>
      </c>
      <c r="J60" s="201" t="str">
        <f>IF('Data Import'!$AZ$98&lt;&gt;"",'Data Import'!$AZ$98,"")</f>
        <v/>
      </c>
      <c r="K60" s="199" t="str">
        <f>IF('Data Import'!$AZ$99="Нет","+","")</f>
        <v/>
      </c>
      <c r="L60" s="179" t="str">
        <f>IF('Data Import'!$AZ$100&lt;&gt;"",'Data Import'!$AZ$100,"")</f>
        <v/>
      </c>
      <c r="M60" s="199" t="str">
        <f>IF('Data Import'!$AZ$99="Да","+","")</f>
        <v/>
      </c>
      <c r="N60" s="201" t="str">
        <f>IF('Data Import'!$AZ$101&lt;&gt;"",'Data Import'!$AZ$101,"")</f>
        <v/>
      </c>
      <c r="O60" s="205" t="str">
        <f>IF('Data Import'!$AZ$102&lt;&gt;"",'Data Import'!$AZ$102,"")</f>
        <v/>
      </c>
      <c r="P60" s="205" t="str">
        <f>IF('Data Import'!$AZ$103&lt;&gt;"",'Data Import'!$AZ$103,"")</f>
        <v/>
      </c>
      <c r="Q60" s="205" t="str">
        <f>IF('Data Import'!$AZ$104&lt;&gt;"",'Data Import'!$AZ$104,"")</f>
        <v/>
      </c>
      <c r="R60" s="205" t="str">
        <f>IF('Data Import'!$AZ$105&lt;&gt;"",'Data Import'!$AZ$105,"")</f>
        <v/>
      </c>
      <c r="S60" s="205" t="str">
        <f>IF('Data Import'!$AZ$106&lt;&gt;"",'Data Import'!$AZ$106,"")</f>
        <v/>
      </c>
      <c r="T60" s="205" t="str">
        <f>IF('Data Import'!$AZ$107&lt;&gt;"",'Data Import'!$AZ$107,"")</f>
        <v/>
      </c>
      <c r="U60" s="205" t="str">
        <f>IF('Data Import'!$AZ$108&lt;&gt;"",'Data Import'!$AZ$108,"")</f>
        <v/>
      </c>
      <c r="V60" s="205" t="str">
        <f>IF('Data Import'!$AZ$109&lt;&gt;"",'Data Import'!$AZ$109,"")</f>
        <v/>
      </c>
      <c r="W60" s="205" t="str">
        <f>IF('Data Import'!$AZ$110&lt;&gt;"",'Data Import'!$AZ$110,"")</f>
        <v/>
      </c>
      <c r="X60" s="205" t="str">
        <f>IF('Data Import'!$AZ$111&lt;&gt;"",'Data Import'!$AZ$111,"")</f>
        <v/>
      </c>
      <c r="Y60" s="205" t="str">
        <f>IF('Data Import'!$AZ$112&lt;&gt;"",'Data Import'!$AZ$112,"")</f>
        <v/>
      </c>
      <c r="Z60" s="205" t="str">
        <f>IF('Data Import'!$AZ$113&lt;&gt;"",'Data Import'!$AZ$113,"")</f>
        <v/>
      </c>
      <c r="AA60" s="205" t="str">
        <f>IF('Data Import'!$AZ$114&lt;&gt;"",'Data Import'!$AZ$114,"")</f>
        <v/>
      </c>
      <c r="AB60" s="205" t="str">
        <f>IF('Data Import'!$AZ$115&lt;&gt;"",'Data Import'!$AZ$115,"")</f>
        <v/>
      </c>
      <c r="AC60" s="205" t="str">
        <f>IF('Data Import'!$AZ$116&lt;&gt;"",'Data Import'!$AZ$116,"")</f>
        <v/>
      </c>
      <c r="AD60" s="205" t="str">
        <f>IF('Data Import'!$AZ$117&lt;&gt;"",'Data Import'!$AZ$117,"")</f>
        <v/>
      </c>
      <c r="AE60" s="205" t="str">
        <f>IF('Data Import'!$AZ$118&lt;&gt;"",'Data Import'!$AZ$118,"")</f>
        <v/>
      </c>
      <c r="AF60" s="205" t="str">
        <f>IF('Data Import'!$AZ$119&lt;&gt;"",'Data Import'!$AZ$119,"")</f>
        <v/>
      </c>
      <c r="AG60" s="205" t="str">
        <f>IF('Data Import'!$AZ$120&lt;&gt;"",'Data Import'!$AZ$120,"")</f>
        <v/>
      </c>
    </row>
    <row r="61" spans="1:33" ht="15.75" customHeight="1" x14ac:dyDescent="0.25">
      <c r="A61" s="33">
        <v>50</v>
      </c>
      <c r="B61" s="177" t="s">
        <v>60</v>
      </c>
      <c r="C61" s="199" t="str">
        <f>IF('Data Import'!$BA$91="Нет","+","")</f>
        <v/>
      </c>
      <c r="D61" s="199" t="str">
        <f>IF('Data Import'!$BA$92="Нет","+","")</f>
        <v/>
      </c>
      <c r="E61" s="179" t="str">
        <f>IF('Data Import'!$BA$93&lt;&gt;"",'Data Import'!$BA$93,"")</f>
        <v/>
      </c>
      <c r="F61" s="199" t="str">
        <f>IF('Data Import'!$BA$94&lt;&gt;"",'Data Import'!$BA$94,"")</f>
        <v/>
      </c>
      <c r="G61" s="201" t="str">
        <f>IF('Data Import'!$BA$95&lt;&gt;"",'Data Import'!$BA$95,"")</f>
        <v/>
      </c>
      <c r="H61" s="201" t="str">
        <f>IF('Data Import'!$BA$96&lt;&gt;"",'Data Import'!$BA$96,"")</f>
        <v/>
      </c>
      <c r="I61" s="201" t="str">
        <f>IF('Data Import'!$BA$97&lt;&gt;"",'Data Import'!$BA$97,"")</f>
        <v/>
      </c>
      <c r="J61" s="201" t="str">
        <f>IF('Data Import'!$BA$98&lt;&gt;"",'Data Import'!$BA$98,"")</f>
        <v/>
      </c>
      <c r="K61" s="199" t="str">
        <f>IF('Data Import'!$BA$99="Нет","+","")</f>
        <v/>
      </c>
      <c r="L61" s="179" t="str">
        <f>IF('Data Import'!$BA$100&lt;&gt;"",'Data Import'!$BA$100,"")</f>
        <v/>
      </c>
      <c r="M61" s="199" t="str">
        <f>IF('Data Import'!$BA$99="Да","+","")</f>
        <v/>
      </c>
      <c r="N61" s="201" t="str">
        <f>IF('Data Import'!$BA$101&lt;&gt;"",'Data Import'!$BA$101,"")</f>
        <v/>
      </c>
      <c r="O61" s="205" t="str">
        <f>IF('Data Import'!$BA$102&lt;&gt;"",'Data Import'!$BA$102,"")</f>
        <v/>
      </c>
      <c r="P61" s="205">
        <f>IF('Data Import'!$BA$103&lt;&gt;"",'Data Import'!$BA$103,"")</f>
        <v>19</v>
      </c>
      <c r="Q61" s="205">
        <f>IF('Data Import'!$BA$104&lt;&gt;"",'Data Import'!$BA$104,"")</f>
        <v>419</v>
      </c>
      <c r="R61" s="205" t="str">
        <f>IF('Data Import'!$BA$105&lt;&gt;"",'Data Import'!$BA$105,"")</f>
        <v/>
      </c>
      <c r="S61" s="205" t="str">
        <f>IF('Data Import'!$BA$106&lt;&gt;"",'Data Import'!$BA$106,"")</f>
        <v/>
      </c>
      <c r="T61" s="205"/>
      <c r="U61" s="205"/>
      <c r="V61" s="205" t="str">
        <f>IF('Data Import'!$BA$109&lt;&gt;"",'Data Import'!$BA$109,"")</f>
        <v/>
      </c>
      <c r="W61" s="205" t="str">
        <f>IF('Data Import'!$BA$110&lt;&gt;"",'Data Import'!$BA$110,"")</f>
        <v/>
      </c>
      <c r="X61" s="205">
        <f>IF('Data Import'!$BA$111&lt;&gt;"",'Data Import'!$BA$111,"")</f>
        <v>19</v>
      </c>
      <c r="Y61" s="205">
        <f>IF('Data Import'!$BA$112&lt;&gt;"",'Data Import'!$BA$112,"")</f>
        <v>19</v>
      </c>
      <c r="Z61" s="205" t="str">
        <f>IF('Data Import'!$BA$113&lt;&gt;"",'Data Import'!$BA$113,"")</f>
        <v/>
      </c>
      <c r="AA61" s="205" t="str">
        <f>IF('Data Import'!$BA$114&lt;&gt;"",'Data Import'!$BA$114,"")</f>
        <v/>
      </c>
      <c r="AB61" s="205" t="str">
        <f>IF('Data Import'!$BA$115&lt;&gt;"",'Data Import'!$BA$115,"")</f>
        <v/>
      </c>
      <c r="AC61" s="205" t="str">
        <f>IF('Data Import'!$BA$116&lt;&gt;"",'Data Import'!$BA$116,"")</f>
        <v/>
      </c>
      <c r="AD61" s="205" t="str">
        <f>IF('Data Import'!$BA$117&lt;&gt;"",'Data Import'!$BA$117,"")</f>
        <v/>
      </c>
      <c r="AE61" s="205" t="str">
        <f>IF('Data Import'!$BA$118&lt;&gt;"",'Data Import'!$BA$118,"")</f>
        <v/>
      </c>
      <c r="AF61" s="205">
        <f>IF('Data Import'!$BA$119&lt;&gt;"",'Data Import'!$BA$119,"")</f>
        <v>100</v>
      </c>
      <c r="AG61" s="205">
        <f>IF('Data Import'!$BA$120&lt;&gt;"",'Data Import'!$BA$120,"")</f>
        <v>4.5350000000000001</v>
      </c>
    </row>
    <row r="62" spans="1:33" ht="15.75" customHeight="1" x14ac:dyDescent="0.25">
      <c r="A62" s="33">
        <v>51</v>
      </c>
      <c r="B62" s="177" t="s">
        <v>61</v>
      </c>
      <c r="C62" s="199" t="str">
        <f>IF('Data Import'!$BB$91="Нет","+","")</f>
        <v/>
      </c>
      <c r="D62" s="199" t="str">
        <f>IF('Data Import'!$BB$92="Нет","+","")</f>
        <v/>
      </c>
      <c r="E62" s="179" t="str">
        <f>IF('Data Import'!$BB$93&lt;&gt;"",'Data Import'!$BB$93,"")</f>
        <v/>
      </c>
      <c r="F62" s="199" t="str">
        <f>IF('Data Import'!$BB$94&lt;&gt;"",'Data Import'!$BB$94,"")</f>
        <v/>
      </c>
      <c r="G62" s="201" t="str">
        <f>IF('Data Import'!$BB$95&lt;&gt;"",'Data Import'!$BB$95,"")</f>
        <v/>
      </c>
      <c r="H62" s="201" t="str">
        <f>IF('Data Import'!$BB$96&lt;&gt;"",'Data Import'!$BB$96,"")</f>
        <v/>
      </c>
      <c r="I62" s="201" t="str">
        <f>IF('Data Import'!$BB$97&lt;&gt;"",'Data Import'!$BB$97,"")</f>
        <v/>
      </c>
      <c r="J62" s="201" t="str">
        <f>IF('Data Import'!$BB$98&lt;&gt;"",'Data Import'!$BB$98,"")</f>
        <v/>
      </c>
      <c r="K62" s="199" t="str">
        <f>IF('Data Import'!$BB$99="Нет","+","")</f>
        <v/>
      </c>
      <c r="L62" s="179" t="str">
        <f>IF('Data Import'!$BB$100&lt;&gt;"",'Data Import'!$BB$100,"")</f>
        <v/>
      </c>
      <c r="M62" s="199" t="str">
        <f>IF('Data Import'!$BB$99="Да","+","")</f>
        <v/>
      </c>
      <c r="N62" s="201" t="str">
        <f>IF('Data Import'!$BB$101&lt;&gt;"",'Data Import'!$BB$101,"")</f>
        <v/>
      </c>
      <c r="O62" s="205" t="str">
        <f>IF('Data Import'!$BB$102&lt;&gt;"",'Data Import'!$BB$102,"")</f>
        <v/>
      </c>
      <c r="P62" s="205" t="str">
        <f>IF('Data Import'!$BB$103&lt;&gt;"",'Data Import'!$BB$103,"")</f>
        <v/>
      </c>
      <c r="Q62" s="205" t="str">
        <f>IF('Data Import'!$BB$104&lt;&gt;"",'Data Import'!$BB$104,"")</f>
        <v/>
      </c>
      <c r="R62" s="205" t="str">
        <f>IF('Data Import'!$BB$105&lt;&gt;"",'Data Import'!$BB$105,"")</f>
        <v/>
      </c>
      <c r="S62" s="205" t="str">
        <f>IF('Data Import'!$BB$106&lt;&gt;"",'Data Import'!$BB$106,"")</f>
        <v/>
      </c>
      <c r="T62" s="205" t="str">
        <f>IF('Data Import'!$BB$107&lt;&gt;"",'Data Import'!$BB$107,"")</f>
        <v/>
      </c>
      <c r="U62" s="205" t="str">
        <f>IF('Data Import'!$BB$108&lt;&gt;"",'Data Import'!$BB$108,"")</f>
        <v/>
      </c>
      <c r="V62" s="205" t="str">
        <f>IF('Data Import'!$BB$109&lt;&gt;"",'Data Import'!$BB$109,"")</f>
        <v/>
      </c>
      <c r="W62" s="205" t="str">
        <f>IF('Data Import'!$BB$110&lt;&gt;"",'Data Import'!$BB$110,"")</f>
        <v/>
      </c>
      <c r="X62" s="205" t="str">
        <f>IF('Data Import'!$BB$111&lt;&gt;"",'Data Import'!$BB$111,"")</f>
        <v/>
      </c>
      <c r="Y62" s="205" t="str">
        <f>IF('Data Import'!$BB$112&lt;&gt;"",'Data Import'!$BB$112,"")</f>
        <v/>
      </c>
      <c r="Z62" s="205" t="str">
        <f>IF('Data Import'!$BB$113&lt;&gt;"",'Data Import'!$BB$113,"")</f>
        <v/>
      </c>
      <c r="AA62" s="205" t="str">
        <f>IF('Data Import'!$BB$114&lt;&gt;"",'Data Import'!$BB$114,"")</f>
        <v/>
      </c>
      <c r="AB62" s="205" t="str">
        <f>IF('Data Import'!$BB$115&lt;&gt;"",'Data Import'!$BB$115,"")</f>
        <v/>
      </c>
      <c r="AC62" s="205" t="str">
        <f>IF('Data Import'!$BB$116&lt;&gt;"",'Data Import'!$BB$116,"")</f>
        <v/>
      </c>
      <c r="AD62" s="205" t="str">
        <f>IF('Data Import'!$BB$117&lt;&gt;"",'Data Import'!$BB$117,"")</f>
        <v/>
      </c>
      <c r="AE62" s="205" t="str">
        <f>IF('Data Import'!$BB$118&lt;&gt;"",'Data Import'!$BB$118,"")</f>
        <v/>
      </c>
      <c r="AF62" s="205" t="str">
        <f>IF('Data Import'!$BB$119&lt;&gt;"",'Data Import'!$BB$119,"")</f>
        <v/>
      </c>
      <c r="AG62" s="205" t="str">
        <f>IF('Data Import'!$BB$120&lt;&gt;"",'Data Import'!$BB$120,"")</f>
        <v/>
      </c>
    </row>
    <row r="63" spans="1:33" ht="33" customHeight="1" x14ac:dyDescent="0.25">
      <c r="A63" s="33">
        <v>52</v>
      </c>
      <c r="B63" s="177" t="s">
        <v>62</v>
      </c>
      <c r="C63" s="199" t="str">
        <f>IF('Data Import'!$BC$91="Нет","+","")</f>
        <v/>
      </c>
      <c r="D63" s="199" t="str">
        <f>IF('Data Import'!$BC$92="Нет","+","")</f>
        <v/>
      </c>
      <c r="E63" s="179" t="str">
        <f>IF('Data Import'!$BC$93&lt;&gt;"",'Data Import'!$BC$93,"")</f>
        <v>При обустройстве пешеходных путей выдерживать спуск с тротуара на проезжую часть при переходе проезжей части дороги</v>
      </c>
      <c r="F63" s="199" t="str">
        <f>IF('Data Import'!$BC$94&lt;&gt;"",'Data Import'!$BC$94,"")</f>
        <v>%</v>
      </c>
      <c r="G63" s="201">
        <f>IF('Data Import'!$BC$95&lt;&gt;"",'Data Import'!$BC$95,"")</f>
        <v>100</v>
      </c>
      <c r="H63" s="201">
        <f>IF('Data Import'!$BC$96&lt;&gt;"",'Data Import'!$BC$96,"")</f>
        <v>100</v>
      </c>
      <c r="I63" s="201">
        <f>IF('Data Import'!$BC$97&lt;&gt;"",'Data Import'!$BC$97,"")</f>
        <v>100</v>
      </c>
      <c r="J63" s="201">
        <f>IF('Data Import'!$BC$98&lt;&gt;"",'Data Import'!$BC$98,"")</f>
        <v>100</v>
      </c>
      <c r="K63" s="199" t="str">
        <f>IF('Data Import'!$BC$99="Нет","+","")</f>
        <v/>
      </c>
      <c r="L63" s="179" t="str">
        <f>IF('Data Import'!$BC$100&lt;&gt;"",'Data Import'!$BC$100,"")</f>
        <v/>
      </c>
      <c r="M63" s="199" t="str">
        <f>IF('Data Import'!$BC$99="Да","+","")</f>
        <v>+</v>
      </c>
      <c r="N63" s="201">
        <f>IF('Data Import'!$BC$101&lt;&gt;"",'Data Import'!$BC$101,"")</f>
        <v>4.3</v>
      </c>
      <c r="O63" s="205">
        <f>IF('Data Import'!$BC$102&lt;&gt;"",'Data Import'!$BC$102,"")</f>
        <v>8.1999999999999993</v>
      </c>
      <c r="P63" s="205">
        <f>IF('Data Import'!$BC$103&lt;&gt;"",'Data Import'!$BC$103,"")</f>
        <v>186.7</v>
      </c>
      <c r="Q63" s="205">
        <f>IF('Data Import'!$BC$104&lt;&gt;"",'Data Import'!$BC$104,"")</f>
        <v>191.95</v>
      </c>
      <c r="R63" s="205">
        <f>IF('Data Import'!$BC$105&lt;&gt;"",'Data Import'!$BC$105,"")</f>
        <v>4.3</v>
      </c>
      <c r="S63" s="205">
        <f>IF('Data Import'!$BC$106&lt;&gt;"",'Data Import'!$BC$106,"")</f>
        <v>8.1999999999999993</v>
      </c>
      <c r="T63" s="205">
        <f>IF('Data Import'!$BC$107&lt;&gt;"",'Data Import'!$BC$107,"")</f>
        <v>136</v>
      </c>
      <c r="U63" s="205">
        <f>IF('Data Import'!$BC$108&lt;&gt;"",'Data Import'!$BC$108,"")</f>
        <v>141.56</v>
      </c>
      <c r="V63" s="205">
        <f>IF('Data Import'!$BC$109&lt;&gt;"",'Data Import'!$BC$109,"")</f>
        <v>0</v>
      </c>
      <c r="W63" s="205">
        <f>IF('Data Import'!$BC$110&lt;&gt;"",'Data Import'!$BC$110,"")</f>
        <v>0</v>
      </c>
      <c r="X63" s="205">
        <f>IF('Data Import'!$BC$111&lt;&gt;"",'Data Import'!$BC$111,"")</f>
        <v>50.41</v>
      </c>
      <c r="Y63" s="205">
        <f>IF('Data Import'!$BC$112&lt;&gt;"",'Data Import'!$BC$112,"")</f>
        <v>50.39</v>
      </c>
      <c r="Z63" s="205">
        <f>IF('Data Import'!$BC$113&lt;&gt;"",'Data Import'!$BC$113,"")</f>
        <v>100</v>
      </c>
      <c r="AA63" s="205">
        <f>IF('Data Import'!$BC$114&lt;&gt;"",'Data Import'!$BC$114,"")</f>
        <v>100</v>
      </c>
      <c r="AB63" s="205">
        <f>IF('Data Import'!$BC$115&lt;&gt;"",'Data Import'!$BC$115,"")</f>
        <v>72.843999999999994</v>
      </c>
      <c r="AC63" s="205">
        <f>IF('Data Import'!$BC$116&lt;&gt;"",'Data Import'!$BC$116,"")</f>
        <v>73.748000000000005</v>
      </c>
      <c r="AD63" s="205">
        <f>IF('Data Import'!$BC$117&lt;&gt;"",'Data Import'!$BC$117,"")</f>
        <v>0</v>
      </c>
      <c r="AE63" s="205">
        <f>IF('Data Import'!$BC$118&lt;&gt;"",'Data Import'!$BC$118,"")</f>
        <v>0</v>
      </c>
      <c r="AF63" s="205">
        <f>IF('Data Import'!$BC$119&lt;&gt;"",'Data Import'!$BC$119,"")</f>
        <v>27.001000000000001</v>
      </c>
      <c r="AG63" s="205">
        <f>IF('Data Import'!$BC$120&lt;&gt;"",'Data Import'!$BC$120,"")</f>
        <v>26.251999999999999</v>
      </c>
    </row>
    <row r="64" spans="1:33" ht="47.25" customHeight="1" x14ac:dyDescent="0.25">
      <c r="A64" s="33">
        <v>53</v>
      </c>
      <c r="B64" s="177" t="s">
        <v>63</v>
      </c>
      <c r="C64" s="199" t="str">
        <f>IF('Data Import'!$BD$91="Нет","+","")</f>
        <v/>
      </c>
      <c r="D64" s="199" t="str">
        <f>IF('Data Import'!$BD$92="Нет","+","")</f>
        <v/>
      </c>
      <c r="E64" s="179" t="str">
        <f>IF('Data Import'!$BD$93&lt;&gt;"",'Data Import'!$BD$93,"")</f>
        <v xml:space="preserve">Доля тротуаров и пешеходных путей передвижения на автомобильных дорогах общего пользования, соответствующих требованиям доступности для инвалидов
</v>
      </c>
      <c r="F64" s="199" t="str">
        <f>IF('Data Import'!$BD$94&lt;&gt;"",'Data Import'!$BD$94,"")</f>
        <v>%</v>
      </c>
      <c r="G64" s="201">
        <f>IF('Data Import'!$BD$95&lt;&gt;"",'Data Import'!$BD$95,"")</f>
        <v>30</v>
      </c>
      <c r="H64" s="201">
        <f>IF('Data Import'!$BD$96&lt;&gt;"",'Data Import'!$BD$96,"")</f>
        <v>30</v>
      </c>
      <c r="I64" s="201">
        <f>IF('Data Import'!$BD$97&lt;&gt;"",'Data Import'!$BD$97,"")</f>
        <v>100</v>
      </c>
      <c r="J64" s="201">
        <f>IF('Data Import'!$BD$98&lt;&gt;"",'Data Import'!$BD$98,"")</f>
        <v>84.069000000000003</v>
      </c>
      <c r="K64" s="199" t="str">
        <f>IF('Data Import'!$BD$99="Нет","+","")</f>
        <v/>
      </c>
      <c r="L64" s="179" t="str">
        <f>IF('Data Import'!$BD$100&lt;&gt;"",'Data Import'!$BD$100,"")</f>
        <v/>
      </c>
      <c r="M64" s="199" t="str">
        <f>IF('Data Import'!$BD$99="Да","+","")</f>
        <v>+</v>
      </c>
      <c r="N64" s="201">
        <f>IF('Data Import'!$BD$101&lt;&gt;"",'Data Import'!$BD$101,"")</f>
        <v>1.4</v>
      </c>
      <c r="O64" s="205">
        <f>IF('Data Import'!$BD$102&lt;&gt;"",'Data Import'!$BD$102,"")</f>
        <v>1.4</v>
      </c>
      <c r="P64" s="205">
        <f>IF('Data Import'!$BD$103&lt;&gt;"",'Data Import'!$BD$103,"")</f>
        <v>1015.9</v>
      </c>
      <c r="Q64" s="205">
        <f>IF('Data Import'!$BD$104&lt;&gt;"",'Data Import'!$BD$104,"")</f>
        <v>1017.078</v>
      </c>
      <c r="R64" s="205">
        <f>IF('Data Import'!$BD$105&lt;&gt;"",'Data Import'!$BD$105,"")</f>
        <v>1.4</v>
      </c>
      <c r="S64" s="205">
        <f>IF('Data Import'!$BD$106&lt;&gt;"",'Data Import'!$BD$106,"")</f>
        <v>1.4</v>
      </c>
      <c r="T64" s="205">
        <f>IF('Data Import'!$BD$107&lt;&gt;"",'Data Import'!$BD$107,"")</f>
        <v>27.597999999999999</v>
      </c>
      <c r="U64" s="205">
        <f>IF('Data Import'!$BD$108&lt;&gt;"",'Data Import'!$BD$108,"")</f>
        <v>28.776</v>
      </c>
      <c r="V64" s="205">
        <f>IF('Data Import'!$BD$109&lt;&gt;"",'Data Import'!$BD$109,"")</f>
        <v>0</v>
      </c>
      <c r="W64" s="205">
        <f>IF('Data Import'!$BD$110&lt;&gt;"",'Data Import'!$BD$110,"")</f>
        <v>0</v>
      </c>
      <c r="X64" s="205">
        <f>IF('Data Import'!$BD$111&lt;&gt;"",'Data Import'!$BD$111,"")</f>
        <v>854.05</v>
      </c>
      <c r="Y64" s="205">
        <f>IF('Data Import'!$BD$112&lt;&gt;"",'Data Import'!$BD$112,"")</f>
        <v>855.05</v>
      </c>
      <c r="Z64" s="205">
        <f>IF('Data Import'!$BD$113&lt;&gt;"",'Data Import'!$BD$113,"")</f>
        <v>100</v>
      </c>
      <c r="AA64" s="205">
        <f>IF('Data Import'!$BD$114&lt;&gt;"",'Data Import'!$BD$114,"")</f>
        <v>100</v>
      </c>
      <c r="AB64" s="205">
        <f>IF('Data Import'!$BD$115&lt;&gt;"",'Data Import'!$BD$115,"")</f>
        <v>2.7170000000000001</v>
      </c>
      <c r="AC64" s="205">
        <f>IF('Data Import'!$BD$116&lt;&gt;"",'Data Import'!$BD$116,"")</f>
        <v>2.8290000000000002</v>
      </c>
      <c r="AD64" s="205">
        <f>IF('Data Import'!$BD$117&lt;&gt;"",'Data Import'!$BD$117,"")</f>
        <v>0</v>
      </c>
      <c r="AE64" s="205">
        <f>IF('Data Import'!$BD$118&lt;&gt;"",'Data Import'!$BD$118,"")</f>
        <v>0</v>
      </c>
      <c r="AF64" s="205">
        <f>IF('Data Import'!$BD$119&lt;&gt;"",'Data Import'!$BD$119,"")</f>
        <v>84.067999999999998</v>
      </c>
      <c r="AG64" s="205">
        <f>IF('Data Import'!$BD$120&lt;&gt;"",'Data Import'!$BD$120,"")</f>
        <v>84.069000000000003</v>
      </c>
    </row>
    <row r="65" spans="1:33" ht="15.75" customHeight="1" x14ac:dyDescent="0.25">
      <c r="A65" s="33">
        <v>54</v>
      </c>
      <c r="B65" s="177" t="s">
        <v>64</v>
      </c>
      <c r="C65" s="199" t="str">
        <f>IF('Data Import'!$BE$91="Нет","+","")</f>
        <v>+</v>
      </c>
      <c r="D65" s="199" t="str">
        <f>IF('Data Import'!$BE$92="Нет","+","")</f>
        <v/>
      </c>
      <c r="E65" s="179" t="str">
        <f>IF('Data Import'!$BE$93&lt;&gt;"",'Data Import'!$BE$93,"")</f>
        <v/>
      </c>
      <c r="F65" s="199" t="str">
        <f>IF('Data Import'!$BE$94&lt;&gt;"",'Data Import'!$BE$94,"")</f>
        <v/>
      </c>
      <c r="G65" s="201" t="str">
        <f>IF('Data Import'!$BE$95&lt;&gt;"",'Data Import'!$BE$95,"")</f>
        <v/>
      </c>
      <c r="H65" s="201" t="str">
        <f>IF('Data Import'!$BE$96&lt;&gt;"",'Data Import'!$BE$96,"")</f>
        <v/>
      </c>
      <c r="I65" s="201" t="str">
        <f>IF('Data Import'!$BE$97&lt;&gt;"",'Data Import'!$BE$97,"")</f>
        <v/>
      </c>
      <c r="J65" s="201" t="str">
        <f>IF('Data Import'!$BE$98&lt;&gt;"",'Data Import'!$BE$98,"")</f>
        <v/>
      </c>
      <c r="K65" s="199" t="str">
        <f>IF('Data Import'!$BE$99="Нет","+","")</f>
        <v/>
      </c>
      <c r="L65" s="179" t="str">
        <f>IF('Data Import'!$BE$100&lt;&gt;"",'Data Import'!$BE$100,"")</f>
        <v/>
      </c>
      <c r="M65" s="199" t="str">
        <f>IF('Data Import'!$BE$99="Да","+","")</f>
        <v>+</v>
      </c>
      <c r="N65" s="201">
        <f>IF('Data Import'!$BE$101&lt;&gt;"",'Data Import'!$BE$101,"")</f>
        <v>4.8</v>
      </c>
      <c r="O65" s="205">
        <f>IF('Data Import'!$BE$102&lt;&gt;"",'Data Import'!$BE$102,"")</f>
        <v>8</v>
      </c>
      <c r="P65" s="205">
        <f>IF('Data Import'!$BE$103&lt;&gt;"",'Data Import'!$BE$103,"")</f>
        <v>357.3</v>
      </c>
      <c r="Q65" s="205">
        <f>IF('Data Import'!$BE$104&lt;&gt;"",'Data Import'!$BE$104,"")</f>
        <v>367.5</v>
      </c>
      <c r="R65" s="205">
        <f>IF('Data Import'!$BE$105&lt;&gt;"",'Data Import'!$BE$105,"")</f>
        <v>0</v>
      </c>
      <c r="S65" s="205">
        <f>IF('Data Import'!$BE$106&lt;&gt;"",'Data Import'!$BE$106,"")</f>
        <v>0</v>
      </c>
      <c r="T65" s="205">
        <f>IF('Data Import'!$BE$107&lt;&gt;"",'Data Import'!$BE$107,"")</f>
        <v>267.89999999999998</v>
      </c>
      <c r="U65" s="205">
        <f>IF('Data Import'!$BE$108&lt;&gt;"",'Data Import'!$BE$108,"")</f>
        <v>275.89999999999998</v>
      </c>
      <c r="V65" s="205">
        <f>IF('Data Import'!$BE$109&lt;&gt;"",'Data Import'!$BE$109,"")</f>
        <v>4.8</v>
      </c>
      <c r="W65" s="205">
        <f>IF('Data Import'!$BE$110&lt;&gt;"",'Data Import'!$BE$110,"")</f>
        <v>8</v>
      </c>
      <c r="X65" s="205">
        <f>IF('Data Import'!$BE$111&lt;&gt;"",'Data Import'!$BE$111,"")</f>
        <v>74.900000000000006</v>
      </c>
      <c r="Y65" s="205">
        <f>IF('Data Import'!$BE$112&lt;&gt;"",'Data Import'!$BE$112,"")</f>
        <v>75</v>
      </c>
      <c r="Z65" s="205">
        <f>IF('Data Import'!$BE$113&lt;&gt;"",'Data Import'!$BE$113,"")</f>
        <v>0</v>
      </c>
      <c r="AA65" s="205">
        <f>IF('Data Import'!$BE$114&lt;&gt;"",'Data Import'!$BE$114,"")</f>
        <v>0</v>
      </c>
      <c r="AB65" s="205">
        <f>IF('Data Import'!$BE$115&lt;&gt;"",'Data Import'!$BE$115,"")</f>
        <v>74.978999999999999</v>
      </c>
      <c r="AC65" s="205">
        <f>IF('Data Import'!$BE$116&lt;&gt;"",'Data Import'!$BE$116,"")</f>
        <v>75.075000000000003</v>
      </c>
      <c r="AD65" s="205">
        <f>IF('Data Import'!$BE$117&lt;&gt;"",'Data Import'!$BE$117,"")</f>
        <v>100</v>
      </c>
      <c r="AE65" s="205">
        <f>IF('Data Import'!$BE$118&lt;&gt;"",'Data Import'!$BE$118,"")</f>
        <v>100</v>
      </c>
      <c r="AF65" s="205">
        <f>IF('Data Import'!$BE$119&lt;&gt;"",'Data Import'!$BE$119,"")</f>
        <v>20.963000000000001</v>
      </c>
      <c r="AG65" s="205">
        <f>IF('Data Import'!$BE$120&lt;&gt;"",'Data Import'!$BE$120,"")</f>
        <v>20.408000000000001</v>
      </c>
    </row>
    <row r="66" spans="1:33" ht="15.75" customHeight="1" x14ac:dyDescent="0.25">
      <c r="A66" s="33">
        <v>55</v>
      </c>
      <c r="B66" s="177" t="s">
        <v>65</v>
      </c>
      <c r="C66" s="199" t="str">
        <f>IF('Data Import'!$BF$91="Нет","+","")</f>
        <v>+</v>
      </c>
      <c r="D66" s="199" t="str">
        <f>IF('Data Import'!$BF$92="Нет","+","")</f>
        <v/>
      </c>
      <c r="E66" s="179" t="str">
        <f>IF('Data Import'!$BF$93&lt;&gt;"",'Data Import'!$BF$93,"")</f>
        <v/>
      </c>
      <c r="F66" s="199" t="str">
        <f>IF('Data Import'!$BF$94&lt;&gt;"",'Data Import'!$BF$94,"")</f>
        <v/>
      </c>
      <c r="G66" s="201" t="str">
        <f>IF('Data Import'!$BF$95&lt;&gt;"",'Data Import'!$BF$95,"")</f>
        <v/>
      </c>
      <c r="H66" s="201" t="str">
        <f>IF('Data Import'!$BF$96&lt;&gt;"",'Data Import'!$BF$96,"")</f>
        <v/>
      </c>
      <c r="I66" s="201" t="str">
        <f>IF('Data Import'!$BF$97&lt;&gt;"",'Data Import'!$BF$97,"")</f>
        <v/>
      </c>
      <c r="J66" s="201" t="str">
        <f>IF('Data Import'!$BF$98&lt;&gt;"",'Data Import'!$BF$98,"")</f>
        <v/>
      </c>
      <c r="K66" s="199" t="str">
        <f>IF('Data Import'!$BF$99="Нет","+","")</f>
        <v/>
      </c>
      <c r="L66" s="179" t="str">
        <f>IF('Data Import'!$BF$100&lt;&gt;"",'Data Import'!$BF$100,"")</f>
        <v/>
      </c>
      <c r="M66" s="199" t="str">
        <f>IF('Data Import'!$BF$99="Да","+","")</f>
        <v>+</v>
      </c>
      <c r="N66" s="201">
        <f>IF('Data Import'!$BF$101&lt;&gt;"",'Data Import'!$BF$101,"")</f>
        <v>2207.6999999999998</v>
      </c>
      <c r="O66" s="205">
        <f>IF('Data Import'!$BF$102&lt;&gt;"",'Data Import'!$BF$102,"")</f>
        <v>1990</v>
      </c>
      <c r="P66" s="205" t="str">
        <f>IF('Data Import'!$BF$103&lt;&gt;"",'Data Import'!$BF$103,"")</f>
        <v/>
      </c>
      <c r="Q66" s="205" t="str">
        <f>IF('Data Import'!$BF$104&lt;&gt;"",'Data Import'!$BF$104,"")</f>
        <v/>
      </c>
      <c r="R66" s="205">
        <f>IF('Data Import'!$BF$105&lt;&gt;"",'Data Import'!$BF$105,"")</f>
        <v>542.1</v>
      </c>
      <c r="S66" s="205">
        <f>IF('Data Import'!$BF$106&lt;&gt;"",'Data Import'!$BF$106,"")</f>
        <v>573.9</v>
      </c>
      <c r="T66" s="205" t="str">
        <f>IF('Data Import'!$BF$107&lt;&gt;"",'Data Import'!$BF$107,"")</f>
        <v/>
      </c>
      <c r="U66" s="205" t="str">
        <f>IF('Data Import'!$BF$108&lt;&gt;"",'Data Import'!$BF$108,"")</f>
        <v/>
      </c>
      <c r="V66" s="205">
        <f>IF('Data Import'!$BF$109&lt;&gt;"",'Data Import'!$BF$109,"")</f>
        <v>1073.5999999999999</v>
      </c>
      <c r="W66" s="205">
        <f>IF('Data Import'!$BF$110&lt;&gt;"",'Data Import'!$BF$110,"")</f>
        <v>1105.4000000000001</v>
      </c>
      <c r="X66" s="205" t="str">
        <f>IF('Data Import'!$BF$111&lt;&gt;"",'Data Import'!$BF$111,"")</f>
        <v/>
      </c>
      <c r="Y66" s="205" t="str">
        <f>IF('Data Import'!$BF$112&lt;&gt;"",'Data Import'!$BF$112,"")</f>
        <v/>
      </c>
      <c r="Z66" s="205">
        <f>IF('Data Import'!$BF$113&lt;&gt;"",'Data Import'!$BF$113,"")</f>
        <v>24.555</v>
      </c>
      <c r="AA66" s="205">
        <f>IF('Data Import'!$BF$114&lt;&gt;"",'Data Import'!$BF$114,"")</f>
        <v>28.838999999999999</v>
      </c>
      <c r="AB66" s="205" t="str">
        <f>IF('Data Import'!$BF$115&lt;&gt;"",'Data Import'!$BF$115,"")</f>
        <v/>
      </c>
      <c r="AC66" s="205" t="str">
        <f>IF('Data Import'!$BF$116&lt;&gt;"",'Data Import'!$BF$116,"")</f>
        <v/>
      </c>
      <c r="AD66" s="205">
        <f>IF('Data Import'!$BF$117&lt;&gt;"",'Data Import'!$BF$117,"")</f>
        <v>48.63</v>
      </c>
      <c r="AE66" s="205">
        <f>IF('Data Import'!$BF$118&lt;&gt;"",'Data Import'!$BF$118,"")</f>
        <v>55.548000000000002</v>
      </c>
      <c r="AF66" s="205" t="str">
        <f>IF('Data Import'!$BF$119&lt;&gt;"",'Data Import'!$BF$119,"")</f>
        <v/>
      </c>
      <c r="AG66" s="205" t="str">
        <f>IF('Data Import'!$BF$120&lt;&gt;"",'Data Import'!$BF$120,"")</f>
        <v/>
      </c>
    </row>
    <row r="67" spans="1:33" ht="15.75" customHeight="1" x14ac:dyDescent="0.25">
      <c r="A67" s="33">
        <v>56</v>
      </c>
      <c r="B67" s="177" t="s">
        <v>66</v>
      </c>
      <c r="C67" s="199" t="str">
        <f>IF('Data Import'!$BG$91="Нет","+","")</f>
        <v/>
      </c>
      <c r="D67" s="199" t="str">
        <f>IF('Data Import'!$BG$92="Нет","+","")</f>
        <v>+</v>
      </c>
      <c r="E67" s="179" t="str">
        <f>IF('Data Import'!$BG$93&lt;&gt;"",'Data Import'!$BG$93,"")</f>
        <v/>
      </c>
      <c r="F67" s="199" t="str">
        <f>IF('Data Import'!$BG$94&lt;&gt;"",'Data Import'!$BG$94,"")</f>
        <v/>
      </c>
      <c r="G67" s="201" t="str">
        <f>IF('Data Import'!$BG$95&lt;&gt;"",'Data Import'!$BG$95,"")</f>
        <v/>
      </c>
      <c r="H67" s="201" t="str">
        <f>IF('Data Import'!$BG$96&lt;&gt;"",'Data Import'!$BG$96,"")</f>
        <v/>
      </c>
      <c r="I67" s="201" t="str">
        <f>IF('Data Import'!$BG$97&lt;&gt;"",'Data Import'!$BG$97,"")</f>
        <v/>
      </c>
      <c r="J67" s="201" t="str">
        <f>IF('Data Import'!$BG$98&lt;&gt;"",'Data Import'!$BG$98,"")</f>
        <v/>
      </c>
      <c r="K67" s="199" t="str">
        <f>IF('Data Import'!$BG$99="Нет","+","")</f>
        <v/>
      </c>
      <c r="L67" s="179" t="str">
        <f>IF('Data Import'!$BG$100&lt;&gt;"",'Data Import'!$BG$100,"")</f>
        <v/>
      </c>
      <c r="M67" s="199" t="str">
        <f>IF('Data Import'!$BG$99="Да","+","")</f>
        <v>+</v>
      </c>
      <c r="N67" s="201">
        <f>IF('Data Import'!$BG$101&lt;&gt;"",'Data Import'!$BG$101,"")</f>
        <v>203.51300000000001</v>
      </c>
      <c r="O67" s="205">
        <f>IF('Data Import'!$BG$102&lt;&gt;"",'Data Import'!$BG$102,"")</f>
        <v>206</v>
      </c>
      <c r="P67" s="205">
        <f>IF('Data Import'!$BG$103&lt;&gt;"",'Data Import'!$BG$103,"")</f>
        <v>1053.481</v>
      </c>
      <c r="Q67" s="205">
        <f>IF('Data Import'!$BG$104&lt;&gt;"",'Data Import'!$BG$104,"")</f>
        <v>1068.9459999999999</v>
      </c>
      <c r="R67" s="205">
        <f>IF('Data Import'!$BG$105&lt;&gt;"",'Data Import'!$BG$105,"")</f>
        <v>0</v>
      </c>
      <c r="S67" s="205">
        <f>IF('Data Import'!$BG$106&lt;&gt;"",'Data Import'!$BG$106,"")</f>
        <v>0</v>
      </c>
      <c r="T67" s="205">
        <f>IF('Data Import'!$BG$107&lt;&gt;"",'Data Import'!$BG$107,"")</f>
        <v>836.976</v>
      </c>
      <c r="U67" s="205">
        <f>IF('Data Import'!$BG$108&lt;&gt;"",'Data Import'!$BG$108,"")</f>
        <v>850.42200000000003</v>
      </c>
      <c r="V67" s="205">
        <f>IF('Data Import'!$BG$109&lt;&gt;"",'Data Import'!$BG$109,"")</f>
        <v>0</v>
      </c>
      <c r="W67" s="205">
        <f>IF('Data Import'!$BG$110&lt;&gt;"",'Data Import'!$BG$110,"")</f>
        <v>0</v>
      </c>
      <c r="X67" s="205">
        <f>IF('Data Import'!$BG$111&lt;&gt;"",'Data Import'!$BG$111,"")</f>
        <v>71.602999999999994</v>
      </c>
      <c r="Y67" s="205">
        <f>IF('Data Import'!$BG$112&lt;&gt;"",'Data Import'!$BG$112,"")</f>
        <v>73.454999999999998</v>
      </c>
      <c r="Z67" s="205">
        <f>IF('Data Import'!$BG$113&lt;&gt;"",'Data Import'!$BG$113,"")</f>
        <v>0</v>
      </c>
      <c r="AA67" s="205">
        <f>IF('Data Import'!$BG$114&lt;&gt;"",'Data Import'!$BG$114,"")</f>
        <v>0</v>
      </c>
      <c r="AB67" s="205">
        <f>IF('Data Import'!$BG$115&lt;&gt;"",'Data Import'!$BG$115,"")</f>
        <v>79.448999999999998</v>
      </c>
      <c r="AC67" s="205">
        <f>IF('Data Import'!$BG$116&lt;&gt;"",'Data Import'!$BG$116,"")</f>
        <v>79.557000000000002</v>
      </c>
      <c r="AD67" s="205">
        <f>IF('Data Import'!$BG$117&lt;&gt;"",'Data Import'!$BG$117,"")</f>
        <v>0</v>
      </c>
      <c r="AE67" s="205">
        <f>IF('Data Import'!$BG$118&lt;&gt;"",'Data Import'!$BG$118,"")</f>
        <v>0</v>
      </c>
      <c r="AF67" s="205">
        <f>IF('Data Import'!$BG$119&lt;&gt;"",'Data Import'!$BG$119,"")</f>
        <v>6.7969999999999997</v>
      </c>
      <c r="AG67" s="205">
        <f>IF('Data Import'!$BG$120&lt;&gt;"",'Data Import'!$BG$120,"")</f>
        <v>6.8719999999999999</v>
      </c>
    </row>
    <row r="68" spans="1:33" ht="30.75" customHeight="1" x14ac:dyDescent="0.25">
      <c r="A68" s="33">
        <v>57</v>
      </c>
      <c r="B68" s="177" t="s">
        <v>67</v>
      </c>
      <c r="C68" s="199" t="str">
        <f>IF('Data Import'!$BH$91="Нет","+","")</f>
        <v/>
      </c>
      <c r="D68" s="199" t="str">
        <f>IF('Data Import'!$BH$92="Нет","+","")</f>
        <v/>
      </c>
      <c r="E68" s="179" t="str">
        <f>IF('Data Import'!$BH$93&lt;&gt;"",'Data Import'!$BH$93,"")</f>
        <v/>
      </c>
      <c r="F68" s="199" t="str">
        <f>IF('Data Import'!$BH$94&lt;&gt;"",'Data Import'!$BH$94,"")</f>
        <v/>
      </c>
      <c r="G68" s="201" t="str">
        <f>IF('Data Import'!$BH$95&lt;&gt;"",'Data Import'!$BH$95,"")</f>
        <v/>
      </c>
      <c r="H68" s="201" t="str">
        <f>IF('Data Import'!$BH$96&lt;&gt;"",'Data Import'!$BH$96,"")</f>
        <v/>
      </c>
      <c r="I68" s="201" t="str">
        <f>IF('Data Import'!$BH$97&lt;&gt;"",'Data Import'!$BH$97,"")</f>
        <v/>
      </c>
      <c r="J68" s="201" t="str">
        <f>IF('Data Import'!$BH$98&lt;&gt;"",'Data Import'!$BH$98,"")</f>
        <v/>
      </c>
      <c r="K68" s="199" t="str">
        <f>IF('Data Import'!$BH$99="Нет","+","")</f>
        <v/>
      </c>
      <c r="L68" s="179" t="str">
        <f>IF('Data Import'!$BH$100&lt;&gt;"",'Data Import'!$BH$100,"")</f>
        <v/>
      </c>
      <c r="M68" s="199" t="str">
        <f>IF('Data Import'!$BH$99="Да","+","")</f>
        <v/>
      </c>
      <c r="N68" s="201" t="str">
        <f>IF('Data Import'!$BH$101&lt;&gt;"",'Data Import'!$BH$101,"")</f>
        <v/>
      </c>
      <c r="O68" s="205" t="str">
        <f>IF('Data Import'!$BH$102&lt;&gt;"",'Data Import'!$BH$102,"")</f>
        <v/>
      </c>
      <c r="P68" s="205">
        <f>IF('Data Import'!$BH$103&lt;&gt;"",'Data Import'!$BH$103,"")</f>
        <v>0</v>
      </c>
      <c r="Q68" s="205">
        <f>IF('Data Import'!$BH$104&lt;&gt;"",'Data Import'!$BH$104,"")</f>
        <v>0</v>
      </c>
      <c r="R68" s="205" t="str">
        <f>IF('Data Import'!$BH$105&lt;&gt;"",'Data Import'!$BH$105,"")</f>
        <v/>
      </c>
      <c r="S68" s="205" t="str">
        <f>IF('Data Import'!$BH$106&lt;&gt;"",'Data Import'!$BH$106,"")</f>
        <v/>
      </c>
      <c r="T68" s="205">
        <f>IF('Data Import'!$BH$107&lt;&gt;"",'Data Import'!$BH$107,"")</f>
        <v>0</v>
      </c>
      <c r="U68" s="205">
        <f>IF('Data Import'!$BH$108&lt;&gt;"",'Data Import'!$BH$108,"")</f>
        <v>0</v>
      </c>
      <c r="V68" s="205" t="str">
        <f>IF('Data Import'!$BH$109&lt;&gt;"",'Data Import'!$BH$109,"")</f>
        <v/>
      </c>
      <c r="W68" s="205" t="str">
        <f>IF('Data Import'!$BH$110&lt;&gt;"",'Data Import'!$BH$110,"")</f>
        <v/>
      </c>
      <c r="X68" s="205">
        <f>IF('Data Import'!$BH$111&lt;&gt;"",'Data Import'!$BH$111,"")</f>
        <v>0</v>
      </c>
      <c r="Y68" s="205">
        <f>IF('Data Import'!$BH$112&lt;&gt;"",'Data Import'!$BH$112,"")</f>
        <v>0</v>
      </c>
      <c r="Z68" s="205" t="str">
        <f>IF('Data Import'!$BH$113&lt;&gt;"",'Data Import'!$BH$113,"")</f>
        <v/>
      </c>
      <c r="AA68" s="205" t="str">
        <f>IF('Data Import'!$BH$114&lt;&gt;"",'Data Import'!$BH$114,"")</f>
        <v/>
      </c>
      <c r="AB68" s="205" t="str">
        <f>IF('Data Import'!$BH$115&lt;&gt;"",'Data Import'!$BH$115,"")</f>
        <v/>
      </c>
      <c r="AC68" s="205" t="str">
        <f>IF('Data Import'!$BH$116&lt;&gt;"",'Data Import'!$BH$116,"")</f>
        <v/>
      </c>
      <c r="AD68" s="205" t="str">
        <f>IF('Data Import'!$BH$117&lt;&gt;"",'Data Import'!$BH$117,"")</f>
        <v/>
      </c>
      <c r="AE68" s="205" t="str">
        <f>IF('Data Import'!$BH$118&lt;&gt;"",'Data Import'!$BH$118,"")</f>
        <v/>
      </c>
      <c r="AF68" s="205" t="str">
        <f>IF('Data Import'!$BH$119&lt;&gt;"",'Data Import'!$BH$119,"")</f>
        <v/>
      </c>
      <c r="AG68" s="205" t="str">
        <f>IF('Data Import'!$BH$120&lt;&gt;"",'Data Import'!$BH$120,"")</f>
        <v/>
      </c>
    </row>
    <row r="69" spans="1:33" ht="15.75" customHeight="1" x14ac:dyDescent="0.25">
      <c r="A69" s="33">
        <v>58</v>
      </c>
      <c r="B69" s="177" t="s">
        <v>68</v>
      </c>
      <c r="C69" s="199" t="str">
        <f>IF('Data Import'!$BI$91="Нет","+","")</f>
        <v>+</v>
      </c>
      <c r="D69" s="199" t="str">
        <f>IF('Data Import'!$BI$92="Нет","+","")</f>
        <v/>
      </c>
      <c r="E69" s="179" t="str">
        <f>IF('Data Import'!$BI$93&lt;&gt;"",'Data Import'!$BI$93,"")</f>
        <v/>
      </c>
      <c r="F69" s="199" t="str">
        <f>IF('Data Import'!$BI$94&lt;&gt;"",'Data Import'!$BI$94,"")</f>
        <v/>
      </c>
      <c r="G69" s="201" t="str">
        <f>IF('Data Import'!$BI$95&lt;&gt;"",'Data Import'!$BI$95,"")</f>
        <v/>
      </c>
      <c r="H69" s="201" t="str">
        <f>IF('Data Import'!$BI$96&lt;&gt;"",'Data Import'!$BI$96,"")</f>
        <v/>
      </c>
      <c r="I69" s="201" t="str">
        <f>IF('Data Import'!$BI$97&lt;&gt;"",'Data Import'!$BI$97,"")</f>
        <v/>
      </c>
      <c r="J69" s="201" t="str">
        <f>IF('Data Import'!$BI$98&lt;&gt;"",'Data Import'!$BI$98,"")</f>
        <v/>
      </c>
      <c r="K69" s="199" t="str">
        <f>IF('Data Import'!$BI$99="Нет","+","")</f>
        <v/>
      </c>
      <c r="L69" s="179" t="str">
        <f>IF('Data Import'!$BI$100&lt;&gt;"",'Data Import'!$BI$100,"")</f>
        <v/>
      </c>
      <c r="M69" s="199" t="str">
        <f>IF('Data Import'!$BI$99="Да","+","")</f>
        <v>+</v>
      </c>
      <c r="N69" s="201">
        <f>IF('Data Import'!$BI$101&lt;&gt;"",'Data Import'!$BI$101,"")</f>
        <v>250.16900000000001</v>
      </c>
      <c r="O69" s="205">
        <f>IF('Data Import'!$BI$102&lt;&gt;"",'Data Import'!$BI$102,"")</f>
        <v>250.16900000000001</v>
      </c>
      <c r="P69" s="205">
        <f>IF('Data Import'!$BI$103&lt;&gt;"",'Data Import'!$BI$103,"")</f>
        <v>1563.4010000000001</v>
      </c>
      <c r="Q69" s="205">
        <f>IF('Data Import'!$BI$104&lt;&gt;"",'Data Import'!$BI$104,"")</f>
        <v>1597.578</v>
      </c>
      <c r="R69" s="205">
        <f>IF('Data Import'!$BI$105&lt;&gt;"",'Data Import'!$BI$105,"")</f>
        <v>250.16900000000001</v>
      </c>
      <c r="S69" s="205">
        <f>IF('Data Import'!$BI$106&lt;&gt;"",'Data Import'!$BI$106,"")</f>
        <v>250.16900000000001</v>
      </c>
      <c r="T69" s="205">
        <f>IF('Data Import'!$BI$107&lt;&gt;"",'Data Import'!$BI$107,"")</f>
        <v>297.60000000000002</v>
      </c>
      <c r="U69" s="205">
        <f>IF('Data Import'!$BI$108&lt;&gt;"",'Data Import'!$BI$108,"")</f>
        <v>325.36</v>
      </c>
      <c r="V69" s="205">
        <f>IF('Data Import'!$BI$109&lt;&gt;"",'Data Import'!$BI$109,"")</f>
        <v>0</v>
      </c>
      <c r="W69" s="205">
        <f>IF('Data Import'!$BI$110&lt;&gt;"",'Data Import'!$BI$110,"")</f>
        <v>0</v>
      </c>
      <c r="X69" s="205">
        <f>IF('Data Import'!$BI$111&lt;&gt;"",'Data Import'!$BI$111,"")</f>
        <v>510</v>
      </c>
      <c r="Y69" s="205">
        <f>IF('Data Import'!$BI$112&lt;&gt;"",'Data Import'!$BI$112,"")</f>
        <v>517.92499999999995</v>
      </c>
      <c r="Z69" s="205">
        <f>IF('Data Import'!$BI$113&lt;&gt;"",'Data Import'!$BI$113,"")</f>
        <v>100</v>
      </c>
      <c r="AA69" s="205">
        <f>IF('Data Import'!$BI$114&lt;&gt;"",'Data Import'!$BI$114,"")</f>
        <v>100</v>
      </c>
      <c r="AB69" s="205">
        <f>IF('Data Import'!$BI$115&lt;&gt;"",'Data Import'!$BI$115,"")</f>
        <v>19.035</v>
      </c>
      <c r="AC69" s="205">
        <f>IF('Data Import'!$BI$116&lt;&gt;"",'Data Import'!$BI$116,"")</f>
        <v>20.366</v>
      </c>
      <c r="AD69" s="205">
        <f>IF('Data Import'!$BI$117&lt;&gt;"",'Data Import'!$BI$117,"")</f>
        <v>0</v>
      </c>
      <c r="AE69" s="205">
        <f>IF('Data Import'!$BI$118&lt;&gt;"",'Data Import'!$BI$118,"")</f>
        <v>0</v>
      </c>
      <c r="AF69" s="205">
        <f>IF('Data Import'!$BI$119&lt;&gt;"",'Data Import'!$BI$119,"")</f>
        <v>32.621000000000002</v>
      </c>
      <c r="AG69" s="205">
        <f>IF('Data Import'!$BI$120&lt;&gt;"",'Data Import'!$BI$120,"")</f>
        <v>32.418999999999997</v>
      </c>
    </row>
    <row r="70" spans="1:33" ht="15.75" customHeight="1" x14ac:dyDescent="0.25">
      <c r="A70" s="33">
        <v>59</v>
      </c>
      <c r="B70" s="177" t="s">
        <v>69</v>
      </c>
      <c r="C70" s="199" t="str">
        <f>IF('Data Import'!$BJ$91="Нет","+","")</f>
        <v>+</v>
      </c>
      <c r="D70" s="199" t="str">
        <f>IF('Data Import'!$BJ$92="Нет","+","")</f>
        <v/>
      </c>
      <c r="E70" s="179" t="str">
        <f>IF('Data Import'!$BJ$93&lt;&gt;"",'Data Import'!$BJ$93,"")</f>
        <v/>
      </c>
      <c r="F70" s="199" t="str">
        <f>IF('Data Import'!$BJ$94&lt;&gt;"",'Data Import'!$BJ$94,"")</f>
        <v/>
      </c>
      <c r="G70" s="201" t="str">
        <f>IF('Data Import'!$BJ$95&lt;&gt;"",'Data Import'!$BJ$95,"")</f>
        <v/>
      </c>
      <c r="H70" s="201" t="str">
        <f>IF('Data Import'!$BJ$96&lt;&gt;"",'Data Import'!$BJ$96,"")</f>
        <v/>
      </c>
      <c r="I70" s="201" t="str">
        <f>IF('Data Import'!$BJ$97&lt;&gt;"",'Data Import'!$BJ$97,"")</f>
        <v/>
      </c>
      <c r="J70" s="201" t="str">
        <f>IF('Data Import'!$BJ$98&lt;&gt;"",'Data Import'!$BJ$98,"")</f>
        <v/>
      </c>
      <c r="K70" s="199" t="str">
        <f>IF('Data Import'!$BJ$99="Нет","+","")</f>
        <v/>
      </c>
      <c r="L70" s="179" t="str">
        <f>IF('Data Import'!$BJ$100&lt;&gt;"",'Data Import'!$BJ$100,"")</f>
        <v/>
      </c>
      <c r="M70" s="199" t="str">
        <f>IF('Data Import'!$BJ$99="Да","+","")</f>
        <v>+</v>
      </c>
      <c r="N70" s="201">
        <f>IF('Data Import'!$BJ$101&lt;&gt;"",'Data Import'!$BJ$101,"")</f>
        <v>13.315</v>
      </c>
      <c r="O70" s="205">
        <f>IF('Data Import'!$BJ$102&lt;&gt;"",'Data Import'!$BJ$102,"")</f>
        <v>13.3</v>
      </c>
      <c r="P70" s="205">
        <f>IF('Data Import'!$BJ$103&lt;&gt;"",'Data Import'!$BJ$103,"")</f>
        <v>735.20699999999999</v>
      </c>
      <c r="Q70" s="205">
        <f>IF('Data Import'!$BJ$104&lt;&gt;"",'Data Import'!$BJ$104,"")</f>
        <v>749.75699999999995</v>
      </c>
      <c r="R70" s="205">
        <f>IF('Data Import'!$BJ$105&lt;&gt;"",'Data Import'!$BJ$105,"")</f>
        <v>13.3</v>
      </c>
      <c r="S70" s="205">
        <f>IF('Data Import'!$BJ$106&lt;&gt;"",'Data Import'!$BJ$106,"")</f>
        <v>13.3</v>
      </c>
      <c r="T70" s="205">
        <f>IF('Data Import'!$BJ$107&lt;&gt;"",'Data Import'!$BJ$107,"")</f>
        <v>431.86399999999998</v>
      </c>
      <c r="U70" s="205">
        <f>IF('Data Import'!$BJ$108&lt;&gt;"",'Data Import'!$BJ$108,"")</f>
        <v>444.09100000000001</v>
      </c>
      <c r="V70" s="205">
        <f>IF('Data Import'!$BJ$109&lt;&gt;"",'Data Import'!$BJ$109,"")</f>
        <v>0</v>
      </c>
      <c r="W70" s="205">
        <f>IF('Data Import'!$BJ$110&lt;&gt;"",'Data Import'!$BJ$110,"")</f>
        <v>0</v>
      </c>
      <c r="X70" s="205">
        <f>IF('Data Import'!$BJ$111&lt;&gt;"",'Data Import'!$BJ$111,"")</f>
        <v>303.34100000000001</v>
      </c>
      <c r="Y70" s="205">
        <f>IF('Data Import'!$BJ$112&lt;&gt;"",'Data Import'!$BJ$112,"")</f>
        <v>301.92899999999997</v>
      </c>
      <c r="Z70" s="205">
        <f>IF('Data Import'!$BJ$113&lt;&gt;"",'Data Import'!$BJ$113,"")</f>
        <v>99.887</v>
      </c>
      <c r="AA70" s="205">
        <f>IF('Data Import'!$BJ$114&lt;&gt;"",'Data Import'!$BJ$114,"")</f>
        <v>100</v>
      </c>
      <c r="AB70" s="205">
        <f>IF('Data Import'!$BJ$115&lt;&gt;"",'Data Import'!$BJ$115,"")</f>
        <v>58.74</v>
      </c>
      <c r="AC70" s="205">
        <f>IF('Data Import'!$BJ$116&lt;&gt;"",'Data Import'!$BJ$116,"")</f>
        <v>59.231000000000002</v>
      </c>
      <c r="AD70" s="205">
        <f>IF('Data Import'!$BJ$117&lt;&gt;"",'Data Import'!$BJ$117,"")</f>
        <v>0</v>
      </c>
      <c r="AE70" s="205">
        <f>IF('Data Import'!$BJ$118&lt;&gt;"",'Data Import'!$BJ$118,"")</f>
        <v>0</v>
      </c>
      <c r="AF70" s="205">
        <f>IF('Data Import'!$BJ$119&lt;&gt;"",'Data Import'!$BJ$119,"")</f>
        <v>41.259</v>
      </c>
      <c r="AG70" s="205">
        <f>IF('Data Import'!$BJ$120&lt;&gt;"",'Data Import'!$BJ$120,"")</f>
        <v>40.270000000000003</v>
      </c>
    </row>
    <row r="71" spans="1:33" ht="60" customHeight="1" x14ac:dyDescent="0.25">
      <c r="A71" s="33">
        <v>60</v>
      </c>
      <c r="B71" s="177" t="s">
        <v>70</v>
      </c>
      <c r="C71" s="199" t="str">
        <f>IF('Data Import'!$BK$91="Нет","+","")</f>
        <v/>
      </c>
      <c r="D71" s="199" t="str">
        <f>IF('Data Import'!$BK$92="Нет","+","")</f>
        <v/>
      </c>
      <c r="E71" s="179" t="str">
        <f>IF('Data Import'!$BK$93&lt;&gt;"",'Data Import'!$BK$93,"")</f>
        <v>Доля тротуаров и пешеходных путей передвижения на автомобильных дорогах общего пользования регионального и местного значения, полностью соответствующих требованиям доступности инвалидов</v>
      </c>
      <c r="F71" s="199" t="str">
        <f>IF('Data Import'!$BK$94&lt;&gt;"",'Data Import'!$BK$94,"")</f>
        <v>%</v>
      </c>
      <c r="G71" s="201">
        <f>IF('Data Import'!$BK$95&lt;&gt;"",'Data Import'!$BK$95,"")</f>
        <v>1</v>
      </c>
      <c r="H71" s="201">
        <f>IF('Data Import'!$BK$96&lt;&gt;"",'Data Import'!$BK$96,"")</f>
        <v>50</v>
      </c>
      <c r="I71" s="201">
        <f>IF('Data Import'!$BK$97&lt;&gt;"",'Data Import'!$BK$97,"")</f>
        <v>5</v>
      </c>
      <c r="J71" s="201">
        <f>IF('Data Import'!$BK$98&lt;&gt;"",'Data Import'!$BK$98,"")</f>
        <v>53</v>
      </c>
      <c r="K71" s="199" t="str">
        <f>IF('Data Import'!$BK$99="Нет","+","")</f>
        <v/>
      </c>
      <c r="L71" s="179" t="str">
        <f>IF('Data Import'!$BK$100&lt;&gt;"",'Data Import'!$BK$100,"")</f>
        <v/>
      </c>
      <c r="M71" s="199" t="str">
        <f>IF('Data Import'!$BK$99="Да","+","")</f>
        <v>+</v>
      </c>
      <c r="N71" s="201">
        <f>IF('Data Import'!$BK$101&lt;&gt;"",'Data Import'!$BK$101,"")</f>
        <v>12.7</v>
      </c>
      <c r="O71" s="205">
        <f>IF('Data Import'!$BK$102&lt;&gt;"",'Data Import'!$BK$102,"")</f>
        <v>12.7</v>
      </c>
      <c r="P71" s="205">
        <f>IF('Data Import'!$BK$103&lt;&gt;"",'Data Import'!$BK$103,"")</f>
        <v>2486.6999999999998</v>
      </c>
      <c r="Q71" s="205">
        <f>IF('Data Import'!$BK$104&lt;&gt;"",'Data Import'!$BK$104,"")</f>
        <v>2573.9</v>
      </c>
      <c r="R71" s="205">
        <f>IF('Data Import'!$BK$105&lt;&gt;"",'Data Import'!$BK$105,"")</f>
        <v>0</v>
      </c>
      <c r="S71" s="205">
        <f>IF('Data Import'!$BK$106&lt;&gt;"",'Data Import'!$BK$106,"")</f>
        <v>0.7</v>
      </c>
      <c r="T71" s="205">
        <f>IF('Data Import'!$BK$107&lt;&gt;"",'Data Import'!$BK$107,"")</f>
        <v>1241.0999999999999</v>
      </c>
      <c r="U71" s="205">
        <f>IF('Data Import'!$BK$108&lt;&gt;"",'Data Import'!$BK$108,"")</f>
        <v>1353.9</v>
      </c>
      <c r="V71" s="205">
        <f>IF('Data Import'!$BK$109&lt;&gt;"",'Data Import'!$BK$109,"")</f>
        <v>0</v>
      </c>
      <c r="W71" s="205">
        <f>IF('Data Import'!$BK$110&lt;&gt;"",'Data Import'!$BK$110,"")</f>
        <v>0</v>
      </c>
      <c r="X71" s="205">
        <f>IF('Data Import'!$BK$111&lt;&gt;"",'Data Import'!$BK$111,"")</f>
        <v>0</v>
      </c>
      <c r="Y71" s="205">
        <f>IF('Data Import'!$BK$112&lt;&gt;"",'Data Import'!$BK$112,"")</f>
        <v>0</v>
      </c>
      <c r="Z71" s="205">
        <f>IF('Data Import'!$BK$113&lt;&gt;"",'Data Import'!$BK$113,"")</f>
        <v>0</v>
      </c>
      <c r="AA71" s="205">
        <f>IF('Data Import'!$BK$114&lt;&gt;"",'Data Import'!$BK$114,"")</f>
        <v>5.5119999999999996</v>
      </c>
      <c r="AB71" s="205">
        <f>IF('Data Import'!$BK$115&lt;&gt;"",'Data Import'!$BK$115,"")</f>
        <v>49.91</v>
      </c>
      <c r="AC71" s="205">
        <f>IF('Data Import'!$BK$116&lt;&gt;"",'Data Import'!$BK$116,"")</f>
        <v>52.600999999999999</v>
      </c>
      <c r="AD71" s="205">
        <f>IF('Data Import'!$BK$117&lt;&gt;"",'Data Import'!$BK$117,"")</f>
        <v>0</v>
      </c>
      <c r="AE71" s="205">
        <f>IF('Data Import'!$BK$118&lt;&gt;"",'Data Import'!$BK$118,"")</f>
        <v>0</v>
      </c>
      <c r="AF71" s="205">
        <f>IF('Data Import'!$BK$119&lt;&gt;"",'Data Import'!$BK$119,"")</f>
        <v>0</v>
      </c>
      <c r="AG71" s="205">
        <f>IF('Data Import'!$BK$120&lt;&gt;"",'Data Import'!$BK$120,"")</f>
        <v>0</v>
      </c>
    </row>
    <row r="72" spans="1:33" ht="15.75" customHeight="1" x14ac:dyDescent="0.25">
      <c r="A72" s="33">
        <v>61</v>
      </c>
      <c r="B72" s="177" t="s">
        <v>71</v>
      </c>
      <c r="C72" s="199" t="str">
        <f>IF('Data Import'!$BL$91="Нет","+","")</f>
        <v/>
      </c>
      <c r="D72" s="199" t="str">
        <f>IF('Data Import'!$BL$92="Нет","+","")</f>
        <v>+</v>
      </c>
      <c r="E72" s="179" t="str">
        <f>IF('Data Import'!$BL$93&lt;&gt;"",'Data Import'!$BL$93,"")</f>
        <v/>
      </c>
      <c r="F72" s="199" t="str">
        <f>IF('Data Import'!$BL$94&lt;&gt;"",'Data Import'!$BL$94,"")</f>
        <v/>
      </c>
      <c r="G72" s="201" t="str">
        <f>IF('Data Import'!$BL$95&lt;&gt;"",'Data Import'!$BL$95,"")</f>
        <v/>
      </c>
      <c r="H72" s="201" t="str">
        <f>IF('Data Import'!$BL$96&lt;&gt;"",'Data Import'!$BL$96,"")</f>
        <v/>
      </c>
      <c r="I72" s="201" t="str">
        <f>IF('Data Import'!$BL$97&lt;&gt;"",'Data Import'!$BL$97,"")</f>
        <v/>
      </c>
      <c r="J72" s="201" t="str">
        <f>IF('Data Import'!$BL$98&lt;&gt;"",'Data Import'!$BL$98,"")</f>
        <v/>
      </c>
      <c r="K72" s="199" t="str">
        <f>IF('Data Import'!$BL$99="Нет","+","")</f>
        <v/>
      </c>
      <c r="L72" s="179" t="str">
        <f>IF('Data Import'!$BL$100&lt;&gt;"",'Data Import'!$BL$100,"")</f>
        <v/>
      </c>
      <c r="M72" s="199" t="str">
        <f>IF('Data Import'!$BL$99="Да","+","")</f>
        <v>+</v>
      </c>
      <c r="N72" s="201" t="str">
        <f>IF('Data Import'!$BL$101&lt;&gt;"",'Data Import'!$BL$101,"")</f>
        <v/>
      </c>
      <c r="O72" s="205" t="str">
        <f>IF('Data Import'!$BL$102&lt;&gt;"",'Data Import'!$BL$102,"")</f>
        <v/>
      </c>
      <c r="P72" s="205">
        <f>IF('Data Import'!$BL$103&lt;&gt;"",'Data Import'!$BL$103,"")</f>
        <v>229.62</v>
      </c>
      <c r="Q72" s="205">
        <f>IF('Data Import'!$BL$104&lt;&gt;"",'Data Import'!$BL$104,"")</f>
        <v>232.39</v>
      </c>
      <c r="R72" s="205" t="str">
        <f>IF('Data Import'!$BL$105&lt;&gt;"",'Data Import'!$BL$105,"")</f>
        <v/>
      </c>
      <c r="S72" s="205" t="str">
        <f>IF('Data Import'!$BL$106&lt;&gt;"",'Data Import'!$BL$106,"")</f>
        <v/>
      </c>
      <c r="T72" s="205">
        <f>IF('Data Import'!$BL$107&lt;&gt;"",'Data Import'!$BL$107,"")</f>
        <v>153.69999999999999</v>
      </c>
      <c r="U72" s="205">
        <f>IF('Data Import'!$BL$108&lt;&gt;"",'Data Import'!$BL$108,"")</f>
        <v>153.69999999999999</v>
      </c>
      <c r="V72" s="205" t="str">
        <f>IF('Data Import'!$BL$109&lt;&gt;"",'Data Import'!$BL$109,"")</f>
        <v/>
      </c>
      <c r="W72" s="205" t="str">
        <f>IF('Data Import'!$BL$110&lt;&gt;"",'Data Import'!$BL$110,"")</f>
        <v/>
      </c>
      <c r="X72" s="205">
        <f>IF('Data Import'!$BL$111&lt;&gt;"",'Data Import'!$BL$111,"")</f>
        <v>75.92</v>
      </c>
      <c r="Y72" s="205">
        <f>IF('Data Import'!$BL$112&lt;&gt;"",'Data Import'!$BL$112,"")</f>
        <v>78.69</v>
      </c>
      <c r="Z72" s="205" t="str">
        <f>IF('Data Import'!$BL$113&lt;&gt;"",'Data Import'!$BL$113,"")</f>
        <v/>
      </c>
      <c r="AA72" s="205" t="str">
        <f>IF('Data Import'!$BL$114&lt;&gt;"",'Data Import'!$BL$114,"")</f>
        <v/>
      </c>
      <c r="AB72" s="205">
        <f>IF('Data Import'!$BL$115&lt;&gt;"",'Data Import'!$BL$115,"")</f>
        <v>66.936999999999998</v>
      </c>
      <c r="AC72" s="205">
        <f>IF('Data Import'!$BL$116&lt;&gt;"",'Data Import'!$BL$116,"")</f>
        <v>66.138999999999996</v>
      </c>
      <c r="AD72" s="205" t="str">
        <f>IF('Data Import'!$BL$117&lt;&gt;"",'Data Import'!$BL$117,"")</f>
        <v/>
      </c>
      <c r="AE72" s="205" t="str">
        <f>IF('Data Import'!$BL$118&lt;&gt;"",'Data Import'!$BL$118,"")</f>
        <v/>
      </c>
      <c r="AF72" s="205">
        <f>IF('Data Import'!$BL$119&lt;&gt;"",'Data Import'!$BL$119,"")</f>
        <v>33.063000000000002</v>
      </c>
      <c r="AG72" s="205">
        <f>IF('Data Import'!$BL$120&lt;&gt;"",'Data Import'!$BL$120,"")</f>
        <v>33.860999999999997</v>
      </c>
    </row>
    <row r="73" spans="1:33" ht="62.25" customHeight="1" x14ac:dyDescent="0.25">
      <c r="A73" s="33">
        <v>62</v>
      </c>
      <c r="B73" s="177" t="s">
        <v>72</v>
      </c>
      <c r="C73" s="199" t="str">
        <f>IF('Data Import'!$BM$91="Нет","+","")</f>
        <v/>
      </c>
      <c r="D73" s="199" t="str">
        <f>IF('Data Import'!$BM$92="Нет","+","")</f>
        <v/>
      </c>
      <c r="E73" s="179" t="str">
        <f>IF('Data Import'!$BM$93&lt;&gt;"",'Data Import'!$BM$93,"")</f>
        <v xml:space="preserve">Доля тротуаров и пешеходных путей передвижения на автомобильных дорогах общего пользования регионального и местного значения, полностью соответствующих требованиям доступности для инвалидов, к 2026 году - не менее 30%
</v>
      </c>
      <c r="F73" s="199" t="str">
        <f>IF('Data Import'!$BM$94&lt;&gt;"",'Data Import'!$BM$94,"")</f>
        <v>%</v>
      </c>
      <c r="G73" s="201">
        <f>IF('Data Import'!$BM$95&lt;&gt;"",'Data Import'!$BM$95,"")</f>
        <v>30</v>
      </c>
      <c r="H73" s="201">
        <f>IF('Data Import'!$BM$96&lt;&gt;"",'Data Import'!$BM$96,"")</f>
        <v>30</v>
      </c>
      <c r="I73" s="201">
        <f>IF('Data Import'!$BM$97&lt;&gt;"",'Data Import'!$BM$97,"")</f>
        <v>100</v>
      </c>
      <c r="J73" s="201">
        <f>IF('Data Import'!$BM$98&lt;&gt;"",'Data Import'!$BM$98,"")</f>
        <v>30.3</v>
      </c>
      <c r="K73" s="199" t="str">
        <f>IF('Data Import'!$BM$99="Нет","+","")</f>
        <v/>
      </c>
      <c r="L73" s="179" t="str">
        <f>IF('Data Import'!$BM$100&lt;&gt;"",'Data Import'!$BM$100,"")</f>
        <v/>
      </c>
      <c r="M73" s="199" t="str">
        <f>IF('Data Import'!$BM$99="Да","+","")</f>
        <v>+</v>
      </c>
      <c r="N73" s="201">
        <f>IF('Data Import'!$BM$101&lt;&gt;"",'Data Import'!$BM$101,"")</f>
        <v>21.85</v>
      </c>
      <c r="O73" s="205">
        <f>IF('Data Import'!$BM$102&lt;&gt;"",'Data Import'!$BM$102,"")</f>
        <v>45.37</v>
      </c>
      <c r="P73" s="205"/>
      <c r="Q73" s="205">
        <f>IF('Data Import'!$BM$104&lt;&gt;"",'Data Import'!$BM$104,"")</f>
        <v>8.9979999999999993</v>
      </c>
      <c r="R73" s="205">
        <f>IF('Data Import'!$BM$105&lt;&gt;"",'Data Import'!$BM$105,"")</f>
        <v>21.85</v>
      </c>
      <c r="S73" s="205">
        <f>IF('Data Import'!$BM$106&lt;&gt;"",'Data Import'!$BM$106,"")</f>
        <v>45.37</v>
      </c>
      <c r="T73" s="205"/>
      <c r="U73" s="205">
        <f>IF('Data Import'!$BM$108&lt;&gt;"",'Data Import'!$BM$108,"")</f>
        <v>3.69</v>
      </c>
      <c r="V73" s="205">
        <f>IF('Data Import'!$BM$109&lt;&gt;"",'Data Import'!$BM$109,"")</f>
        <v>0</v>
      </c>
      <c r="W73" s="205">
        <f>IF('Data Import'!$BM$110&lt;&gt;"",'Data Import'!$BM$110,"")</f>
        <v>0</v>
      </c>
      <c r="X73" s="205"/>
      <c r="Y73" s="205"/>
      <c r="Z73" s="205">
        <f>IF('Data Import'!$BM$113&lt;&gt;"",'Data Import'!$BM$113,"")</f>
        <v>100</v>
      </c>
      <c r="AA73" s="205">
        <f>IF('Data Import'!$BM$114&lt;&gt;"",'Data Import'!$BM$114,"")</f>
        <v>100</v>
      </c>
      <c r="AB73" s="205" t="str">
        <f>IF('Data Import'!$BM$115&lt;&gt;"",'Data Import'!$BM$115,"")</f>
        <v/>
      </c>
      <c r="AC73" s="205">
        <f>IF('Data Import'!$BM$116&lt;&gt;"",'Data Import'!$BM$116,"")</f>
        <v>41.009</v>
      </c>
      <c r="AD73" s="205">
        <f>IF('Data Import'!$BM$117&lt;&gt;"",'Data Import'!$BM$117,"")</f>
        <v>0</v>
      </c>
      <c r="AE73" s="205">
        <f>IF('Data Import'!$BM$118&lt;&gt;"",'Data Import'!$BM$118,"")</f>
        <v>0</v>
      </c>
      <c r="AF73" s="205" t="str">
        <f>IF('Data Import'!$BM$119&lt;&gt;"",'Data Import'!$BM$119,"")</f>
        <v/>
      </c>
      <c r="AG73" s="205" t="str">
        <f>IF('Data Import'!$BM$120&lt;&gt;"",'Data Import'!$BM$120,"")</f>
        <v/>
      </c>
    </row>
    <row r="74" spans="1:33" ht="15.75" customHeight="1" x14ac:dyDescent="0.25">
      <c r="A74" s="33">
        <v>63</v>
      </c>
      <c r="B74" s="177" t="s">
        <v>73</v>
      </c>
      <c r="C74" s="199" t="str">
        <f>IF('Data Import'!$BN$91="Нет","+","")</f>
        <v>+</v>
      </c>
      <c r="D74" s="199" t="str">
        <f>IF('Data Import'!$BN$92="Нет","+","")</f>
        <v/>
      </c>
      <c r="E74" s="179" t="str">
        <f>IF('Data Import'!$BN$93&lt;&gt;"",'Data Import'!$BN$93,"")</f>
        <v/>
      </c>
      <c r="F74" s="199" t="str">
        <f>IF('Data Import'!$BN$94&lt;&gt;"",'Data Import'!$BN$94,"")</f>
        <v/>
      </c>
      <c r="G74" s="201" t="str">
        <f>IF('Data Import'!$BN$95&lt;&gt;"",'Data Import'!$BN$95,"")</f>
        <v/>
      </c>
      <c r="H74" s="201" t="str">
        <f>IF('Data Import'!$BN$96&lt;&gt;"",'Data Import'!$BN$96,"")</f>
        <v/>
      </c>
      <c r="I74" s="201" t="str">
        <f>IF('Data Import'!$BN$97&lt;&gt;"",'Data Import'!$BN$97,"")</f>
        <v/>
      </c>
      <c r="J74" s="201" t="str">
        <f>IF('Data Import'!$BN$98&lt;&gt;"",'Data Import'!$BN$98,"")</f>
        <v/>
      </c>
      <c r="K74" s="199" t="str">
        <f>IF('Data Import'!$BN$99="Нет","+","")</f>
        <v/>
      </c>
      <c r="L74" s="179" t="str">
        <f>IF('Data Import'!$BN$100&lt;&gt;"",'Data Import'!$BN$100,"")</f>
        <v/>
      </c>
      <c r="M74" s="199" t="str">
        <f>IF('Data Import'!$BN$99="Да","+","")</f>
        <v>+</v>
      </c>
      <c r="N74" s="201" t="str">
        <f>IF('Data Import'!$BN$101&lt;&gt;"",'Data Import'!$BN$101,"")</f>
        <v/>
      </c>
      <c r="O74" s="205" t="str">
        <f>IF('Data Import'!$BN$102&lt;&gt;"",'Data Import'!$BN$102,"")</f>
        <v/>
      </c>
      <c r="P74" s="205" t="str">
        <f>IF('Data Import'!$BN$103&lt;&gt;"",'Data Import'!$BN$103,"")</f>
        <v/>
      </c>
      <c r="Q74" s="205" t="str">
        <f>IF('Data Import'!$BN$104&lt;&gt;"",'Data Import'!$BN$104,"")</f>
        <v/>
      </c>
      <c r="R74" s="205" t="str">
        <f>IF('Data Import'!$BN$105&lt;&gt;"",'Data Import'!$BN$105,"")</f>
        <v/>
      </c>
      <c r="S74" s="205" t="str">
        <f>IF('Data Import'!$BN$106&lt;&gt;"",'Data Import'!$BN$106,"")</f>
        <v/>
      </c>
      <c r="T74" s="205" t="str">
        <f>IF('Data Import'!$BN$107&lt;&gt;"",'Data Import'!$BN$107,"")</f>
        <v/>
      </c>
      <c r="U74" s="205" t="str">
        <f>IF('Data Import'!$BN$108&lt;&gt;"",'Data Import'!$BN$108,"")</f>
        <v/>
      </c>
      <c r="V74" s="205" t="str">
        <f>IF('Data Import'!$BN$109&lt;&gt;"",'Data Import'!$BN$109,"")</f>
        <v/>
      </c>
      <c r="W74" s="205" t="str">
        <f>IF('Data Import'!$BN$110&lt;&gt;"",'Data Import'!$BN$110,"")</f>
        <v/>
      </c>
      <c r="X74" s="205" t="str">
        <f>IF('Data Import'!$BN$111&lt;&gt;"",'Data Import'!$BN$111,"")</f>
        <v/>
      </c>
      <c r="Y74" s="205" t="str">
        <f>IF('Data Import'!$BN$112&lt;&gt;"",'Data Import'!$BN$112,"")</f>
        <v/>
      </c>
      <c r="Z74" s="205" t="str">
        <f>IF('Data Import'!$BN$113&lt;&gt;"",'Data Import'!$BN$113,"")</f>
        <v/>
      </c>
      <c r="AA74" s="205" t="str">
        <f>IF('Data Import'!$BN$114&lt;&gt;"",'Data Import'!$BN$114,"")</f>
        <v/>
      </c>
      <c r="AB74" s="205" t="str">
        <f>IF('Data Import'!$BN$115&lt;&gt;"",'Data Import'!$BN$115,"")</f>
        <v/>
      </c>
      <c r="AC74" s="205" t="str">
        <f>IF('Data Import'!$BN$116&lt;&gt;"",'Data Import'!$BN$116,"")</f>
        <v/>
      </c>
      <c r="AD74" s="205" t="str">
        <f>IF('Data Import'!$BN$117&lt;&gt;"",'Data Import'!$BN$117,"")</f>
        <v/>
      </c>
      <c r="AE74" s="205" t="str">
        <f>IF('Data Import'!$BN$118&lt;&gt;"",'Data Import'!$BN$118,"")</f>
        <v/>
      </c>
      <c r="AF74" s="205" t="str">
        <f>IF('Data Import'!$BN$119&lt;&gt;"",'Data Import'!$BN$119,"")</f>
        <v/>
      </c>
      <c r="AG74" s="205" t="str">
        <f>IF('Data Import'!$BN$120&lt;&gt;"",'Data Import'!$BN$120,"")</f>
        <v/>
      </c>
    </row>
    <row r="75" spans="1:33" ht="15.75" customHeight="1" x14ac:dyDescent="0.25">
      <c r="A75" s="33">
        <v>64</v>
      </c>
      <c r="B75" s="177" t="s">
        <v>74</v>
      </c>
      <c r="C75" s="199" t="str">
        <f>IF('Data Import'!$BO$91="Нет","+","")</f>
        <v>+</v>
      </c>
      <c r="D75" s="199" t="str">
        <f>IF('Data Import'!$BO$92="Нет","+","")</f>
        <v/>
      </c>
      <c r="E75" s="179" t="str">
        <f>IF('Data Import'!$BO$93&lt;&gt;"",'Data Import'!$BO$93,"")</f>
        <v/>
      </c>
      <c r="F75" s="199" t="str">
        <f>IF('Data Import'!$BO$94&lt;&gt;"",'Data Import'!$BO$94,"")</f>
        <v/>
      </c>
      <c r="G75" s="201" t="str">
        <f>IF('Data Import'!$BO$95&lt;&gt;"",'Data Import'!$BO$95,"")</f>
        <v/>
      </c>
      <c r="H75" s="201" t="str">
        <f>IF('Data Import'!$BO$96&lt;&gt;"",'Data Import'!$BO$96,"")</f>
        <v/>
      </c>
      <c r="I75" s="201" t="str">
        <f>IF('Data Import'!$BO$97&lt;&gt;"",'Data Import'!$BO$97,"")</f>
        <v/>
      </c>
      <c r="J75" s="201" t="str">
        <f>IF('Data Import'!$BO$98&lt;&gt;"",'Data Import'!$BO$98,"")</f>
        <v/>
      </c>
      <c r="K75" s="199" t="str">
        <f>IF('Data Import'!$BO$99="Нет","+","")</f>
        <v/>
      </c>
      <c r="L75" s="179" t="str">
        <f>IF('Data Import'!$BO$100&lt;&gt;"",'Data Import'!$BO$100,"")</f>
        <v/>
      </c>
      <c r="M75" s="199" t="str">
        <f>IF('Data Import'!$BO$99="Да","+","")</f>
        <v>+</v>
      </c>
      <c r="N75" s="201" t="str">
        <f>IF('Data Import'!$BO$101&lt;&gt;"",'Data Import'!$BO$101,"")</f>
        <v/>
      </c>
      <c r="O75" s="205" t="str">
        <f>IF('Data Import'!$BO$102&lt;&gt;"",'Data Import'!$BO$102,"")</f>
        <v/>
      </c>
      <c r="P75" s="205">
        <f>IF('Data Import'!$BO$103&lt;&gt;"",'Data Import'!$BO$103,"")</f>
        <v>7229</v>
      </c>
      <c r="Q75" s="205">
        <f>IF('Data Import'!$BO$104&lt;&gt;"",'Data Import'!$BO$104,"")</f>
        <v>7371</v>
      </c>
      <c r="R75" s="205" t="str">
        <f>IF('Data Import'!$BO$105&lt;&gt;"",'Data Import'!$BO$105,"")</f>
        <v/>
      </c>
      <c r="S75" s="205" t="str">
        <f>IF('Data Import'!$BO$106&lt;&gt;"",'Data Import'!$BO$106,"")</f>
        <v/>
      </c>
      <c r="T75" s="205">
        <f>IF('Data Import'!$BO$107&lt;&gt;"",'Data Import'!$BO$107,"")</f>
        <v>7229</v>
      </c>
      <c r="U75" s="205">
        <f>IF('Data Import'!$BO$108&lt;&gt;"",'Data Import'!$BO$108,"")</f>
        <v>7371</v>
      </c>
      <c r="V75" s="205" t="str">
        <f>IF('Data Import'!$BO$109&lt;&gt;"",'Data Import'!$BO$109,"")</f>
        <v/>
      </c>
      <c r="W75" s="205" t="str">
        <f>IF('Data Import'!$BO$110&lt;&gt;"",'Data Import'!$BO$110,"")</f>
        <v/>
      </c>
      <c r="X75" s="205">
        <f>IF('Data Import'!$BO$111&lt;&gt;"",'Data Import'!$BO$111,"")</f>
        <v>0</v>
      </c>
      <c r="Y75" s="205">
        <f>IF('Data Import'!$BO$112&lt;&gt;"",'Data Import'!$BO$112,"")</f>
        <v>0</v>
      </c>
      <c r="Z75" s="205" t="str">
        <f>IF('Data Import'!$BO$113&lt;&gt;"",'Data Import'!$BO$113,"")</f>
        <v/>
      </c>
      <c r="AA75" s="205" t="str">
        <f>IF('Data Import'!$BO$114&lt;&gt;"",'Data Import'!$BO$114,"")</f>
        <v/>
      </c>
      <c r="AB75" s="205">
        <f>IF('Data Import'!$BO$115&lt;&gt;"",'Data Import'!$BO$115,"")</f>
        <v>100</v>
      </c>
      <c r="AC75" s="205">
        <f>IF('Data Import'!$BO$116&lt;&gt;"",'Data Import'!$BO$116,"")</f>
        <v>100</v>
      </c>
      <c r="AD75" s="205" t="str">
        <f>IF('Data Import'!$BO$117&lt;&gt;"",'Data Import'!$BO$117,"")</f>
        <v/>
      </c>
      <c r="AE75" s="205" t="str">
        <f>IF('Data Import'!$BO$118&lt;&gt;"",'Data Import'!$BO$118,"")</f>
        <v/>
      </c>
      <c r="AF75" s="205">
        <f>IF('Data Import'!$BO$119&lt;&gt;"",'Data Import'!$BO$119,"")</f>
        <v>0</v>
      </c>
      <c r="AG75" s="205">
        <f>IF('Data Import'!$BO$120&lt;&gt;"",'Data Import'!$BO$120,"")</f>
        <v>0</v>
      </c>
    </row>
    <row r="76" spans="1:33" ht="48.75" customHeight="1" x14ac:dyDescent="0.25">
      <c r="A76" s="33">
        <v>65</v>
      </c>
      <c r="B76" s="177" t="s">
        <v>75</v>
      </c>
      <c r="C76" s="199" t="str">
        <f>IF('Data Import'!$BP$91="Нет","+","")</f>
        <v/>
      </c>
      <c r="D76" s="199" t="str">
        <f>IF('Data Import'!$BP$92="Нет","+","")</f>
        <v/>
      </c>
      <c r="E76" s="179" t="str">
        <f>IF('Data Import'!$BP$93&lt;&gt;"",'Data Import'!$BP$93,"")</f>
        <v xml:space="preserve">Доля обустроенных тротуаров и пешеходных путей передвижения для инвалидов в соответствии с требованиями по обеспечению их доступности для инвалидов 
</v>
      </c>
      <c r="F76" s="199" t="str">
        <f>IF('Data Import'!$BP$94&lt;&gt;"",'Data Import'!$BP$94,"")</f>
        <v>%</v>
      </c>
      <c r="G76" s="201">
        <f>IF('Data Import'!$BP$95&lt;&gt;"",'Data Import'!$BP$95,"")</f>
        <v>50</v>
      </c>
      <c r="H76" s="201">
        <f>IF('Data Import'!$BP$96&lt;&gt;"",'Data Import'!$BP$96,"")</f>
        <v>50</v>
      </c>
      <c r="I76" s="201">
        <f>IF('Data Import'!$BP$97&lt;&gt;"",'Data Import'!$BP$97,"")</f>
        <v>92.537999999999997</v>
      </c>
      <c r="J76" s="201">
        <f>IF('Data Import'!$BP$98&lt;&gt;"",'Data Import'!$BP$98,"")</f>
        <v>60.12</v>
      </c>
      <c r="K76" s="199" t="str">
        <f>IF('Data Import'!$BP$99="Нет","+","")</f>
        <v>+</v>
      </c>
      <c r="L76" s="179" t="str">
        <f>IF('Data Import'!$BP$100&lt;&gt;"",'Data Import'!$BP$100,"")</f>
        <v/>
      </c>
      <c r="M76" s="199" t="str">
        <f>IF('Data Import'!$BP$99="Да","+","")</f>
        <v/>
      </c>
      <c r="N76" s="201">
        <f>IF('Data Import'!$BP$101&lt;&gt;"",'Data Import'!$BP$101,"")</f>
        <v>22.24</v>
      </c>
      <c r="O76" s="205">
        <f>IF('Data Import'!$BP$102&lt;&gt;"",'Data Import'!$BP$102,"")</f>
        <v>20.37</v>
      </c>
      <c r="P76" s="205">
        <f>IF('Data Import'!$BP$103&lt;&gt;"",'Data Import'!$BP$103,"")</f>
        <v>691.37</v>
      </c>
      <c r="Q76" s="205">
        <f>IF('Data Import'!$BP$104&lt;&gt;"",'Data Import'!$BP$104,"")</f>
        <v>696.07899999999995</v>
      </c>
      <c r="R76" s="205">
        <f>IF('Data Import'!$BP$105&lt;&gt;"",'Data Import'!$BP$105,"")</f>
        <v>18.850000000000001</v>
      </c>
      <c r="S76" s="205">
        <f>IF('Data Import'!$BP$106&lt;&gt;"",'Data Import'!$BP$106,"")</f>
        <v>18.399999999999999</v>
      </c>
      <c r="T76" s="205">
        <f>IF('Data Import'!$BP$107&lt;&gt;"",'Data Import'!$BP$107,"")</f>
        <v>415.88200000000001</v>
      </c>
      <c r="U76" s="205">
        <f>IF('Data Import'!$BP$108&lt;&gt;"",'Data Import'!$BP$108,"")</f>
        <v>418.52499999999998</v>
      </c>
      <c r="V76" s="205">
        <f>IF('Data Import'!$BP$109&lt;&gt;"",'Data Import'!$BP$109,"")</f>
        <v>0.68</v>
      </c>
      <c r="W76" s="205">
        <f>IF('Data Import'!$BP$110&lt;&gt;"",'Data Import'!$BP$110,"")</f>
        <v>0.68</v>
      </c>
      <c r="X76" s="205">
        <f>IF('Data Import'!$BP$111&lt;&gt;"",'Data Import'!$BP$111,"")</f>
        <v>187.35300000000001</v>
      </c>
      <c r="Y76" s="205">
        <f>IF('Data Import'!$BP$112&lt;&gt;"",'Data Import'!$BP$112,"")</f>
        <v>168.86699999999999</v>
      </c>
      <c r="Z76" s="205">
        <f>IF('Data Import'!$BP$113&lt;&gt;"",'Data Import'!$BP$113,"")</f>
        <v>84.757000000000005</v>
      </c>
      <c r="AA76" s="205">
        <f>IF('Data Import'!$BP$114&lt;&gt;"",'Data Import'!$BP$114,"")</f>
        <v>90.328999999999994</v>
      </c>
      <c r="AB76" s="205">
        <f>IF('Data Import'!$BP$115&lt;&gt;"",'Data Import'!$BP$115,"")</f>
        <v>60.152999999999999</v>
      </c>
      <c r="AC76" s="205">
        <f>IF('Data Import'!$BP$116&lt;&gt;"",'Data Import'!$BP$116,"")</f>
        <v>60.125999999999998</v>
      </c>
      <c r="AD76" s="205">
        <f>IF('Data Import'!$BP$117&lt;&gt;"",'Data Import'!$BP$117,"")</f>
        <v>3.0579999999999998</v>
      </c>
      <c r="AE76" s="205">
        <f>IF('Data Import'!$BP$118&lt;&gt;"",'Data Import'!$BP$118,"")</f>
        <v>3.3380000000000001</v>
      </c>
      <c r="AF76" s="205">
        <f>IF('Data Import'!$BP$119&lt;&gt;"",'Data Import'!$BP$119,"")</f>
        <v>27.099</v>
      </c>
      <c r="AG76" s="205">
        <f>IF('Data Import'!$BP$120&lt;&gt;"",'Data Import'!$BP$120,"")</f>
        <v>24.26</v>
      </c>
    </row>
    <row r="77" spans="1:33" ht="60" customHeight="1" x14ac:dyDescent="0.25">
      <c r="A77" s="33">
        <v>66</v>
      </c>
      <c r="B77" s="177" t="s">
        <v>76</v>
      </c>
      <c r="C77" s="199" t="str">
        <f>IF('Data Import'!$BQ$91="Нет","+","")</f>
        <v/>
      </c>
      <c r="D77" s="199" t="str">
        <f>IF('Data Import'!$BQ$92="Нет","+","")</f>
        <v/>
      </c>
      <c r="E77" s="179" t="str">
        <f>IF('Data Import'!$BQ$93&lt;&gt;"",'Data Import'!$BQ$93,"")</f>
        <v>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 к 2026 году – не менее 15%</v>
      </c>
      <c r="F77" s="199" t="str">
        <f>IF('Data Import'!$BQ$94&lt;&gt;"",'Data Import'!$BQ$94,"")</f>
        <v>%</v>
      </c>
      <c r="G77" s="201">
        <f>IF('Data Import'!$BQ$95&lt;&gt;"",'Data Import'!$BQ$95,"")</f>
        <v>15</v>
      </c>
      <c r="H77" s="201">
        <f>IF('Data Import'!$BQ$96&lt;&gt;"",'Data Import'!$BQ$96,"")</f>
        <v>15</v>
      </c>
      <c r="I77" s="201">
        <f>IF('Data Import'!$BQ$97&lt;&gt;"",'Data Import'!$BQ$97,"")</f>
        <v>100</v>
      </c>
      <c r="J77" s="201">
        <f>IF('Data Import'!$BQ$98&lt;&gt;"",'Data Import'!$BQ$98,"")</f>
        <v>42.042999999999999</v>
      </c>
      <c r="K77" s="199" t="str">
        <f>IF('Data Import'!$BQ$99="Нет","+","")</f>
        <v/>
      </c>
      <c r="L77" s="179" t="str">
        <f>IF('Data Import'!$BQ$100&lt;&gt;"",'Data Import'!$BQ$100,"")</f>
        <v/>
      </c>
      <c r="M77" s="199" t="str">
        <f>IF('Data Import'!$BQ$99="Да","+","")</f>
        <v>+</v>
      </c>
      <c r="N77" s="201">
        <f>IF('Data Import'!$BQ$101&lt;&gt;"",'Data Import'!$BQ$101,"")</f>
        <v>108</v>
      </c>
      <c r="O77" s="205">
        <f>IF('Data Import'!$BQ$102&lt;&gt;"",'Data Import'!$BQ$102,"")</f>
        <v>108</v>
      </c>
      <c r="P77" s="205">
        <f>IF('Data Import'!$BQ$103&lt;&gt;"",'Data Import'!$BQ$103,"")</f>
        <v>332.78</v>
      </c>
      <c r="Q77" s="205">
        <f>IF('Data Import'!$BQ$104&lt;&gt;"",'Data Import'!$BQ$104,"")</f>
        <v>336.59500000000003</v>
      </c>
      <c r="R77" s="205">
        <f>IF('Data Import'!$BQ$105&lt;&gt;"",'Data Import'!$BQ$105,"")</f>
        <v>108</v>
      </c>
      <c r="S77" s="205">
        <f>IF('Data Import'!$BQ$106&lt;&gt;"",'Data Import'!$BQ$106,"")</f>
        <v>108</v>
      </c>
      <c r="T77" s="205">
        <f>IF('Data Import'!$BQ$107&lt;&gt;"",'Data Import'!$BQ$107,"")</f>
        <v>138.09</v>
      </c>
      <c r="U77" s="205">
        <f>IF('Data Import'!$BQ$108&lt;&gt;"",'Data Import'!$BQ$108,"")</f>
        <v>141.51499999999999</v>
      </c>
      <c r="V77" s="205">
        <f>IF('Data Import'!$BQ$109&lt;&gt;"",'Data Import'!$BQ$109,"")</f>
        <v>0</v>
      </c>
      <c r="W77" s="205">
        <f>IF('Data Import'!$BQ$110&lt;&gt;"",'Data Import'!$BQ$110,"")</f>
        <v>0</v>
      </c>
      <c r="X77" s="205">
        <f>IF('Data Import'!$BQ$111&lt;&gt;"",'Data Import'!$BQ$111,"")</f>
        <v>189.1</v>
      </c>
      <c r="Y77" s="205">
        <f>IF('Data Import'!$BQ$112&lt;&gt;"",'Data Import'!$BQ$112,"")</f>
        <v>189.1</v>
      </c>
      <c r="Z77" s="205">
        <f>IF('Data Import'!$BQ$113&lt;&gt;"",'Data Import'!$BQ$113,"")</f>
        <v>100</v>
      </c>
      <c r="AA77" s="205">
        <f>IF('Data Import'!$BQ$114&lt;&gt;"",'Data Import'!$BQ$114,"")</f>
        <v>100</v>
      </c>
      <c r="AB77" s="205">
        <f>IF('Data Import'!$BQ$115&lt;&gt;"",'Data Import'!$BQ$115,"")</f>
        <v>41.496000000000002</v>
      </c>
      <c r="AC77" s="205">
        <f>IF('Data Import'!$BQ$116&lt;&gt;"",'Data Import'!$BQ$116,"")</f>
        <v>42.042999999999999</v>
      </c>
      <c r="AD77" s="205">
        <f>IF('Data Import'!$BQ$117&lt;&gt;"",'Data Import'!$BQ$117,"")</f>
        <v>0</v>
      </c>
      <c r="AE77" s="205">
        <f>IF('Data Import'!$BQ$118&lt;&gt;"",'Data Import'!$BQ$118,"")</f>
        <v>0</v>
      </c>
      <c r="AF77" s="205">
        <f>IF('Data Import'!$BQ$119&lt;&gt;"",'Data Import'!$BQ$119,"")</f>
        <v>56.823999999999998</v>
      </c>
      <c r="AG77" s="205">
        <f>IF('Data Import'!$BQ$120&lt;&gt;"",'Data Import'!$BQ$120,"")</f>
        <v>56.18</v>
      </c>
    </row>
    <row r="78" spans="1:33" ht="15.75" customHeight="1" x14ac:dyDescent="0.25">
      <c r="A78" s="33">
        <v>67</v>
      </c>
      <c r="B78" s="177" t="s">
        <v>77</v>
      </c>
      <c r="C78" s="199" t="str">
        <f>IF('Data Import'!$BR$91="Нет","+","")</f>
        <v>+</v>
      </c>
      <c r="D78" s="199" t="str">
        <f>IF('Data Import'!$BR$92="Нет","+","")</f>
        <v/>
      </c>
      <c r="E78" s="179" t="str">
        <f>IF('Data Import'!$BR$93&lt;&gt;"",'Data Import'!$BR$93,"")</f>
        <v/>
      </c>
      <c r="F78" s="199" t="str">
        <f>IF('Data Import'!$BR$94&lt;&gt;"",'Data Import'!$BR$94,"")</f>
        <v/>
      </c>
      <c r="G78" s="201" t="str">
        <f>IF('Data Import'!$BR$95&lt;&gt;"",'Data Import'!$BR$95,"")</f>
        <v/>
      </c>
      <c r="H78" s="201" t="str">
        <f>IF('Data Import'!$BR$96&lt;&gt;"",'Data Import'!$BR$96,"")</f>
        <v/>
      </c>
      <c r="I78" s="201" t="str">
        <f>IF('Data Import'!$BR$97&lt;&gt;"",'Data Import'!$BR$97,"")</f>
        <v/>
      </c>
      <c r="J78" s="201" t="str">
        <f>IF('Data Import'!$BR$98&lt;&gt;"",'Data Import'!$BR$98,"")</f>
        <v/>
      </c>
      <c r="K78" s="199" t="str">
        <f>IF('Data Import'!$BR$99="Нет","+","")</f>
        <v/>
      </c>
      <c r="L78" s="179" t="str">
        <f>IF('Data Import'!$BR$100&lt;&gt;"",'Data Import'!$BR$100,"")</f>
        <v/>
      </c>
      <c r="M78" s="199" t="str">
        <f>IF('Data Import'!$BR$99="Да","+","")</f>
        <v>+</v>
      </c>
      <c r="N78" s="201">
        <f>IF('Data Import'!$BR$101&lt;&gt;"",'Data Import'!$BR$101,"")</f>
        <v>28</v>
      </c>
      <c r="O78" s="205">
        <f>IF('Data Import'!$BR$102&lt;&gt;"",'Data Import'!$BR$102,"")</f>
        <v>28</v>
      </c>
      <c r="P78" s="205">
        <f>IF('Data Import'!$BR$103&lt;&gt;"",'Data Import'!$BR$103,"")</f>
        <v>252.32300000000001</v>
      </c>
      <c r="Q78" s="205">
        <f>IF('Data Import'!$BR$104&lt;&gt;"",'Data Import'!$BR$104,"")</f>
        <v>254.50299999999999</v>
      </c>
      <c r="R78" s="205">
        <f>IF('Data Import'!$BR$105&lt;&gt;"",'Data Import'!$BR$105,"")</f>
        <v>0</v>
      </c>
      <c r="S78" s="205">
        <f>IF('Data Import'!$BR$106&lt;&gt;"",'Data Import'!$BR$106,"")</f>
        <v>0</v>
      </c>
      <c r="T78" s="205">
        <f>IF('Data Import'!$BR$107&lt;&gt;"",'Data Import'!$BR$107,"")</f>
        <v>85.7</v>
      </c>
      <c r="U78" s="205">
        <f>IF('Data Import'!$BR$108&lt;&gt;"",'Data Import'!$BR$108,"")</f>
        <v>90.754000000000005</v>
      </c>
      <c r="V78" s="205">
        <f>IF('Data Import'!$BR$109&lt;&gt;"",'Data Import'!$BR$109,"")</f>
        <v>28</v>
      </c>
      <c r="W78" s="205">
        <f>IF('Data Import'!$BR$110&lt;&gt;"",'Data Import'!$BR$110,"")</f>
        <v>28</v>
      </c>
      <c r="X78" s="205">
        <f>IF('Data Import'!$BR$111&lt;&gt;"",'Data Import'!$BR$111,"")</f>
        <v>134.71</v>
      </c>
      <c r="Y78" s="205">
        <f>IF('Data Import'!$BR$112&lt;&gt;"",'Data Import'!$BR$112,"")</f>
        <v>126.986</v>
      </c>
      <c r="Z78" s="205">
        <f>IF('Data Import'!$BR$113&lt;&gt;"",'Data Import'!$BR$113,"")</f>
        <v>0</v>
      </c>
      <c r="AA78" s="205">
        <f>IF('Data Import'!$BR$114&lt;&gt;"",'Data Import'!$BR$114,"")</f>
        <v>0</v>
      </c>
      <c r="AB78" s="205">
        <f>IF('Data Import'!$BR$115&lt;&gt;"",'Data Import'!$BR$115,"")</f>
        <v>33.963999999999999</v>
      </c>
      <c r="AC78" s="205">
        <f>IF('Data Import'!$BR$116&lt;&gt;"",'Data Import'!$BR$116,"")</f>
        <v>35.658999999999999</v>
      </c>
      <c r="AD78" s="205">
        <f>IF('Data Import'!$BR$117&lt;&gt;"",'Data Import'!$BR$117,"")</f>
        <v>100</v>
      </c>
      <c r="AE78" s="205">
        <f>IF('Data Import'!$BR$118&lt;&gt;"",'Data Import'!$BR$118,"")</f>
        <v>100</v>
      </c>
      <c r="AF78" s="205">
        <f>IF('Data Import'!$BR$119&lt;&gt;"",'Data Import'!$BR$119,"")</f>
        <v>53.387999999999998</v>
      </c>
      <c r="AG78" s="205">
        <f>IF('Data Import'!$BR$120&lt;&gt;"",'Data Import'!$BR$120,"")</f>
        <v>49.896000000000001</v>
      </c>
    </row>
    <row r="79" spans="1:33" ht="15.75" customHeight="1" x14ac:dyDescent="0.25">
      <c r="A79" s="33">
        <v>68</v>
      </c>
      <c r="B79" s="177" t="s">
        <v>78</v>
      </c>
      <c r="C79" s="199" t="str">
        <f>IF('Data Import'!$BS$91="Нет","+","")</f>
        <v>+</v>
      </c>
      <c r="D79" s="199" t="str">
        <f>IF('Data Import'!$BS$92="Нет","+","")</f>
        <v/>
      </c>
      <c r="E79" s="179" t="str">
        <f>IF('Data Import'!$BS$93&lt;&gt;"",'Data Import'!$BS$93,"")</f>
        <v/>
      </c>
      <c r="F79" s="199" t="str">
        <f>IF('Data Import'!$BS$94&lt;&gt;"",'Data Import'!$BS$94,"")</f>
        <v/>
      </c>
      <c r="G79" s="201" t="str">
        <f>IF('Data Import'!$BS$95&lt;&gt;"",'Data Import'!$BS$95,"")</f>
        <v/>
      </c>
      <c r="H79" s="201" t="str">
        <f>IF('Data Import'!$BS$96&lt;&gt;"",'Data Import'!$BS$96,"")</f>
        <v/>
      </c>
      <c r="I79" s="201" t="str">
        <f>IF('Data Import'!$BS$97&lt;&gt;"",'Data Import'!$BS$97,"")</f>
        <v/>
      </c>
      <c r="J79" s="201" t="str">
        <f>IF('Data Import'!$BS$98&lt;&gt;"",'Data Import'!$BS$98,"")</f>
        <v/>
      </c>
      <c r="K79" s="199" t="str">
        <f>IF('Data Import'!$BS$99="Нет","+","")</f>
        <v>+</v>
      </c>
      <c r="L79" s="179" t="str">
        <f>IF('Data Import'!$BS$100&lt;&gt;"",'Data Import'!$BS$100,"")</f>
        <v/>
      </c>
      <c r="M79" s="199" t="str">
        <f>IF('Data Import'!$BS$99="Да","+","")</f>
        <v/>
      </c>
      <c r="N79" s="201">
        <f>IF('Data Import'!$BS$101&lt;&gt;"",'Data Import'!$BS$101,"")</f>
        <v>132.69999999999999</v>
      </c>
      <c r="O79" s="205">
        <f>IF('Data Import'!$BS$102&lt;&gt;"",'Data Import'!$BS$102,"")</f>
        <v>132.69999999999999</v>
      </c>
      <c r="P79" s="205">
        <f>IF('Data Import'!$BS$103&lt;&gt;"",'Data Import'!$BS$103,"")</f>
        <v>148.62299999999999</v>
      </c>
      <c r="Q79" s="205">
        <f>IF('Data Import'!$BS$104&lt;&gt;"",'Data Import'!$BS$104,"")</f>
        <v>121.75</v>
      </c>
      <c r="R79" s="205">
        <f>IF('Data Import'!$BS$105&lt;&gt;"",'Data Import'!$BS$105,"")</f>
        <v>82.7</v>
      </c>
      <c r="S79" s="205">
        <f>IF('Data Import'!$BS$106&lt;&gt;"",'Data Import'!$BS$106,"")</f>
        <v>82.7</v>
      </c>
      <c r="T79" s="205">
        <f>IF('Data Import'!$BS$107&lt;&gt;"",'Data Import'!$BS$107,"")</f>
        <v>85.257000000000005</v>
      </c>
      <c r="U79" s="205">
        <f>IF('Data Import'!$BS$108&lt;&gt;"",'Data Import'!$BS$108,"")</f>
        <v>72.8</v>
      </c>
      <c r="V79" s="205">
        <f>IF('Data Import'!$BS$109&lt;&gt;"",'Data Import'!$BS$109,"")</f>
        <v>44.2</v>
      </c>
      <c r="W79" s="205">
        <f>IF('Data Import'!$BS$110&lt;&gt;"",'Data Import'!$BS$110,"")</f>
        <v>44.2</v>
      </c>
      <c r="X79" s="205">
        <f>IF('Data Import'!$BS$111&lt;&gt;"",'Data Import'!$BS$111,"")</f>
        <v>23.815999999999999</v>
      </c>
      <c r="Y79" s="205">
        <f>IF('Data Import'!$BS$112&lt;&gt;"",'Data Import'!$BS$112,"")</f>
        <v>30.2</v>
      </c>
      <c r="Z79" s="205">
        <f>IF('Data Import'!$BS$113&lt;&gt;"",'Data Import'!$BS$113,"")</f>
        <v>62.320999999999998</v>
      </c>
      <c r="AA79" s="205">
        <f>IF('Data Import'!$BS$114&lt;&gt;"",'Data Import'!$BS$114,"")</f>
        <v>62.320999999999998</v>
      </c>
      <c r="AB79" s="205">
        <f>IF('Data Import'!$BS$115&lt;&gt;"",'Data Import'!$BS$115,"")</f>
        <v>57.365000000000002</v>
      </c>
      <c r="AC79" s="205">
        <f>IF('Data Import'!$BS$116&lt;&gt;"",'Data Import'!$BS$116,"")</f>
        <v>59.795000000000002</v>
      </c>
      <c r="AD79" s="205">
        <f>IF('Data Import'!$BS$117&lt;&gt;"",'Data Import'!$BS$117,"")</f>
        <v>33.308</v>
      </c>
      <c r="AE79" s="205">
        <f>IF('Data Import'!$BS$118&lt;&gt;"",'Data Import'!$BS$118,"")</f>
        <v>33.308</v>
      </c>
      <c r="AF79" s="205">
        <f>IF('Data Import'!$BS$119&lt;&gt;"",'Data Import'!$BS$119,"")</f>
        <v>16.024000000000001</v>
      </c>
      <c r="AG79" s="205">
        <f>IF('Data Import'!$BS$120&lt;&gt;"",'Data Import'!$BS$120,"")</f>
        <v>24.805</v>
      </c>
    </row>
    <row r="80" spans="1:33" ht="60.75" customHeight="1" x14ac:dyDescent="0.25">
      <c r="A80" s="33">
        <v>69</v>
      </c>
      <c r="B80" s="177" t="s">
        <v>79</v>
      </c>
      <c r="C80" s="199" t="str">
        <f>IF('Data Import'!$BT$91="Нет","+","")</f>
        <v/>
      </c>
      <c r="D80" s="199" t="str">
        <f>IF('Data Import'!$BT$92="Нет","+","")</f>
        <v/>
      </c>
      <c r="E80" s="179" t="str">
        <f>IF('Data Import'!$BT$93&lt;&gt;"",'Data Import'!$BT$93,"")</f>
        <v>Доля тротуаров и пешеходных путей передвижения на автомобильных дорогах общего пользования регионального и местного значения, соответствующих требованиям доступности для инвалидов</v>
      </c>
      <c r="F80" s="199" t="str">
        <f>IF('Data Import'!$BT$94&lt;&gt;"",'Data Import'!$BT$94,"")</f>
        <v>%</v>
      </c>
      <c r="G80" s="201">
        <f>IF('Data Import'!$BT$95&lt;&gt;"",'Data Import'!$BT$95,"")</f>
        <v>0</v>
      </c>
      <c r="H80" s="201">
        <f>IF('Data Import'!$BT$96&lt;&gt;"",'Data Import'!$BT$96,"")</f>
        <v>0</v>
      </c>
      <c r="I80" s="201">
        <f>IF('Data Import'!$BT$97&lt;&gt;"",'Data Import'!$BT$97,"")</f>
        <v>30</v>
      </c>
      <c r="J80" s="201">
        <f>IF('Data Import'!$BT$98&lt;&gt;"",'Data Import'!$BT$98,"")</f>
        <v>30</v>
      </c>
      <c r="K80" s="199" t="str">
        <f>IF('Data Import'!$BT$99="Нет","+","")</f>
        <v/>
      </c>
      <c r="L80" s="179" t="str">
        <f>IF('Data Import'!$BT$100&lt;&gt;"",'Data Import'!$BT$100,"")</f>
        <v/>
      </c>
      <c r="M80" s="199" t="str">
        <f>IF('Data Import'!$BT$99="Да","+","")</f>
        <v>+</v>
      </c>
      <c r="N80" s="201">
        <f>IF('Data Import'!$BT$101&lt;&gt;"",'Data Import'!$BT$101,"")</f>
        <v>31.2</v>
      </c>
      <c r="O80" s="205">
        <f>IF('Data Import'!$BT$102&lt;&gt;"",'Data Import'!$BT$102,"")</f>
        <v>32.6</v>
      </c>
      <c r="P80" s="205">
        <f>IF('Data Import'!$BT$103&lt;&gt;"",'Data Import'!$BT$103,"")</f>
        <v>384.4</v>
      </c>
      <c r="Q80" s="205">
        <f>IF('Data Import'!$BT$104&lt;&gt;"",'Data Import'!$BT$104,"")</f>
        <v>390</v>
      </c>
      <c r="R80" s="205">
        <f>IF('Data Import'!$BT$105&lt;&gt;"",'Data Import'!$BT$105,"")</f>
        <v>0</v>
      </c>
      <c r="S80" s="205">
        <f>IF('Data Import'!$BT$106&lt;&gt;"",'Data Import'!$BT$106,"")</f>
        <v>0</v>
      </c>
      <c r="T80" s="205">
        <f>IF('Data Import'!$BT$107&lt;&gt;"",'Data Import'!$BT$107,"")</f>
        <v>141</v>
      </c>
      <c r="U80" s="205">
        <f>IF('Data Import'!$BT$108&lt;&gt;"",'Data Import'!$BT$108,"")</f>
        <v>143</v>
      </c>
      <c r="V80" s="205">
        <f>IF('Data Import'!$BT$109&lt;&gt;"",'Data Import'!$BT$109,"")</f>
        <v>17.600000000000001</v>
      </c>
      <c r="W80" s="205">
        <f>IF('Data Import'!$BT$110&lt;&gt;"",'Data Import'!$BT$110,"")</f>
        <v>19</v>
      </c>
      <c r="X80" s="205">
        <f>IF('Data Import'!$BT$111&lt;&gt;"",'Data Import'!$BT$111,"")</f>
        <v>154</v>
      </c>
      <c r="Y80" s="205">
        <f>IF('Data Import'!$BT$112&lt;&gt;"",'Data Import'!$BT$112,"")</f>
        <v>156.80000000000001</v>
      </c>
      <c r="Z80" s="205">
        <f>IF('Data Import'!$BT$113&lt;&gt;"",'Data Import'!$BT$113,"")</f>
        <v>0</v>
      </c>
      <c r="AA80" s="205">
        <f>IF('Data Import'!$BT$114&lt;&gt;"",'Data Import'!$BT$114,"")</f>
        <v>0</v>
      </c>
      <c r="AB80" s="205">
        <f>IF('Data Import'!$BT$115&lt;&gt;"",'Data Import'!$BT$115,"")</f>
        <v>36.680999999999997</v>
      </c>
      <c r="AC80" s="205">
        <f>IF('Data Import'!$BT$116&lt;&gt;"",'Data Import'!$BT$116,"")</f>
        <v>36.667000000000002</v>
      </c>
      <c r="AD80" s="205">
        <f>IF('Data Import'!$BT$117&lt;&gt;"",'Data Import'!$BT$117,"")</f>
        <v>56.41</v>
      </c>
      <c r="AE80" s="205">
        <f>IF('Data Import'!$BT$118&lt;&gt;"",'Data Import'!$BT$118,"")</f>
        <v>58.281999999999996</v>
      </c>
      <c r="AF80" s="205">
        <f>IF('Data Import'!$BT$119&lt;&gt;"",'Data Import'!$BT$119,"")</f>
        <v>40.061999999999998</v>
      </c>
      <c r="AG80" s="205">
        <f>IF('Data Import'!$BT$120&lt;&gt;"",'Data Import'!$BT$120,"")</f>
        <v>40.204999999999998</v>
      </c>
    </row>
    <row r="81" spans="1:33" ht="15.75" customHeight="1" x14ac:dyDescent="0.25">
      <c r="A81" s="33">
        <v>70</v>
      </c>
      <c r="B81" s="177" t="s">
        <v>80</v>
      </c>
      <c r="C81" s="199" t="str">
        <f>IF('Data Import'!$BU$91="Нет","+","")</f>
        <v/>
      </c>
      <c r="D81" s="199" t="str">
        <f>IF('Data Import'!$BU$92="Нет","+","")</f>
        <v/>
      </c>
      <c r="E81" s="179" t="str">
        <f>IF('Data Import'!$BU$93&lt;&gt;"",'Data Import'!$BU$93,"")</f>
        <v/>
      </c>
      <c r="F81" s="199" t="str">
        <f>IF('Data Import'!$BU$94&lt;&gt;"",'Data Import'!$BU$94,"")</f>
        <v/>
      </c>
      <c r="G81" s="201" t="str">
        <f>IF('Data Import'!$BU$95&lt;&gt;"",'Data Import'!$BU$95,"")</f>
        <v/>
      </c>
      <c r="H81" s="201" t="str">
        <f>IF('Data Import'!$BU$96&lt;&gt;"",'Data Import'!$BU$96,"")</f>
        <v/>
      </c>
      <c r="I81" s="201" t="str">
        <f>IF('Data Import'!$BU$97&lt;&gt;"",'Data Import'!$BU$97,"")</f>
        <v/>
      </c>
      <c r="J81" s="201" t="str">
        <f>IF('Data Import'!$BU$98&lt;&gt;"",'Data Import'!$BU$98,"")</f>
        <v/>
      </c>
      <c r="K81" s="199" t="str">
        <f>IF('Data Import'!$BU$99="Нет","+","")</f>
        <v/>
      </c>
      <c r="L81" s="179" t="str">
        <f>IF('Data Import'!$BU$100&lt;&gt;"",'Data Import'!$BU$100,"")</f>
        <v/>
      </c>
      <c r="M81" s="199" t="str">
        <f>IF('Data Import'!$BU$99="Да","+","")</f>
        <v/>
      </c>
      <c r="N81" s="201" t="str">
        <f>IF('Data Import'!$BU$101&lt;&gt;"",'Data Import'!$BU$101,"")</f>
        <v/>
      </c>
      <c r="O81" s="205" t="str">
        <f>IF('Data Import'!$BU$102&lt;&gt;"",'Data Import'!$BU$102,"")</f>
        <v/>
      </c>
      <c r="P81" s="205">
        <f>IF('Data Import'!$BU$103&lt;&gt;"",'Data Import'!$BU$103,"")</f>
        <v>809.38099999999997</v>
      </c>
      <c r="Q81" s="205">
        <f>IF('Data Import'!$BU$104&lt;&gt;"",'Data Import'!$BU$104,"")</f>
        <v>836.86400000000003</v>
      </c>
      <c r="R81" s="205" t="str">
        <f>IF('Data Import'!$BU$105&lt;&gt;"",'Data Import'!$BU$105,"")</f>
        <v/>
      </c>
      <c r="S81" s="205" t="str">
        <f>IF('Data Import'!$BU$106&lt;&gt;"",'Data Import'!$BU$106,"")</f>
        <v/>
      </c>
      <c r="T81" s="205">
        <f>IF('Data Import'!$BU$107&lt;&gt;"",'Data Import'!$BU$107,"")</f>
        <v>443.06400000000002</v>
      </c>
      <c r="U81" s="205">
        <f>IF('Data Import'!$BU$108&lt;&gt;"",'Data Import'!$BU$108,"")</f>
        <v>505.38400000000001</v>
      </c>
      <c r="V81" s="205" t="str">
        <f>IF('Data Import'!$BU$109&lt;&gt;"",'Data Import'!$BU$109,"")</f>
        <v/>
      </c>
      <c r="W81" s="205" t="str">
        <f>IF('Data Import'!$BU$110&lt;&gt;"",'Data Import'!$BU$110,"")</f>
        <v/>
      </c>
      <c r="X81" s="205">
        <f>IF('Data Import'!$BU$111&lt;&gt;"",'Data Import'!$BU$111,"")</f>
        <v>192.33699999999999</v>
      </c>
      <c r="Y81" s="205">
        <f>IF('Data Import'!$BU$112&lt;&gt;"",'Data Import'!$BU$112,"")</f>
        <v>181.07</v>
      </c>
      <c r="Z81" s="205" t="str">
        <f>IF('Data Import'!$BU$113&lt;&gt;"",'Data Import'!$BU$113,"")</f>
        <v/>
      </c>
      <c r="AA81" s="205" t="str">
        <f>IF('Data Import'!$BU$114&lt;&gt;"",'Data Import'!$BU$114,"")</f>
        <v/>
      </c>
      <c r="AB81" s="205">
        <f>IF('Data Import'!$BU$115&lt;&gt;"",'Data Import'!$BU$115,"")</f>
        <v>54.741</v>
      </c>
      <c r="AC81" s="205">
        <f>IF('Data Import'!$BU$116&lt;&gt;"",'Data Import'!$BU$116,"")</f>
        <v>60.39</v>
      </c>
      <c r="AD81" s="205" t="str">
        <f>IF('Data Import'!$BU$117&lt;&gt;"",'Data Import'!$BU$117,"")</f>
        <v/>
      </c>
      <c r="AE81" s="205" t="str">
        <f>IF('Data Import'!$BU$118&lt;&gt;"",'Data Import'!$BU$118,"")</f>
        <v/>
      </c>
      <c r="AF81" s="205">
        <f>IF('Data Import'!$BU$119&lt;&gt;"",'Data Import'!$BU$119,"")</f>
        <v>23.763000000000002</v>
      </c>
      <c r="AG81" s="205">
        <f>IF('Data Import'!$BU$120&lt;&gt;"",'Data Import'!$BU$120,"")</f>
        <v>21.637</v>
      </c>
    </row>
    <row r="82" spans="1:33" ht="15.75" customHeight="1" x14ac:dyDescent="0.25">
      <c r="A82" s="33">
        <v>71</v>
      </c>
      <c r="B82" s="177" t="s">
        <v>81</v>
      </c>
      <c r="C82" s="199" t="str">
        <f>IF('Data Import'!$BV$91="Нет","+","")</f>
        <v>+</v>
      </c>
      <c r="D82" s="199" t="str">
        <f>IF('Data Import'!$BV$92="Нет","+","")</f>
        <v/>
      </c>
      <c r="E82" s="179" t="str">
        <f>IF('Data Import'!$BV$93&lt;&gt;"",'Data Import'!$BV$93,"")</f>
        <v/>
      </c>
      <c r="F82" s="199" t="str">
        <f>IF('Data Import'!$BV$94&lt;&gt;"",'Data Import'!$BV$94,"")</f>
        <v/>
      </c>
      <c r="G82" s="201" t="str">
        <f>IF('Data Import'!$BV$95&lt;&gt;"",'Data Import'!$BV$95,"")</f>
        <v/>
      </c>
      <c r="H82" s="201" t="str">
        <f>IF('Data Import'!$BV$96&lt;&gt;"",'Data Import'!$BV$96,"")</f>
        <v/>
      </c>
      <c r="I82" s="201" t="str">
        <f>IF('Data Import'!$BV$97&lt;&gt;"",'Data Import'!$BV$97,"")</f>
        <v/>
      </c>
      <c r="J82" s="201" t="str">
        <f>IF('Data Import'!$BV$98&lt;&gt;"",'Data Import'!$BV$98,"")</f>
        <v/>
      </c>
      <c r="K82" s="199" t="str">
        <f>IF('Data Import'!$BV$99="Нет","+","")</f>
        <v/>
      </c>
      <c r="L82" s="179" t="str">
        <f>IF('Data Import'!$BV$100&lt;&gt;"",'Data Import'!$BV$100,"")</f>
        <v/>
      </c>
      <c r="M82" s="199" t="str">
        <f>IF('Data Import'!$BV$99="Да","+","")</f>
        <v>+</v>
      </c>
      <c r="N82" s="201">
        <f>IF('Data Import'!$BV$101&lt;&gt;"",'Data Import'!$BV$101,"")</f>
        <v>108.54</v>
      </c>
      <c r="O82" s="205">
        <f>IF('Data Import'!$BV$102&lt;&gt;"",'Data Import'!$BV$102,"")</f>
        <v>120.02</v>
      </c>
      <c r="P82" s="205">
        <f>IF('Data Import'!$BV$103&lt;&gt;"",'Data Import'!$BV$103,"")</f>
        <v>85.587999999999994</v>
      </c>
      <c r="Q82" s="205">
        <f>IF('Data Import'!$BV$104&lt;&gt;"",'Data Import'!$BV$104,"")</f>
        <v>85.638000000000005</v>
      </c>
      <c r="R82" s="205">
        <f>IF('Data Import'!$BV$105&lt;&gt;"",'Data Import'!$BV$105,"")</f>
        <v>43.4</v>
      </c>
      <c r="S82" s="205">
        <f>IF('Data Import'!$BV$106&lt;&gt;"",'Data Import'!$BV$106,"")</f>
        <v>54.88</v>
      </c>
      <c r="T82" s="205">
        <f>IF('Data Import'!$BV$107&lt;&gt;"",'Data Import'!$BV$107,"")</f>
        <v>14.106999999999999</v>
      </c>
      <c r="U82" s="205">
        <f>IF('Data Import'!$BV$108&lt;&gt;"",'Data Import'!$BV$108,"")</f>
        <v>14.106999999999999</v>
      </c>
      <c r="V82" s="205">
        <f>IF('Data Import'!$BV$109&lt;&gt;"",'Data Import'!$BV$109,"")</f>
        <v>65.14</v>
      </c>
      <c r="W82" s="205">
        <f>IF('Data Import'!$BV$110&lt;&gt;"",'Data Import'!$BV$110,"")</f>
        <v>65.14</v>
      </c>
      <c r="X82" s="205">
        <f>IF('Data Import'!$BV$111&lt;&gt;"",'Data Import'!$BV$111,"")</f>
        <v>63.529000000000003</v>
      </c>
      <c r="Y82" s="205">
        <f>IF('Data Import'!$BV$112&lt;&gt;"",'Data Import'!$BV$112,"")</f>
        <v>63.529000000000003</v>
      </c>
      <c r="Z82" s="205">
        <f>IF('Data Import'!$BV$113&lt;&gt;"",'Data Import'!$BV$113,"")</f>
        <v>39.984999999999999</v>
      </c>
      <c r="AA82" s="205">
        <f>IF('Data Import'!$BV$114&lt;&gt;"",'Data Import'!$BV$114,"")</f>
        <v>45.725999999999999</v>
      </c>
      <c r="AB82" s="205">
        <f>IF('Data Import'!$BV$115&lt;&gt;"",'Data Import'!$BV$115,"")</f>
        <v>16.481999999999999</v>
      </c>
      <c r="AC82" s="205">
        <f>IF('Data Import'!$BV$116&lt;&gt;"",'Data Import'!$BV$116,"")</f>
        <v>16.472999999999999</v>
      </c>
      <c r="AD82" s="205">
        <f>IF('Data Import'!$BV$117&lt;&gt;"",'Data Import'!$BV$117,"")</f>
        <v>60.015000000000001</v>
      </c>
      <c r="AE82" s="205">
        <f>IF('Data Import'!$BV$118&lt;&gt;"",'Data Import'!$BV$118,"")</f>
        <v>54.274000000000001</v>
      </c>
      <c r="AF82" s="205">
        <f>IF('Data Import'!$BV$119&lt;&gt;"",'Data Import'!$BV$119,"")</f>
        <v>74.227000000000004</v>
      </c>
      <c r="AG82" s="205">
        <f>IF('Data Import'!$BV$120&lt;&gt;"",'Data Import'!$BV$120,"")</f>
        <v>74.183000000000007</v>
      </c>
    </row>
    <row r="83" spans="1:33" ht="15.75" customHeight="1" x14ac:dyDescent="0.25">
      <c r="A83" s="33">
        <v>72</v>
      </c>
      <c r="B83" s="177" t="s">
        <v>82</v>
      </c>
      <c r="C83" s="199" t="str">
        <f>IF('Data Import'!$BW$91="Нет","+","")</f>
        <v>+</v>
      </c>
      <c r="D83" s="199" t="str">
        <f>IF('Data Import'!$BW$92="Нет","+","")</f>
        <v/>
      </c>
      <c r="E83" s="179" t="str">
        <f>IF('Data Import'!$BW$93&lt;&gt;"",'Data Import'!$BW$93,"")</f>
        <v/>
      </c>
      <c r="F83" s="199" t="str">
        <f>IF('Data Import'!$BW$94&lt;&gt;"",'Data Import'!$BW$94,"")</f>
        <v/>
      </c>
      <c r="G83" s="201" t="str">
        <f>IF('Data Import'!$BW$95&lt;&gt;"",'Data Import'!$BW$95,"")</f>
        <v/>
      </c>
      <c r="H83" s="201" t="str">
        <f>IF('Data Import'!$BW$96&lt;&gt;"",'Data Import'!$BW$96,"")</f>
        <v/>
      </c>
      <c r="I83" s="201" t="str">
        <f>IF('Data Import'!$BW$97&lt;&gt;"",'Data Import'!$BW$97,"")</f>
        <v/>
      </c>
      <c r="J83" s="201" t="str">
        <f>IF('Data Import'!$BW$98&lt;&gt;"",'Data Import'!$BW$98,"")</f>
        <v/>
      </c>
      <c r="K83" s="199" t="str">
        <f>IF('Data Import'!$BW$99="Нет","+","")</f>
        <v/>
      </c>
      <c r="L83" s="179" t="str">
        <f>IF('Data Import'!$BW$100&lt;&gt;"",'Data Import'!$BW$100,"")</f>
        <v/>
      </c>
      <c r="M83" s="199" t="str">
        <f>IF('Data Import'!$BW$99="Да","+","")</f>
        <v>+</v>
      </c>
      <c r="N83" s="201">
        <f>IF('Data Import'!$BW$101&lt;&gt;"",'Data Import'!$BW$101,"")</f>
        <v>147</v>
      </c>
      <c r="O83" s="205">
        <f>IF('Data Import'!$BW$102&lt;&gt;"",'Data Import'!$BW$102,"")</f>
        <v>166</v>
      </c>
      <c r="P83" s="205">
        <f>IF('Data Import'!$BW$103&lt;&gt;"",'Data Import'!$BW$103,"")</f>
        <v>266.99700000000001</v>
      </c>
      <c r="Q83" s="205">
        <f>IF('Data Import'!$BW$104&lt;&gt;"",'Data Import'!$BW$104,"")</f>
        <v>239.613</v>
      </c>
      <c r="R83" s="205">
        <f>IF('Data Import'!$BW$105&lt;&gt;"",'Data Import'!$BW$105,"")</f>
        <v>0</v>
      </c>
      <c r="S83" s="205">
        <f>IF('Data Import'!$BW$106&lt;&gt;"",'Data Import'!$BW$106,"")</f>
        <v>0</v>
      </c>
      <c r="T83" s="205">
        <f>IF('Data Import'!$BW$107&lt;&gt;"",'Data Import'!$BW$107,"")</f>
        <v>106.818</v>
      </c>
      <c r="U83" s="205">
        <f>IF('Data Import'!$BW$108&lt;&gt;"",'Data Import'!$BW$108,"")</f>
        <v>88.367000000000004</v>
      </c>
      <c r="V83" s="205">
        <f>IF('Data Import'!$BW$109&lt;&gt;"",'Data Import'!$BW$109,"")</f>
        <v>0</v>
      </c>
      <c r="W83" s="205">
        <f>IF('Data Import'!$BW$110&lt;&gt;"",'Data Import'!$BW$110,"")</f>
        <v>0</v>
      </c>
      <c r="X83" s="205">
        <f>IF('Data Import'!$BW$111&lt;&gt;"",'Data Import'!$BW$111,"")</f>
        <v>160.179</v>
      </c>
      <c r="Y83" s="205">
        <f>IF('Data Import'!$BW$112&lt;&gt;"",'Data Import'!$BW$112,"")</f>
        <v>111.586</v>
      </c>
      <c r="Z83" s="205">
        <f>IF('Data Import'!$BW$113&lt;&gt;"",'Data Import'!$BW$113,"")</f>
        <v>0</v>
      </c>
      <c r="AA83" s="205">
        <f>IF('Data Import'!$BW$114&lt;&gt;"",'Data Import'!$BW$114,"")</f>
        <v>0</v>
      </c>
      <c r="AB83" s="205">
        <f>IF('Data Import'!$BW$115&lt;&gt;"",'Data Import'!$BW$115,"")</f>
        <v>40.006999999999998</v>
      </c>
      <c r="AC83" s="205">
        <f>IF('Data Import'!$BW$116&lt;&gt;"",'Data Import'!$BW$116,"")</f>
        <v>36.878999999999998</v>
      </c>
      <c r="AD83" s="205">
        <f>IF('Data Import'!$BW$117&lt;&gt;"",'Data Import'!$BW$117,"")</f>
        <v>0</v>
      </c>
      <c r="AE83" s="205">
        <f>IF('Data Import'!$BW$118&lt;&gt;"",'Data Import'!$BW$118,"")</f>
        <v>0</v>
      </c>
      <c r="AF83" s="205">
        <f>IF('Data Import'!$BW$119&lt;&gt;"",'Data Import'!$BW$119,"")</f>
        <v>59.993000000000002</v>
      </c>
      <c r="AG83" s="205">
        <f>IF('Data Import'!$BW$120&lt;&gt;"",'Data Import'!$BW$120,"")</f>
        <v>46.569000000000003</v>
      </c>
    </row>
    <row r="84" spans="1:33" ht="15.75" customHeight="1" x14ac:dyDescent="0.25">
      <c r="A84" s="33">
        <v>73</v>
      </c>
      <c r="B84" s="177" t="s">
        <v>83</v>
      </c>
      <c r="C84" s="199" t="str">
        <f>IF('Data Import'!$BX$91="Нет","+","")</f>
        <v/>
      </c>
      <c r="D84" s="199" t="str">
        <f>IF('Data Import'!$BX$92="Нет","+","")</f>
        <v/>
      </c>
      <c r="E84" s="179" t="str">
        <f>IF('Data Import'!$BX$93&lt;&gt;"",'Data Import'!$BX$93,"")</f>
        <v/>
      </c>
      <c r="F84" s="199" t="str">
        <f>IF('Data Import'!$BX$94&lt;&gt;"",'Data Import'!$BX$94,"")</f>
        <v/>
      </c>
      <c r="G84" s="201" t="str">
        <f>IF('Data Import'!$BX$95&lt;&gt;"",'Data Import'!$BX$95,"")</f>
        <v/>
      </c>
      <c r="H84" s="201" t="str">
        <f>IF('Data Import'!$BX$96&lt;&gt;"",'Data Import'!$BX$96,"")</f>
        <v/>
      </c>
      <c r="I84" s="201" t="str">
        <f>IF('Data Import'!$BX$97&lt;&gt;"",'Data Import'!$BX$97,"")</f>
        <v/>
      </c>
      <c r="J84" s="201" t="str">
        <f>IF('Data Import'!$BX$98&lt;&gt;"",'Data Import'!$BX$98,"")</f>
        <v/>
      </c>
      <c r="K84" s="199" t="str">
        <f>IF('Data Import'!$BX$99="Нет","+","")</f>
        <v/>
      </c>
      <c r="L84" s="179" t="str">
        <f>IF('Data Import'!$BX$100&lt;&gt;"",'Data Import'!$BX$100,"")</f>
        <v/>
      </c>
      <c r="M84" s="199" t="str">
        <f>IF('Data Import'!$BX$99="Да","+","")</f>
        <v/>
      </c>
      <c r="N84" s="201" t="str">
        <f>IF('Data Import'!$BX$101&lt;&gt;"",'Data Import'!$BX$101,"")</f>
        <v/>
      </c>
      <c r="O84" s="205" t="str">
        <f>IF('Data Import'!$BX$102&lt;&gt;"",'Data Import'!$BX$102,"")</f>
        <v/>
      </c>
      <c r="P84" s="205" t="str">
        <f>IF('Data Import'!$BX$103&lt;&gt;"",'Data Import'!$BX$103,"")</f>
        <v/>
      </c>
      <c r="Q84" s="205" t="str">
        <f>IF('Data Import'!$BX$104&lt;&gt;"",'Data Import'!$BX$104,"")</f>
        <v/>
      </c>
      <c r="R84" s="205" t="str">
        <f>IF('Data Import'!$BX$105&lt;&gt;"",'Data Import'!$BX$105,"")</f>
        <v/>
      </c>
      <c r="S84" s="205" t="str">
        <f>IF('Data Import'!$BX$106&lt;&gt;"",'Data Import'!$BX$106,"")</f>
        <v/>
      </c>
      <c r="T84" s="205" t="str">
        <f>IF('Data Import'!$BX$107&lt;&gt;"",'Data Import'!$BX$107,"")</f>
        <v/>
      </c>
      <c r="U84" s="205" t="str">
        <f>IF('Data Import'!$BX$108&lt;&gt;"",'Data Import'!$BX$108,"")</f>
        <v/>
      </c>
      <c r="V84" s="205" t="str">
        <f>IF('Data Import'!$BX$109&lt;&gt;"",'Data Import'!$BX$109,"")</f>
        <v/>
      </c>
      <c r="W84" s="205" t="str">
        <f>IF('Data Import'!$BX$110&lt;&gt;"",'Data Import'!$BX$110,"")</f>
        <v/>
      </c>
      <c r="X84" s="205" t="str">
        <f>IF('Data Import'!$BX$111&lt;&gt;"",'Data Import'!$BX$111,"")</f>
        <v/>
      </c>
      <c r="Y84" s="205" t="str">
        <f>IF('Data Import'!$BX$112&lt;&gt;"",'Data Import'!$BX$112,"")</f>
        <v/>
      </c>
      <c r="Z84" s="205" t="str">
        <f>IF('Data Import'!$BX$113&lt;&gt;"",'Data Import'!$BX$113,"")</f>
        <v/>
      </c>
      <c r="AA84" s="205" t="str">
        <f>IF('Data Import'!$BX$114&lt;&gt;"",'Data Import'!$BX$114,"")</f>
        <v/>
      </c>
      <c r="AB84" s="205" t="str">
        <f>IF('Data Import'!$BX$115&lt;&gt;"",'Data Import'!$BX$115,"")</f>
        <v/>
      </c>
      <c r="AC84" s="205" t="str">
        <f>IF('Data Import'!$BX$116&lt;&gt;"",'Data Import'!$BX$116,"")</f>
        <v/>
      </c>
      <c r="AD84" s="205" t="str">
        <f>IF('Data Import'!$BX$117&lt;&gt;"",'Data Import'!$BX$117,"")</f>
        <v/>
      </c>
      <c r="AE84" s="205" t="str">
        <f>IF('Data Import'!$BX$118&lt;&gt;"",'Data Import'!$BX$118,"")</f>
        <v/>
      </c>
      <c r="AF84" s="205" t="str">
        <f>IF('Data Import'!$BX$119&lt;&gt;"",'Data Import'!$BX$119,"")</f>
        <v/>
      </c>
      <c r="AG84" s="205" t="str">
        <f>IF('Data Import'!$BX$120&lt;&gt;"",'Data Import'!$BX$120,"")</f>
        <v/>
      </c>
    </row>
    <row r="85" spans="1:33" ht="15.75" customHeight="1" x14ac:dyDescent="0.25">
      <c r="A85" s="33">
        <v>74</v>
      </c>
      <c r="B85" s="177" t="s">
        <v>84</v>
      </c>
      <c r="C85" s="199" t="str">
        <f>IF('Data Import'!$BY$91="Нет","+","")</f>
        <v>+</v>
      </c>
      <c r="D85" s="199" t="str">
        <f>IF('Data Import'!$BY$92="Нет","+","")</f>
        <v/>
      </c>
      <c r="E85" s="179" t="str">
        <f>IF('Data Import'!$BY$93&lt;&gt;"",'Data Import'!$BY$93,"")</f>
        <v/>
      </c>
      <c r="F85" s="199" t="str">
        <f>IF('Data Import'!$BY$94&lt;&gt;"",'Data Import'!$BY$94,"")</f>
        <v/>
      </c>
      <c r="G85" s="201" t="str">
        <f>IF('Data Import'!$BY$95&lt;&gt;"",'Data Import'!$BY$95,"")</f>
        <v/>
      </c>
      <c r="H85" s="201" t="str">
        <f>IF('Data Import'!$BY$96&lt;&gt;"",'Data Import'!$BY$96,"")</f>
        <v/>
      </c>
      <c r="I85" s="201" t="str">
        <f>IF('Data Import'!$BY$97&lt;&gt;"",'Data Import'!$BY$97,"")</f>
        <v/>
      </c>
      <c r="J85" s="201" t="str">
        <f>IF('Data Import'!$BY$98&lt;&gt;"",'Data Import'!$BY$98,"")</f>
        <v/>
      </c>
      <c r="K85" s="199" t="str">
        <f>IF('Data Import'!$BY$99="Нет","+","")</f>
        <v/>
      </c>
      <c r="L85" s="179" t="str">
        <f>IF('Data Import'!$BY$100&lt;&gt;"",'Data Import'!$BY$100,"")</f>
        <v/>
      </c>
      <c r="M85" s="199" t="str">
        <f>IF('Data Import'!$BY$99="Да","+","")</f>
        <v>+</v>
      </c>
      <c r="N85" s="201">
        <f>IF('Data Import'!$BY$101&lt;&gt;"",'Data Import'!$BY$101,"")</f>
        <v>27.7</v>
      </c>
      <c r="O85" s="205">
        <f>IF('Data Import'!$BY$102&lt;&gt;"",'Data Import'!$BY$102,"")</f>
        <v>27.7</v>
      </c>
      <c r="P85" s="205">
        <f>IF('Data Import'!$BY$103&lt;&gt;"",'Data Import'!$BY$103,"")</f>
        <v>888.2</v>
      </c>
      <c r="Q85" s="205">
        <f>IF('Data Import'!$BY$104&lt;&gt;"",'Data Import'!$BY$104,"")</f>
        <v>888.2</v>
      </c>
      <c r="R85" s="205">
        <f>IF('Data Import'!$BY$105&lt;&gt;"",'Data Import'!$BY$105,"")</f>
        <v>0</v>
      </c>
      <c r="S85" s="205">
        <f>IF('Data Import'!$BY$106&lt;&gt;"",'Data Import'!$BY$106,"")</f>
        <v>0</v>
      </c>
      <c r="T85" s="205">
        <f>IF('Data Import'!$BY$107&lt;&gt;"",'Data Import'!$BY$107,"")</f>
        <v>467</v>
      </c>
      <c r="U85" s="205">
        <f>IF('Data Import'!$BY$108&lt;&gt;"",'Data Import'!$BY$108,"")</f>
        <v>469.1</v>
      </c>
      <c r="V85" s="205">
        <f>IF('Data Import'!$BY$109&lt;&gt;"",'Data Import'!$BY$109,"")</f>
        <v>27.7</v>
      </c>
      <c r="W85" s="205">
        <f>IF('Data Import'!$BY$110&lt;&gt;"",'Data Import'!$BY$110,"")</f>
        <v>27.7</v>
      </c>
      <c r="X85" s="205">
        <f>IF('Data Import'!$BY$111&lt;&gt;"",'Data Import'!$BY$111,"")</f>
        <v>231.4</v>
      </c>
      <c r="Y85" s="205">
        <f>IF('Data Import'!$BY$112&lt;&gt;"",'Data Import'!$BY$112,"")</f>
        <v>235</v>
      </c>
      <c r="Z85" s="205">
        <f>IF('Data Import'!$BY$113&lt;&gt;"",'Data Import'!$BY$113,"")</f>
        <v>0</v>
      </c>
      <c r="AA85" s="205">
        <f>IF('Data Import'!$BY$114&lt;&gt;"",'Data Import'!$BY$114,"")</f>
        <v>0</v>
      </c>
      <c r="AB85" s="205">
        <f>IF('Data Import'!$BY$115&lt;&gt;"",'Data Import'!$BY$115,"")</f>
        <v>52.578000000000003</v>
      </c>
      <c r="AC85" s="205">
        <f>IF('Data Import'!$BY$116&lt;&gt;"",'Data Import'!$BY$116,"")</f>
        <v>52.814999999999998</v>
      </c>
      <c r="AD85" s="205">
        <f>IF('Data Import'!$BY$117&lt;&gt;"",'Data Import'!$BY$117,"")</f>
        <v>100</v>
      </c>
      <c r="AE85" s="205">
        <f>IF('Data Import'!$BY$118&lt;&gt;"",'Data Import'!$BY$118,"")</f>
        <v>100</v>
      </c>
      <c r="AF85" s="205">
        <f>IF('Data Import'!$BY$119&lt;&gt;"",'Data Import'!$BY$119,"")</f>
        <v>26.053000000000001</v>
      </c>
      <c r="AG85" s="205">
        <f>IF('Data Import'!$BY$120&lt;&gt;"",'Data Import'!$BY$120,"")</f>
        <v>26.457999999999998</v>
      </c>
    </row>
    <row r="86" spans="1:33" ht="15.75" customHeight="1" x14ac:dyDescent="0.25">
      <c r="A86" s="33">
        <v>75</v>
      </c>
      <c r="B86" s="177" t="s">
        <v>85</v>
      </c>
      <c r="C86" s="199" t="str">
        <f>IF('Data Import'!$BZ$91="Нет","+","")</f>
        <v/>
      </c>
      <c r="D86" s="199" t="str">
        <f>IF('Data Import'!$BZ$92="Нет","+","")</f>
        <v/>
      </c>
      <c r="E86" s="179" t="str">
        <f>IF('Data Import'!$BZ$93&lt;&gt;"",'Data Import'!$BZ$93,"")</f>
        <v/>
      </c>
      <c r="F86" s="199" t="str">
        <f>IF('Data Import'!$BZ$94&lt;&gt;"",'Data Import'!$BZ$94,"")</f>
        <v/>
      </c>
      <c r="G86" s="201" t="str">
        <f>IF('Data Import'!$BZ$95&lt;&gt;"",'Data Import'!$BZ$95,"")</f>
        <v/>
      </c>
      <c r="H86" s="201" t="str">
        <f>IF('Data Import'!$BZ$96&lt;&gt;"",'Data Import'!$BZ$96,"")</f>
        <v/>
      </c>
      <c r="I86" s="201" t="str">
        <f>IF('Data Import'!$BZ$97&lt;&gt;"",'Data Import'!$BZ$97,"")</f>
        <v/>
      </c>
      <c r="J86" s="201" t="str">
        <f>IF('Data Import'!$BZ$98&lt;&gt;"",'Data Import'!$BZ$98,"")</f>
        <v/>
      </c>
      <c r="K86" s="199" t="str">
        <f>IF('Data Import'!$BZ$99="Нет","+","")</f>
        <v/>
      </c>
      <c r="L86" s="179" t="str">
        <f>IF('Data Import'!$BZ$100&lt;&gt;"",'Data Import'!$BZ$100,"")</f>
        <v/>
      </c>
      <c r="M86" s="199" t="str">
        <f>IF('Data Import'!$BZ$99="Да","+","")</f>
        <v/>
      </c>
      <c r="N86" s="201" t="str">
        <f>IF('Data Import'!$BZ$101&lt;&gt;"",'Data Import'!$BZ$101,"")</f>
        <v/>
      </c>
      <c r="O86" s="205" t="str">
        <f>IF('Data Import'!$BZ$102&lt;&gt;"",'Data Import'!$BZ$102,"")</f>
        <v/>
      </c>
      <c r="P86" s="205" t="str">
        <f>IF('Data Import'!$BZ$103&lt;&gt;"",'Data Import'!$BZ$103,"")</f>
        <v/>
      </c>
      <c r="Q86" s="205" t="str">
        <f>IF('Data Import'!$BZ$104&lt;&gt;"",'Data Import'!$BZ$104,"")</f>
        <v/>
      </c>
      <c r="R86" s="205" t="str">
        <f>IF('Data Import'!$BZ$105&lt;&gt;"",'Data Import'!$BZ$105,"")</f>
        <v/>
      </c>
      <c r="S86" s="205" t="str">
        <f>IF('Data Import'!$BZ$106&lt;&gt;"",'Data Import'!$BZ$106,"")</f>
        <v/>
      </c>
      <c r="T86" s="205" t="str">
        <f>IF('Data Import'!$BZ$107&lt;&gt;"",'Data Import'!$BZ$107,"")</f>
        <v/>
      </c>
      <c r="U86" s="205" t="str">
        <f>IF('Data Import'!$BZ$108&lt;&gt;"",'Data Import'!$BZ$108,"")</f>
        <v/>
      </c>
      <c r="V86" s="205" t="str">
        <f>IF('Data Import'!$BZ$109&lt;&gt;"",'Data Import'!$BZ$109,"")</f>
        <v/>
      </c>
      <c r="W86" s="205" t="str">
        <f>IF('Data Import'!$BZ$110&lt;&gt;"",'Data Import'!$BZ$110,"")</f>
        <v/>
      </c>
      <c r="X86" s="205" t="str">
        <f>IF('Data Import'!$BZ$111&lt;&gt;"",'Data Import'!$BZ$111,"")</f>
        <v/>
      </c>
      <c r="Y86" s="205" t="str">
        <f>IF('Data Import'!$BZ$112&lt;&gt;"",'Data Import'!$BZ$112,"")</f>
        <v/>
      </c>
      <c r="Z86" s="205" t="str">
        <f>IF('Data Import'!$BZ$113&lt;&gt;"",'Data Import'!$BZ$113,"")</f>
        <v/>
      </c>
      <c r="AA86" s="205" t="str">
        <f>IF('Data Import'!$BZ$114&lt;&gt;"",'Data Import'!$BZ$114,"")</f>
        <v/>
      </c>
      <c r="AB86" s="205" t="str">
        <f>IF('Data Import'!$BZ$115&lt;&gt;"",'Data Import'!$BZ$115,"")</f>
        <v/>
      </c>
      <c r="AC86" s="205" t="str">
        <f>IF('Data Import'!$BZ$116&lt;&gt;"",'Data Import'!$BZ$116,"")</f>
        <v/>
      </c>
      <c r="AD86" s="205" t="str">
        <f>IF('Data Import'!$BZ$117&lt;&gt;"",'Data Import'!$BZ$117,"")</f>
        <v/>
      </c>
      <c r="AE86" s="205" t="str">
        <f>IF('Data Import'!$BZ$118&lt;&gt;"",'Data Import'!$BZ$118,"")</f>
        <v/>
      </c>
      <c r="AF86" s="205" t="str">
        <f>IF('Data Import'!$BZ$119&lt;&gt;"",'Data Import'!$BZ$119,"")</f>
        <v/>
      </c>
      <c r="AG86" s="205" t="str">
        <f>IF('Data Import'!$BZ$120&lt;&gt;"",'Data Import'!$BZ$120,"")</f>
        <v/>
      </c>
    </row>
    <row r="87" spans="1:33" ht="18" customHeight="1" x14ac:dyDescent="0.25">
      <c r="A87" s="33">
        <v>76</v>
      </c>
      <c r="B87" s="177" t="s">
        <v>86</v>
      </c>
      <c r="C87" s="199" t="str">
        <f>IF('Data Import'!$CA$91="Нет","+","")</f>
        <v/>
      </c>
      <c r="D87" s="199" t="str">
        <f>IF('Data Import'!$CA$92="Нет","+","")</f>
        <v/>
      </c>
      <c r="E87" s="179" t="str">
        <f>IF('Data Import'!$CA$93&lt;&gt;"",'Data Import'!$CA$93,"")</f>
        <v>Тротуары и пешеходные дорожки</v>
      </c>
      <c r="F87" s="199" t="str">
        <f>IF('Data Import'!$CA$94&lt;&gt;"",'Data Import'!$CA$94,"")</f>
        <v>ед.</v>
      </c>
      <c r="G87" s="201">
        <f>IF('Data Import'!$CA$95&lt;&gt;"",'Data Import'!$CA$95,"")</f>
        <v>0</v>
      </c>
      <c r="H87" s="201">
        <f>IF('Data Import'!$CA$96&lt;&gt;"",'Data Import'!$CA$96,"")</f>
        <v>0</v>
      </c>
      <c r="I87" s="201">
        <f>IF('Data Import'!$CA$97&lt;&gt;"",'Data Import'!$CA$97,"")</f>
        <v>0</v>
      </c>
      <c r="J87" s="201">
        <f>IF('Data Import'!$CA$98&lt;&gt;"",'Data Import'!$CA$98,"")</f>
        <v>0</v>
      </c>
      <c r="K87" s="199" t="str">
        <f>IF('Data Import'!$CA$99="Нет","+","")</f>
        <v>+</v>
      </c>
      <c r="L87" s="179" t="str">
        <f>IF('Data Import'!$CA$100&lt;&gt;"",'Data Import'!$CA$100,"")</f>
        <v/>
      </c>
      <c r="M87" s="199" t="str">
        <f>IF('Data Import'!$CA$99="Да","+","")</f>
        <v/>
      </c>
      <c r="N87" s="201">
        <f>IF('Data Import'!$CA$101&lt;&gt;"",'Data Import'!$CA$101,"")</f>
        <v>47</v>
      </c>
      <c r="O87" s="205">
        <f>IF('Data Import'!$CA$102&lt;&gt;"",'Data Import'!$CA$102,"")</f>
        <v>54.7</v>
      </c>
      <c r="P87" s="205">
        <f>IF('Data Import'!$CA$103&lt;&gt;"",'Data Import'!$CA$103,"")</f>
        <v>324.64</v>
      </c>
      <c r="Q87" s="205">
        <f>IF('Data Import'!$CA$104&lt;&gt;"",'Data Import'!$CA$104,"")</f>
        <v>324.64</v>
      </c>
      <c r="R87" s="205">
        <f>IF('Data Import'!$CA$105&lt;&gt;"",'Data Import'!$CA$105,"")</f>
        <v>9</v>
      </c>
      <c r="S87" s="205">
        <f>IF('Data Import'!$CA$106&lt;&gt;"",'Data Import'!$CA$106,"")</f>
        <v>9</v>
      </c>
      <c r="T87" s="205">
        <f>IF('Data Import'!$CA$107&lt;&gt;"",'Data Import'!$CA$107,"")</f>
        <v>115.11</v>
      </c>
      <c r="U87" s="205">
        <f>IF('Data Import'!$CA$108&lt;&gt;"",'Data Import'!$CA$108,"")</f>
        <v>115.11</v>
      </c>
      <c r="V87" s="205">
        <f>IF('Data Import'!$CA$109&lt;&gt;"",'Data Import'!$CA$109,"")</f>
        <v>38</v>
      </c>
      <c r="W87" s="205">
        <f>IF('Data Import'!$CA$110&lt;&gt;"",'Data Import'!$CA$110,"")</f>
        <v>45.7</v>
      </c>
      <c r="X87" s="205">
        <f>IF('Data Import'!$CA$111&lt;&gt;"",'Data Import'!$CA$111,"")</f>
        <v>209.5</v>
      </c>
      <c r="Y87" s="205">
        <f>IF('Data Import'!$CA$112&lt;&gt;"",'Data Import'!$CA$112,"")</f>
        <v>209.5</v>
      </c>
      <c r="Z87" s="205">
        <f>IF('Data Import'!$CA$113&lt;&gt;"",'Data Import'!$CA$113,"")</f>
        <v>19.149000000000001</v>
      </c>
      <c r="AA87" s="205">
        <f>IF('Data Import'!$CA$114&lt;&gt;"",'Data Import'!$CA$114,"")</f>
        <v>16.452999999999999</v>
      </c>
      <c r="AB87" s="205">
        <f>IF('Data Import'!$CA$115&lt;&gt;"",'Data Import'!$CA$115,"")</f>
        <v>35.457999999999998</v>
      </c>
      <c r="AC87" s="205">
        <f>IF('Data Import'!$CA$116&lt;&gt;"",'Data Import'!$CA$116,"")</f>
        <v>35.457999999999998</v>
      </c>
      <c r="AD87" s="205">
        <f>IF('Data Import'!$CA$117&lt;&gt;"",'Data Import'!$CA$117,"")</f>
        <v>80.850999999999999</v>
      </c>
      <c r="AE87" s="205">
        <f>IF('Data Import'!$CA$118&lt;&gt;"",'Data Import'!$CA$118,"")</f>
        <v>83.546999999999997</v>
      </c>
      <c r="AF87" s="205">
        <f>IF('Data Import'!$CA$119&lt;&gt;"",'Data Import'!$CA$119,"")</f>
        <v>64.533000000000001</v>
      </c>
      <c r="AG87" s="205">
        <f>IF('Data Import'!$CA$120&lt;&gt;"",'Data Import'!$CA$120,"")</f>
        <v>64.533000000000001</v>
      </c>
    </row>
    <row r="88" spans="1:33" ht="15.75" customHeight="1" x14ac:dyDescent="0.25">
      <c r="A88" s="33">
        <v>77</v>
      </c>
      <c r="B88" s="177" t="s">
        <v>87</v>
      </c>
      <c r="C88" s="199" t="str">
        <f>IF('Data Import'!$CB$91="Нет","+","")</f>
        <v/>
      </c>
      <c r="D88" s="199" t="str">
        <f>IF('Data Import'!$CB$92="Нет","+","")</f>
        <v/>
      </c>
      <c r="E88" s="179" t="str">
        <f>IF('Data Import'!$CB$93&lt;&gt;"",'Data Import'!$CB$93,"")</f>
        <v/>
      </c>
      <c r="F88" s="199" t="str">
        <f>IF('Data Import'!$CB$94&lt;&gt;"",'Data Import'!$CB$94,"")</f>
        <v/>
      </c>
      <c r="G88" s="201" t="str">
        <f>IF('Data Import'!$CB$95&lt;&gt;"",'Data Import'!$CB$95,"")</f>
        <v/>
      </c>
      <c r="H88" s="201" t="str">
        <f>IF('Data Import'!$CB$96&lt;&gt;"",'Data Import'!$CB$96,"")</f>
        <v/>
      </c>
      <c r="I88" s="201" t="str">
        <f>IF('Data Import'!$CB$97&lt;&gt;"",'Data Import'!$CB$97,"")</f>
        <v/>
      </c>
      <c r="J88" s="201" t="str">
        <f>IF('Data Import'!$CB$98&lt;&gt;"",'Data Import'!$CB$98,"")</f>
        <v/>
      </c>
      <c r="K88" s="199" t="str">
        <f>IF('Data Import'!$CB$99="Нет","+","")</f>
        <v/>
      </c>
      <c r="L88" s="179" t="str">
        <f>IF('Data Import'!$CB$100&lt;&gt;"",'Data Import'!$CB$100,"")</f>
        <v/>
      </c>
      <c r="M88" s="199" t="str">
        <f>IF('Data Import'!$CB$99="Да","+","")</f>
        <v>+</v>
      </c>
      <c r="N88" s="201" t="str">
        <f>IF('Data Import'!$CB$101&lt;&gt;"",'Data Import'!$CB$101,"")</f>
        <v/>
      </c>
      <c r="O88" s="205" t="str">
        <f>IF('Data Import'!$CB$102&lt;&gt;"",'Data Import'!$CB$102,"")</f>
        <v/>
      </c>
      <c r="P88" s="205">
        <f>IF('Data Import'!$CB$103&lt;&gt;"",'Data Import'!$CB$103,"")</f>
        <v>116.8</v>
      </c>
      <c r="Q88" s="205">
        <f>IF('Data Import'!$CB$104&lt;&gt;"",'Data Import'!$CB$104,"")</f>
        <v>138.24</v>
      </c>
      <c r="R88" s="205" t="str">
        <f>IF('Data Import'!$CB$105&lt;&gt;"",'Data Import'!$CB$105,"")</f>
        <v/>
      </c>
      <c r="S88" s="205" t="str">
        <f>IF('Data Import'!$CB$106&lt;&gt;"",'Data Import'!$CB$106,"")</f>
        <v/>
      </c>
      <c r="T88" s="205">
        <f>IF('Data Import'!$CB$107&lt;&gt;"",'Data Import'!$CB$107,"")</f>
        <v>33.4</v>
      </c>
      <c r="U88" s="205">
        <f>IF('Data Import'!$CB$108&lt;&gt;"",'Data Import'!$CB$108,"")</f>
        <v>33.4</v>
      </c>
      <c r="V88" s="205" t="str">
        <f>IF('Data Import'!$CB$109&lt;&gt;"",'Data Import'!$CB$109,"")</f>
        <v/>
      </c>
      <c r="W88" s="205" t="str">
        <f>IF('Data Import'!$CB$110&lt;&gt;"",'Data Import'!$CB$110,"")</f>
        <v/>
      </c>
      <c r="X88" s="205">
        <f>IF('Data Import'!$CB$111&lt;&gt;"",'Data Import'!$CB$111,"")</f>
        <v>81.7</v>
      </c>
      <c r="Y88" s="205">
        <f>IF('Data Import'!$CB$112&lt;&gt;"",'Data Import'!$CB$112,"")</f>
        <v>104.84</v>
      </c>
      <c r="Z88" s="205" t="str">
        <f>IF('Data Import'!$CB$113&lt;&gt;"",'Data Import'!$CB$113,"")</f>
        <v/>
      </c>
      <c r="AA88" s="205" t="str">
        <f>IF('Data Import'!$CB$114&lt;&gt;"",'Data Import'!$CB$114,"")</f>
        <v/>
      </c>
      <c r="AB88" s="205">
        <f>IF('Data Import'!$CB$115&lt;&gt;"",'Data Import'!$CB$115,"")</f>
        <v>28.596</v>
      </c>
      <c r="AC88" s="205">
        <f>IF('Data Import'!$CB$116&lt;&gt;"",'Data Import'!$CB$116,"")</f>
        <v>24.161000000000001</v>
      </c>
      <c r="AD88" s="205" t="str">
        <f>IF('Data Import'!$CB$117&lt;&gt;"",'Data Import'!$CB$117,"")</f>
        <v/>
      </c>
      <c r="AE88" s="205" t="str">
        <f>IF('Data Import'!$CB$118&lt;&gt;"",'Data Import'!$CB$118,"")</f>
        <v/>
      </c>
      <c r="AF88" s="205">
        <f>IF('Data Import'!$CB$119&lt;&gt;"",'Data Import'!$CB$119,"")</f>
        <v>69.948999999999998</v>
      </c>
      <c r="AG88" s="205">
        <f>IF('Data Import'!$CB$120&lt;&gt;"",'Data Import'!$CB$120,"")</f>
        <v>75.838999999999999</v>
      </c>
    </row>
    <row r="89" spans="1:33" ht="48" customHeight="1" x14ac:dyDescent="0.25">
      <c r="A89" s="33">
        <v>78</v>
      </c>
      <c r="B89" s="177" t="s">
        <v>88</v>
      </c>
      <c r="C89" s="199" t="str">
        <f>IF('Data Import'!$CC$91="Нет","+","")</f>
        <v/>
      </c>
      <c r="D89" s="199" t="str">
        <f>IF('Data Import'!$CC$92="Нет","+","")</f>
        <v/>
      </c>
      <c r="E89" s="179" t="str">
        <f>IF('Data Import'!$CC$93&lt;&gt;"",'Data Import'!$CC$93,"")</f>
        <v>Доля тротуаров и пешеходных путей передвижения, соответствующих требованиям доступности для инвалидов на автомобильных дорогах общего пользования</v>
      </c>
      <c r="F89" s="199" t="str">
        <f>IF('Data Import'!$CC$94&lt;&gt;"",'Data Import'!$CC$94,"")</f>
        <v>%</v>
      </c>
      <c r="G89" s="201">
        <f>IF('Data Import'!$CC$95&lt;&gt;"",'Data Import'!$CC$95,"")</f>
        <v>20</v>
      </c>
      <c r="H89" s="201">
        <f>IF('Data Import'!$CC$96&lt;&gt;"",'Data Import'!$CC$96,"")</f>
        <v>20</v>
      </c>
      <c r="I89" s="201">
        <f>IF('Data Import'!$CC$97&lt;&gt;"",'Data Import'!$CC$97,"")</f>
        <v>0</v>
      </c>
      <c r="J89" s="201">
        <f>IF('Data Import'!$CC$98&lt;&gt;"",'Data Import'!$CC$98,"")</f>
        <v>9.766</v>
      </c>
      <c r="K89" s="199" t="str">
        <f>IF('Data Import'!$CC$99="Нет","+","")</f>
        <v/>
      </c>
      <c r="L89" s="179" t="str">
        <f>IF('Data Import'!$CC$100&lt;&gt;"",'Data Import'!$CC$100,"")</f>
        <v/>
      </c>
      <c r="M89" s="199" t="str">
        <f>IF('Data Import'!$CC$99="Да","+","")</f>
        <v>+</v>
      </c>
      <c r="N89" s="201">
        <f>IF('Data Import'!$CC$101&lt;&gt;"",'Data Import'!$CC$101,"")</f>
        <v>44.017000000000003</v>
      </c>
      <c r="O89" s="205">
        <f>IF('Data Import'!$CC$102&lt;&gt;"",'Data Import'!$CC$102,"")</f>
        <v>45.521999999999998</v>
      </c>
      <c r="P89" s="205">
        <f>IF('Data Import'!$CC$103&lt;&gt;"",'Data Import'!$CC$103,"")</f>
        <v>690.58699999999999</v>
      </c>
      <c r="Q89" s="205">
        <f>IF('Data Import'!$CC$104&lt;&gt;"",'Data Import'!$CC$104,"")</f>
        <v>693.39700000000005</v>
      </c>
      <c r="R89" s="205">
        <f>IF('Data Import'!$CC$105&lt;&gt;"",'Data Import'!$CC$105,"")</f>
        <v>0</v>
      </c>
      <c r="S89" s="205">
        <f>IF('Data Import'!$CC$106&lt;&gt;"",'Data Import'!$CC$106,"")</f>
        <v>0</v>
      </c>
      <c r="T89" s="205">
        <f>IF('Data Import'!$CC$107&lt;&gt;"",'Data Import'!$CC$107,"")</f>
        <v>67.918999999999997</v>
      </c>
      <c r="U89" s="205">
        <f>IF('Data Import'!$CC$108&lt;&gt;"",'Data Import'!$CC$108,"")</f>
        <v>67.716999999999999</v>
      </c>
      <c r="V89" s="205">
        <f>IF('Data Import'!$CC$109&lt;&gt;"",'Data Import'!$CC$109,"")</f>
        <v>0</v>
      </c>
      <c r="W89" s="205">
        <f>IF('Data Import'!$CC$110&lt;&gt;"",'Data Import'!$CC$110,"")</f>
        <v>1.5049999999999999</v>
      </c>
      <c r="X89" s="205">
        <f>IF('Data Import'!$CC$111&lt;&gt;"",'Data Import'!$CC$111,"")</f>
        <v>489.47</v>
      </c>
      <c r="Y89" s="205">
        <f>IF('Data Import'!$CC$112&lt;&gt;"",'Data Import'!$CC$112,"")</f>
        <v>474.33199999999999</v>
      </c>
      <c r="Z89" s="205">
        <f>IF('Data Import'!$CC$113&lt;&gt;"",'Data Import'!$CC$113,"")</f>
        <v>0</v>
      </c>
      <c r="AA89" s="205">
        <f>IF('Data Import'!$CC$114&lt;&gt;"",'Data Import'!$CC$114,"")</f>
        <v>0</v>
      </c>
      <c r="AB89" s="205">
        <f>IF('Data Import'!$CC$115&lt;&gt;"",'Data Import'!$CC$115,"")</f>
        <v>9.8350000000000009</v>
      </c>
      <c r="AC89" s="205">
        <f>IF('Data Import'!$CC$116&lt;&gt;"",'Data Import'!$CC$116,"")</f>
        <v>9.766</v>
      </c>
      <c r="AD89" s="205">
        <f>IF('Data Import'!$CC$117&lt;&gt;"",'Data Import'!$CC$117,"")</f>
        <v>0</v>
      </c>
      <c r="AE89" s="205">
        <f>IF('Data Import'!$CC$118&lt;&gt;"",'Data Import'!$CC$118,"")</f>
        <v>3.306</v>
      </c>
      <c r="AF89" s="205">
        <f>IF('Data Import'!$CC$119&lt;&gt;"",'Data Import'!$CC$119,"")</f>
        <v>70.876999999999995</v>
      </c>
      <c r="AG89" s="205">
        <f>IF('Data Import'!$CC$120&lt;&gt;"",'Data Import'!$CC$120,"")</f>
        <v>68.406999999999996</v>
      </c>
    </row>
    <row r="90" spans="1:33" ht="15.75" customHeight="1" x14ac:dyDescent="0.25">
      <c r="A90" s="33">
        <v>79</v>
      </c>
      <c r="B90" s="177" t="s">
        <v>89</v>
      </c>
      <c r="C90" s="199" t="str">
        <f>IF('Data Import'!$CD$91="Нет","+","")</f>
        <v>+</v>
      </c>
      <c r="D90" s="199" t="str">
        <f>IF('Data Import'!$CD$92="Нет","+","")</f>
        <v/>
      </c>
      <c r="E90" s="179" t="str">
        <f>IF('Data Import'!$CD$93&lt;&gt;"",'Data Import'!$CD$93,"")</f>
        <v/>
      </c>
      <c r="F90" s="199" t="str">
        <f>IF('Data Import'!$CD$94&lt;&gt;"",'Data Import'!$CD$94,"")</f>
        <v/>
      </c>
      <c r="G90" s="201" t="str">
        <f>IF('Data Import'!$CD$95&lt;&gt;"",'Data Import'!$CD$95,"")</f>
        <v/>
      </c>
      <c r="H90" s="201" t="str">
        <f>IF('Data Import'!$CD$96&lt;&gt;"",'Data Import'!$CD$96,"")</f>
        <v/>
      </c>
      <c r="I90" s="201" t="str">
        <f>IF('Data Import'!$CD$97&lt;&gt;"",'Data Import'!$CD$97,"")</f>
        <v/>
      </c>
      <c r="J90" s="201" t="str">
        <f>IF('Data Import'!$CD$98&lt;&gt;"",'Data Import'!$CD$98,"")</f>
        <v/>
      </c>
      <c r="K90" s="199" t="str">
        <f>IF('Data Import'!$CD$99="Нет","+","")</f>
        <v/>
      </c>
      <c r="L90" s="179" t="str">
        <f>IF('Data Import'!$CD$100&lt;&gt;"",'Data Import'!$CD$100,"")</f>
        <v/>
      </c>
      <c r="M90" s="199" t="str">
        <f>IF('Data Import'!$CD$99="Да","+","")</f>
        <v>+</v>
      </c>
      <c r="N90" s="201">
        <f>IF('Data Import'!$CD$101&lt;&gt;"",'Data Import'!$CD$101,"")</f>
        <v>38.799999999999997</v>
      </c>
      <c r="O90" s="205">
        <f>IF('Data Import'!$CD$102&lt;&gt;"",'Data Import'!$CD$102,"")</f>
        <v>40.28</v>
      </c>
      <c r="P90" s="205">
        <f>IF('Data Import'!$CD$103&lt;&gt;"",'Data Import'!$CD$103,"")</f>
        <v>972.01</v>
      </c>
      <c r="Q90" s="205">
        <f>IF('Data Import'!$CD$104&lt;&gt;"",'Data Import'!$CD$104,"")</f>
        <v>981.48</v>
      </c>
      <c r="R90" s="205">
        <f>IF('Data Import'!$CD$105&lt;&gt;"",'Data Import'!$CD$105,"")</f>
        <v>0</v>
      </c>
      <c r="S90" s="205">
        <f>IF('Data Import'!$CD$106&lt;&gt;"",'Data Import'!$CD$106,"")</f>
        <v>0</v>
      </c>
      <c r="T90" s="205">
        <f>IF('Data Import'!$CD$107&lt;&gt;"",'Data Import'!$CD$107,"")</f>
        <v>578.24</v>
      </c>
      <c r="U90" s="205">
        <f>IF('Data Import'!$CD$108&lt;&gt;"",'Data Import'!$CD$108,"")</f>
        <v>589.28</v>
      </c>
      <c r="V90" s="205">
        <f>IF('Data Import'!$CD$109&lt;&gt;"",'Data Import'!$CD$109,"")</f>
        <v>0</v>
      </c>
      <c r="W90" s="205">
        <f>IF('Data Import'!$CD$110&lt;&gt;"",'Data Import'!$CD$110,"")</f>
        <v>0</v>
      </c>
      <c r="X90" s="205">
        <f>IF('Data Import'!$CD$111&lt;&gt;"",'Data Import'!$CD$111,"")</f>
        <v>141.96</v>
      </c>
      <c r="Y90" s="205">
        <f>IF('Data Import'!$CD$112&lt;&gt;"",'Data Import'!$CD$112,"")</f>
        <v>147.08000000000001</v>
      </c>
      <c r="Z90" s="205">
        <f>IF('Data Import'!$CD$113&lt;&gt;"",'Data Import'!$CD$113,"")</f>
        <v>0</v>
      </c>
      <c r="AA90" s="205">
        <f>IF('Data Import'!$CD$114&lt;&gt;"",'Data Import'!$CD$114,"")</f>
        <v>0</v>
      </c>
      <c r="AB90" s="205">
        <f>IF('Data Import'!$CD$115&lt;&gt;"",'Data Import'!$CD$115,"")</f>
        <v>59.488999999999997</v>
      </c>
      <c r="AC90" s="205">
        <f>IF('Data Import'!$CD$116&lt;&gt;"",'Data Import'!$CD$116,"")</f>
        <v>60.04</v>
      </c>
      <c r="AD90" s="205">
        <f>IF('Data Import'!$CD$117&lt;&gt;"",'Data Import'!$CD$117,"")</f>
        <v>0</v>
      </c>
      <c r="AE90" s="205">
        <f>IF('Data Import'!$CD$118&lt;&gt;"",'Data Import'!$CD$118,"")</f>
        <v>0</v>
      </c>
      <c r="AF90" s="205">
        <f>IF('Data Import'!$CD$119&lt;&gt;"",'Data Import'!$CD$119,"")</f>
        <v>14.605</v>
      </c>
      <c r="AG90" s="205">
        <f>IF('Data Import'!$CD$120&lt;&gt;"",'Data Import'!$CD$120,"")</f>
        <v>14.986000000000001</v>
      </c>
    </row>
    <row r="91" spans="1:33" ht="15.75" customHeight="1" x14ac:dyDescent="0.25">
      <c r="A91" s="33">
        <v>80</v>
      </c>
      <c r="B91" s="177" t="s">
        <v>90</v>
      </c>
      <c r="C91" s="199" t="str">
        <f>IF('Data Import'!$CE$91="Нет","+","")</f>
        <v/>
      </c>
      <c r="D91" s="199" t="str">
        <f>IF('Data Import'!$CE$92="Нет","+","")</f>
        <v>+</v>
      </c>
      <c r="E91" s="179" t="str">
        <f>IF('Data Import'!$CE$93&lt;&gt;"",'Data Import'!$CE$93,"")</f>
        <v/>
      </c>
      <c r="F91" s="199" t="str">
        <f>IF('Data Import'!$CE$94&lt;&gt;"",'Data Import'!$CE$94,"")</f>
        <v/>
      </c>
      <c r="G91" s="201" t="str">
        <f>IF('Data Import'!$CE$95&lt;&gt;"",'Data Import'!$CE$95,"")</f>
        <v/>
      </c>
      <c r="H91" s="201" t="str">
        <f>IF('Data Import'!$CE$96&lt;&gt;"",'Data Import'!$CE$96,"")</f>
        <v/>
      </c>
      <c r="I91" s="201" t="str">
        <f>IF('Data Import'!$CE$97&lt;&gt;"",'Data Import'!$CE$97,"")</f>
        <v/>
      </c>
      <c r="J91" s="201" t="str">
        <f>IF('Data Import'!$CE$98&lt;&gt;"",'Data Import'!$CE$98,"")</f>
        <v/>
      </c>
      <c r="K91" s="199" t="str">
        <f>IF('Data Import'!$CE$99="Нет","+","")</f>
        <v/>
      </c>
      <c r="L91" s="179" t="str">
        <f>IF('Data Import'!$CE$100&lt;&gt;"",'Data Import'!$CE$100,"")</f>
        <v/>
      </c>
      <c r="M91" s="199" t="str">
        <f>IF('Data Import'!$CE$99="Да","+","")</f>
        <v>+</v>
      </c>
      <c r="N91" s="201">
        <f>IF('Data Import'!$CE$101&lt;&gt;"",'Data Import'!$CE$101,"")</f>
        <v>462.4</v>
      </c>
      <c r="O91" s="205">
        <f>IF('Data Import'!$CE$102&lt;&gt;"",'Data Import'!$CE$102,"")</f>
        <v>462.4</v>
      </c>
      <c r="P91" s="205" t="str">
        <f>IF('Data Import'!$CE$103&lt;&gt;"",'Data Import'!$CE$103,"")</f>
        <v/>
      </c>
      <c r="Q91" s="205" t="str">
        <f>IF('Data Import'!$CE$104&lt;&gt;"",'Data Import'!$CE$104,"")</f>
        <v/>
      </c>
      <c r="R91" s="205">
        <f>IF('Data Import'!$CE$105&lt;&gt;"",'Data Import'!$CE$105,"")</f>
        <v>0</v>
      </c>
      <c r="S91" s="205">
        <f>IF('Data Import'!$CE$106&lt;&gt;"",'Data Import'!$CE$106,"")</f>
        <v>0</v>
      </c>
      <c r="T91" s="205" t="str">
        <f>IF('Data Import'!$CE$107&lt;&gt;"",'Data Import'!$CE$107,"")</f>
        <v/>
      </c>
      <c r="U91" s="205" t="str">
        <f>IF('Data Import'!$CE$108&lt;&gt;"",'Data Import'!$CE$108,"")</f>
        <v/>
      </c>
      <c r="V91" s="205">
        <f>IF('Data Import'!$CE$109&lt;&gt;"",'Data Import'!$CE$109,"")</f>
        <v>138.69999999999999</v>
      </c>
      <c r="W91" s="205">
        <f>IF('Data Import'!$CE$110&lt;&gt;"",'Data Import'!$CE$110,"")</f>
        <v>139.6</v>
      </c>
      <c r="X91" s="205" t="str">
        <f>IF('Data Import'!$CE$111&lt;&gt;"",'Data Import'!$CE$111,"")</f>
        <v/>
      </c>
      <c r="Y91" s="205" t="str">
        <f>IF('Data Import'!$CE$112&lt;&gt;"",'Data Import'!$CE$112,"")</f>
        <v/>
      </c>
      <c r="Z91" s="205">
        <f>IF('Data Import'!$CE$113&lt;&gt;"",'Data Import'!$CE$113,"")</f>
        <v>0</v>
      </c>
      <c r="AA91" s="205">
        <f>IF('Data Import'!$CE$114&lt;&gt;"",'Data Import'!$CE$114,"")</f>
        <v>0</v>
      </c>
      <c r="AB91" s="205" t="str">
        <f>IF('Data Import'!$CE$115&lt;&gt;"",'Data Import'!$CE$115,"")</f>
        <v/>
      </c>
      <c r="AC91" s="205" t="str">
        <f>IF('Data Import'!$CE$116&lt;&gt;"",'Data Import'!$CE$116,"")</f>
        <v/>
      </c>
      <c r="AD91" s="205">
        <f>IF('Data Import'!$CE$117&lt;&gt;"",'Data Import'!$CE$117,"")</f>
        <v>29.995999999999999</v>
      </c>
      <c r="AE91" s="205">
        <f>IF('Data Import'!$CE$118&lt;&gt;"",'Data Import'!$CE$118,"")</f>
        <v>30.19</v>
      </c>
      <c r="AF91" s="205" t="str">
        <f>IF('Data Import'!$CE$119&lt;&gt;"",'Data Import'!$CE$119,"")</f>
        <v/>
      </c>
      <c r="AG91" s="205" t="str">
        <f>IF('Data Import'!$CE$120&lt;&gt;"",'Data Import'!$CE$120,"")</f>
        <v/>
      </c>
    </row>
    <row r="92" spans="1:33" ht="15.75" customHeight="1" x14ac:dyDescent="0.25">
      <c r="A92" s="33">
        <v>81</v>
      </c>
      <c r="B92" s="177" t="s">
        <v>91</v>
      </c>
      <c r="C92" s="199" t="str">
        <f>IF('Data Import'!$CF$91="Нет","+","")</f>
        <v/>
      </c>
      <c r="D92" s="199" t="str">
        <f>IF('Data Import'!$CF$92="Нет","+","")</f>
        <v/>
      </c>
      <c r="E92" s="179" t="str">
        <f>IF('Data Import'!$CF$93&lt;&gt;"",'Data Import'!$CF$93,"")</f>
        <v/>
      </c>
      <c r="F92" s="199" t="str">
        <f>IF('Data Import'!$CF$94&lt;&gt;"",'Data Import'!$CF$94,"")</f>
        <v/>
      </c>
      <c r="G92" s="201" t="str">
        <f>IF('Data Import'!$CF$95&lt;&gt;"",'Data Import'!$CF$95,"")</f>
        <v/>
      </c>
      <c r="H92" s="201" t="str">
        <f>IF('Data Import'!$CF$96&lt;&gt;"",'Data Import'!$CF$96,"")</f>
        <v/>
      </c>
      <c r="I92" s="201" t="str">
        <f>IF('Data Import'!$CF$97&lt;&gt;"",'Data Import'!$CF$97,"")</f>
        <v/>
      </c>
      <c r="J92" s="201" t="str">
        <f>IF('Data Import'!$CF$98&lt;&gt;"",'Data Import'!$CF$98,"")</f>
        <v/>
      </c>
      <c r="K92" s="199" t="str">
        <f>IF('Data Import'!$CF$99="Нет","+","")</f>
        <v/>
      </c>
      <c r="L92" s="179" t="str">
        <f>IF('Data Import'!$CF$100&lt;&gt;"",'Data Import'!$CF$100,"")</f>
        <v/>
      </c>
      <c r="M92" s="199" t="str">
        <f>IF('Data Import'!$CF$99="Да","+","")</f>
        <v/>
      </c>
      <c r="N92" s="201" t="str">
        <f>IF('Data Import'!$CF$101&lt;&gt;"",'Data Import'!$CF$101,"")</f>
        <v/>
      </c>
      <c r="O92" s="205" t="str">
        <f>IF('Data Import'!$CF$102&lt;&gt;"",'Data Import'!$CF$102,"")</f>
        <v/>
      </c>
      <c r="P92" s="205" t="str">
        <f>IF('Data Import'!$CF$103&lt;&gt;"",'Data Import'!$CF$103,"")</f>
        <v/>
      </c>
      <c r="Q92" s="205" t="str">
        <f>IF('Data Import'!$CF$104&lt;&gt;"",'Data Import'!$CF$104,"")</f>
        <v/>
      </c>
      <c r="R92" s="205" t="str">
        <f>IF('Data Import'!$CF$105&lt;&gt;"",'Data Import'!$CF$105,"")</f>
        <v/>
      </c>
      <c r="S92" s="205" t="str">
        <f>IF('Data Import'!$CF$106&lt;&gt;"",'Data Import'!$CF$106,"")</f>
        <v/>
      </c>
      <c r="T92" s="205" t="str">
        <f>IF('Data Import'!$CF$107&lt;&gt;"",'Data Import'!$CF$107,"")</f>
        <v/>
      </c>
      <c r="U92" s="205" t="str">
        <f>IF('Data Import'!$CF$108&lt;&gt;"",'Data Import'!$CF$108,"")</f>
        <v/>
      </c>
      <c r="V92" s="205" t="str">
        <f>IF('Data Import'!$CF$109&lt;&gt;"",'Data Import'!$CF$109,"")</f>
        <v/>
      </c>
      <c r="W92" s="205" t="str">
        <f>IF('Data Import'!$CF$110&lt;&gt;"",'Data Import'!$CF$110,"")</f>
        <v/>
      </c>
      <c r="X92" s="205" t="str">
        <f>IF('Data Import'!$CF$111&lt;&gt;"",'Data Import'!$CF$111,"")</f>
        <v/>
      </c>
      <c r="Y92" s="205" t="str">
        <f>IF('Data Import'!$CF$112&lt;&gt;"",'Data Import'!$CF$112,"")</f>
        <v/>
      </c>
      <c r="Z92" s="205" t="str">
        <f>IF('Data Import'!$CF$113&lt;&gt;"",'Data Import'!$CF$113,"")</f>
        <v/>
      </c>
      <c r="AA92" s="205" t="str">
        <f>IF('Data Import'!$CF$114&lt;&gt;"",'Data Import'!$CF$114,"")</f>
        <v/>
      </c>
      <c r="AB92" s="205" t="str">
        <f>IF('Data Import'!$CF$115&lt;&gt;"",'Data Import'!$CF$115,"")</f>
        <v/>
      </c>
      <c r="AC92" s="205" t="str">
        <f>IF('Data Import'!$CF$116&lt;&gt;"",'Data Import'!$CF$116,"")</f>
        <v/>
      </c>
      <c r="AD92" s="205" t="str">
        <f>IF('Data Import'!$CF$117&lt;&gt;"",'Data Import'!$CF$117,"")</f>
        <v/>
      </c>
      <c r="AE92" s="205" t="str">
        <f>IF('Data Import'!$CF$118&lt;&gt;"",'Data Import'!$CF$118,"")</f>
        <v/>
      </c>
      <c r="AF92" s="205" t="str">
        <f>IF('Data Import'!$CF$119&lt;&gt;"",'Data Import'!$CF$119,"")</f>
        <v/>
      </c>
      <c r="AG92" s="205" t="str">
        <f>IF('Data Import'!$CF$120&lt;&gt;"",'Data Import'!$CF$120,"")</f>
        <v/>
      </c>
    </row>
    <row r="93" spans="1:33" ht="15.75" customHeight="1" x14ac:dyDescent="0.25">
      <c r="A93" s="33">
        <v>82</v>
      </c>
      <c r="B93" s="177" t="s">
        <v>92</v>
      </c>
      <c r="C93" s="199" t="str">
        <f>IF('Data Import'!$CG$91="Нет","+","")</f>
        <v/>
      </c>
      <c r="D93" s="199" t="str">
        <f>IF('Data Import'!$CG$92="Нет","+","")</f>
        <v/>
      </c>
      <c r="E93" s="179" t="str">
        <f>IF('Data Import'!$CG$93&lt;&gt;"",'Data Import'!$CG$93,"")</f>
        <v/>
      </c>
      <c r="F93" s="199" t="str">
        <f>IF('Data Import'!$CG$94&lt;&gt;"",'Data Import'!$CG$94,"")</f>
        <v/>
      </c>
      <c r="G93" s="201" t="str">
        <f>IF('Data Import'!$CG$95&lt;&gt;"",'Data Import'!$CG$95,"")</f>
        <v/>
      </c>
      <c r="H93" s="201" t="str">
        <f>IF('Data Import'!$CG$96&lt;&gt;"",'Data Import'!$CG$96,"")</f>
        <v/>
      </c>
      <c r="I93" s="201" t="str">
        <f>IF('Data Import'!$CG$97&lt;&gt;"",'Data Import'!$CG$97,"")</f>
        <v/>
      </c>
      <c r="J93" s="201" t="str">
        <f>IF('Data Import'!$CG$98&lt;&gt;"",'Data Import'!$CG$98,"")</f>
        <v/>
      </c>
      <c r="K93" s="199" t="str">
        <f>IF('Data Import'!$CG$99="Нет","+","")</f>
        <v/>
      </c>
      <c r="L93" s="179" t="str">
        <f>IF('Data Import'!$CG$100&lt;&gt;"",'Data Import'!$CG$100,"")</f>
        <v/>
      </c>
      <c r="M93" s="199" t="str">
        <f>IF('Data Import'!$CG$99="Да","+","")</f>
        <v/>
      </c>
      <c r="N93" s="201" t="str">
        <f>IF('Data Import'!$CG$101&lt;&gt;"",'Data Import'!$CG$101,"")</f>
        <v/>
      </c>
      <c r="O93" s="205" t="str">
        <f>IF('Data Import'!$CG$102&lt;&gt;"",'Data Import'!$CG$102,"")</f>
        <v/>
      </c>
      <c r="P93" s="205" t="str">
        <f>IF('Data Import'!$CG$103&lt;&gt;"",'Data Import'!$CG$103,"")</f>
        <v/>
      </c>
      <c r="Q93" s="205" t="str">
        <f>IF('Data Import'!$CG$104&lt;&gt;"",'Data Import'!$CG$104,"")</f>
        <v/>
      </c>
      <c r="R93" s="205" t="str">
        <f>IF('Data Import'!$CG$105&lt;&gt;"",'Data Import'!$CG$105,"")</f>
        <v/>
      </c>
      <c r="S93" s="205" t="str">
        <f>IF('Data Import'!$CG$106&lt;&gt;"",'Data Import'!$CG$106,"")</f>
        <v/>
      </c>
      <c r="T93" s="205" t="str">
        <f>IF('Data Import'!$CG$107&lt;&gt;"",'Data Import'!$CG$107,"")</f>
        <v/>
      </c>
      <c r="U93" s="205" t="str">
        <f>IF('Data Import'!$CG$108&lt;&gt;"",'Data Import'!$CG$108,"")</f>
        <v/>
      </c>
      <c r="V93" s="205" t="str">
        <f>IF('Data Import'!$CG$109&lt;&gt;"",'Data Import'!$CG$109,"")</f>
        <v/>
      </c>
      <c r="W93" s="205" t="str">
        <f>IF('Data Import'!$CG$110&lt;&gt;"",'Data Import'!$CG$110,"")</f>
        <v/>
      </c>
      <c r="X93" s="205" t="str">
        <f>IF('Data Import'!$CG$111&lt;&gt;"",'Data Import'!$CG$111,"")</f>
        <v/>
      </c>
      <c r="Y93" s="205" t="str">
        <f>IF('Data Import'!$CG$112&lt;&gt;"",'Data Import'!$CG$112,"")</f>
        <v/>
      </c>
      <c r="Z93" s="205" t="str">
        <f>IF('Data Import'!$CG$113&lt;&gt;"",'Data Import'!$CG$113,"")</f>
        <v/>
      </c>
      <c r="AA93" s="205" t="str">
        <f>IF('Data Import'!$CG$114&lt;&gt;"",'Data Import'!$CG$114,"")</f>
        <v/>
      </c>
      <c r="AB93" s="205" t="str">
        <f>IF('Data Import'!$CG$115&lt;&gt;"",'Data Import'!$CG$115,"")</f>
        <v/>
      </c>
      <c r="AC93" s="205" t="str">
        <f>IF('Data Import'!$CG$116&lt;&gt;"",'Data Import'!$CG$116,"")</f>
        <v/>
      </c>
      <c r="AD93" s="205" t="str">
        <f>IF('Data Import'!$CG$117&lt;&gt;"",'Data Import'!$CG$117,"")</f>
        <v/>
      </c>
      <c r="AE93" s="205" t="str">
        <f>IF('Data Import'!$CG$118&lt;&gt;"",'Data Import'!$CG$118,"")</f>
        <v/>
      </c>
      <c r="AF93" s="205" t="str">
        <f>IF('Data Import'!$CG$119&lt;&gt;"",'Data Import'!$CG$119,"")</f>
        <v/>
      </c>
      <c r="AG93" s="205" t="str">
        <f>IF('Data Import'!$CG$120&lt;&gt;"",'Data Import'!$CG$120,"")</f>
        <v/>
      </c>
    </row>
    <row r="94" spans="1:33" ht="15.75" customHeight="1" x14ac:dyDescent="0.25">
      <c r="A94" s="33">
        <v>83</v>
      </c>
      <c r="B94" s="177" t="s">
        <v>93</v>
      </c>
      <c r="C94" s="199" t="str">
        <f>IF('Data Import'!$CH$91="Нет","+","")</f>
        <v>+</v>
      </c>
      <c r="D94" s="199" t="str">
        <f>IF('Data Import'!$CH$92="Нет","+","")</f>
        <v/>
      </c>
      <c r="E94" s="179" t="str">
        <f>IF('Data Import'!$CH$93&lt;&gt;"",'Data Import'!$CH$93,"")</f>
        <v/>
      </c>
      <c r="F94" s="199" t="str">
        <f>IF('Data Import'!$CH$94&lt;&gt;"",'Data Import'!$CH$94,"")</f>
        <v/>
      </c>
      <c r="G94" s="201" t="str">
        <f>IF('Data Import'!$CH$95&lt;&gt;"",'Data Import'!$CH$95,"")</f>
        <v/>
      </c>
      <c r="H94" s="201" t="str">
        <f>IF('Data Import'!$CH$96&lt;&gt;"",'Data Import'!$CH$96,"")</f>
        <v/>
      </c>
      <c r="I94" s="201" t="str">
        <f>IF('Data Import'!$CH$97&lt;&gt;"",'Data Import'!$CH$97,"")</f>
        <v/>
      </c>
      <c r="J94" s="201" t="str">
        <f>IF('Data Import'!$CH$98&lt;&gt;"",'Data Import'!$CH$98,"")</f>
        <v/>
      </c>
      <c r="K94" s="199" t="str">
        <f>IF('Data Import'!$CH$99="Нет","+","")</f>
        <v/>
      </c>
      <c r="L94" s="179" t="str">
        <f>IF('Data Import'!$CH$100&lt;&gt;"",'Data Import'!$CH$100,"")</f>
        <v/>
      </c>
      <c r="M94" s="199" t="str">
        <f>IF('Data Import'!$CH$99="Да","+","")</f>
        <v>+</v>
      </c>
      <c r="N94" s="201">
        <f>IF('Data Import'!$CH$101&lt;&gt;"",'Data Import'!$CH$101,"")</f>
        <v>7453.2579999999998</v>
      </c>
      <c r="O94" s="205">
        <f>IF('Data Import'!$CH$102&lt;&gt;"",'Data Import'!$CH$102,"")</f>
        <v>7685.2179999999998</v>
      </c>
      <c r="P94" s="205">
        <f>IF('Data Import'!$CH$103&lt;&gt;"",'Data Import'!$CH$103,"")</f>
        <v>8184.1279999999997</v>
      </c>
      <c r="Q94" s="205">
        <f>IF('Data Import'!$CH$104&lt;&gt;"",'Data Import'!$CH$104,"")</f>
        <v>8466.598</v>
      </c>
      <c r="R94" s="205">
        <f>IF('Data Import'!$CH$105&lt;&gt;"",'Data Import'!$CH$105,"")</f>
        <v>2118.5059999999999</v>
      </c>
      <c r="S94" s="205">
        <f>IF('Data Import'!$CH$106&lt;&gt;"",'Data Import'!$CH$106,"")</f>
        <v>2356.067</v>
      </c>
      <c r="T94" s="205">
        <f>IF('Data Import'!$CH$107&lt;&gt;"",'Data Import'!$CH$107,"")</f>
        <v>2353.5659999999998</v>
      </c>
      <c r="U94" s="205">
        <f>IF('Data Import'!$CH$108&lt;&gt;"",'Data Import'!$CH$108,"")</f>
        <v>2605.6370000000002</v>
      </c>
      <c r="V94" s="205">
        <f>IF('Data Import'!$CH$109&lt;&gt;"",'Data Import'!$CH$109,"")</f>
        <v>2111.2559999999999</v>
      </c>
      <c r="W94" s="205">
        <f>IF('Data Import'!$CH$110&lt;&gt;"",'Data Import'!$CH$110,"")</f>
        <v>2126.0169999999998</v>
      </c>
      <c r="X94" s="205">
        <f>IF('Data Import'!$CH$111&lt;&gt;"",'Data Import'!$CH$111,"")</f>
        <v>2379.1559999999999</v>
      </c>
      <c r="Y94" s="205">
        <f>IF('Data Import'!$CH$112&lt;&gt;"",'Data Import'!$CH$112,"")</f>
        <v>2399.877</v>
      </c>
      <c r="Z94" s="205">
        <f>IF('Data Import'!$CH$113&lt;&gt;"",'Data Import'!$CH$113,"")</f>
        <v>28.423999999999999</v>
      </c>
      <c r="AA94" s="205">
        <f>IF('Data Import'!$CH$114&lt;&gt;"",'Data Import'!$CH$114,"")</f>
        <v>30.657</v>
      </c>
      <c r="AB94" s="205">
        <f>IF('Data Import'!$CH$115&lt;&gt;"",'Data Import'!$CH$115,"")</f>
        <v>28.757999999999999</v>
      </c>
      <c r="AC94" s="205">
        <f>IF('Data Import'!$CH$116&lt;&gt;"",'Data Import'!$CH$116,"")</f>
        <v>30.774999999999999</v>
      </c>
      <c r="AD94" s="205">
        <f>IF('Data Import'!$CH$117&lt;&gt;"",'Data Import'!$CH$117,"")</f>
        <v>28.327000000000002</v>
      </c>
      <c r="AE94" s="205">
        <f>IF('Data Import'!$CH$118&lt;&gt;"",'Data Import'!$CH$118,"")</f>
        <v>27.664000000000001</v>
      </c>
      <c r="AF94" s="205">
        <f>IF('Data Import'!$CH$119&lt;&gt;"",'Data Import'!$CH$119,"")</f>
        <v>29.07</v>
      </c>
      <c r="AG94" s="205">
        <f>IF('Data Import'!$CH$120&lt;&gt;"",'Data Import'!$CH$120,"")</f>
        <v>28.344999999999999</v>
      </c>
    </row>
    <row r="95" spans="1:33" ht="15.75" customHeight="1" x14ac:dyDescent="0.25">
      <c r="A95" s="33">
        <v>84</v>
      </c>
      <c r="B95" s="177" t="s">
        <v>94</v>
      </c>
      <c r="C95" s="199" t="str">
        <f>IF('Data Import'!$CI$91="Нет","+","")</f>
        <v/>
      </c>
      <c r="D95" s="199" t="str">
        <f>IF('Data Import'!$CI$92="Нет","+","")</f>
        <v/>
      </c>
      <c r="E95" s="179" t="str">
        <f>IF('Data Import'!$CI$93&lt;&gt;"",'Data Import'!$CI$93,"")</f>
        <v/>
      </c>
      <c r="F95" s="199" t="str">
        <f>IF('Data Import'!$CI$94&lt;&gt;"",'Data Import'!$CI$94,"")</f>
        <v/>
      </c>
      <c r="G95" s="201" t="str">
        <f>IF('Data Import'!$CI$95&lt;&gt;"",'Data Import'!$CI$95,"")</f>
        <v/>
      </c>
      <c r="H95" s="201" t="str">
        <f>IF('Data Import'!$CI$96&lt;&gt;"",'Data Import'!$CI$96,"")</f>
        <v/>
      </c>
      <c r="I95" s="201" t="str">
        <f>IF('Data Import'!$CI$97&lt;&gt;"",'Data Import'!$CI$97,"")</f>
        <v/>
      </c>
      <c r="J95" s="201" t="str">
        <f>IF('Data Import'!$CI$98&lt;&gt;"",'Data Import'!$CI$98,"")</f>
        <v/>
      </c>
      <c r="K95" s="199" t="str">
        <f>IF('Data Import'!$CI$99="Нет","+","")</f>
        <v/>
      </c>
      <c r="L95" s="179" t="str">
        <f>IF('Data Import'!$CI$100&lt;&gt;"",'Data Import'!$CI$100,"")</f>
        <v/>
      </c>
      <c r="M95" s="199" t="str">
        <f>IF('Data Import'!$CI$99="Да","+","")</f>
        <v/>
      </c>
      <c r="N95" s="201" t="str">
        <f>IF('Data Import'!$CI$101&lt;&gt;"",'Data Import'!$CI$101,"")</f>
        <v/>
      </c>
      <c r="O95" s="205" t="str">
        <f>IF('Data Import'!$CI$102&lt;&gt;"",'Data Import'!$CI$102,"")</f>
        <v/>
      </c>
      <c r="P95" s="205" t="str">
        <f>IF('Data Import'!$CI$103&lt;&gt;"",'Data Import'!$CI$103,"")</f>
        <v/>
      </c>
      <c r="Q95" s="205" t="str">
        <f>IF('Data Import'!$CI$104&lt;&gt;"",'Data Import'!$CI$104,"")</f>
        <v/>
      </c>
      <c r="R95" s="205" t="str">
        <f>IF('Data Import'!$CI$105&lt;&gt;"",'Data Import'!$CI$105,"")</f>
        <v/>
      </c>
      <c r="S95" s="205" t="str">
        <f>IF('Data Import'!$CI$106&lt;&gt;"",'Data Import'!$CI$106,"")</f>
        <v/>
      </c>
      <c r="T95" s="205" t="str">
        <f>IF('Data Import'!$CI$107&lt;&gt;"",'Data Import'!$CI$107,"")</f>
        <v/>
      </c>
      <c r="U95" s="205" t="str">
        <f>IF('Data Import'!$CI$108&lt;&gt;"",'Data Import'!$CI$108,"")</f>
        <v/>
      </c>
      <c r="V95" s="205" t="str">
        <f>IF('Data Import'!$CI$109&lt;&gt;"",'Data Import'!$CI$109,"")</f>
        <v/>
      </c>
      <c r="W95" s="205" t="str">
        <f>IF('Data Import'!$CI$110&lt;&gt;"",'Data Import'!$CI$110,"")</f>
        <v/>
      </c>
      <c r="X95" s="205" t="str">
        <f>IF('Data Import'!$CI$111&lt;&gt;"",'Data Import'!$CI$111,"")</f>
        <v/>
      </c>
      <c r="Y95" s="205" t="str">
        <f>IF('Data Import'!$CI$112&lt;&gt;"",'Data Import'!$CI$112,"")</f>
        <v/>
      </c>
      <c r="Z95" s="205" t="str">
        <f>IF('Data Import'!$CI$113&lt;&gt;"",'Data Import'!$CI$113,"")</f>
        <v/>
      </c>
      <c r="AA95" s="205" t="str">
        <f>IF('Data Import'!$CI$114&lt;&gt;"",'Data Import'!$CI$114,"")</f>
        <v/>
      </c>
      <c r="AB95" s="205" t="str">
        <f>IF('Data Import'!$CI$115&lt;&gt;"",'Data Import'!$CI$115,"")</f>
        <v/>
      </c>
      <c r="AC95" s="205" t="str">
        <f>IF('Data Import'!$CI$116&lt;&gt;"",'Data Import'!$CI$116,"")</f>
        <v/>
      </c>
      <c r="AD95" s="205" t="str">
        <f>IF('Data Import'!$CI$117&lt;&gt;"",'Data Import'!$CI$117,"")</f>
        <v/>
      </c>
      <c r="AE95" s="205" t="str">
        <f>IF('Data Import'!$CI$118&lt;&gt;"",'Data Import'!$CI$118,"")</f>
        <v/>
      </c>
      <c r="AF95" s="205" t="str">
        <f>IF('Data Import'!$CI$119&lt;&gt;"",'Data Import'!$CI$119,"")</f>
        <v/>
      </c>
      <c r="AG95" s="205" t="str">
        <f>IF('Data Import'!$CI$120&lt;&gt;"",'Data Import'!$CI$120,"")</f>
        <v/>
      </c>
    </row>
    <row r="96" spans="1:33" ht="15.75" customHeight="1" x14ac:dyDescent="0.25">
      <c r="A96" s="33">
        <v>85</v>
      </c>
      <c r="B96" s="177" t="s">
        <v>95</v>
      </c>
      <c r="C96" s="199" t="str">
        <f>IF('Data Import'!$CJ$91="Нет","+","")</f>
        <v/>
      </c>
      <c r="D96" s="199" t="str">
        <f>IF('Data Import'!$CJ$92="Нет","+","")</f>
        <v/>
      </c>
      <c r="E96" s="179" t="str">
        <f>IF('Data Import'!$CJ$93&lt;&gt;"",'Data Import'!$CJ$93,"")</f>
        <v/>
      </c>
      <c r="F96" s="199" t="str">
        <f>IF('Data Import'!$CJ$94&lt;&gt;"",'Data Import'!$CJ$94,"")</f>
        <v/>
      </c>
      <c r="G96" s="201" t="str">
        <f>IF('Data Import'!$CJ$95&lt;&gt;"",'Data Import'!$CJ$95,"")</f>
        <v/>
      </c>
      <c r="H96" s="201" t="str">
        <f>IF('Data Import'!$CJ$96&lt;&gt;"",'Data Import'!$CJ$96,"")</f>
        <v/>
      </c>
      <c r="I96" s="201" t="str">
        <f>IF('Data Import'!$CJ$97&lt;&gt;"",'Data Import'!$CJ$97,"")</f>
        <v/>
      </c>
      <c r="J96" s="201" t="str">
        <f>IF('Data Import'!$CJ$98&lt;&gt;"",'Data Import'!$CJ$98,"")</f>
        <v/>
      </c>
      <c r="K96" s="199" t="str">
        <f>IF('Data Import'!$CJ$99="Нет","+","")</f>
        <v/>
      </c>
      <c r="L96" s="179" t="str">
        <f>IF('Data Import'!$CJ$100&lt;&gt;"",'Data Import'!$CJ$100,"")</f>
        <v/>
      </c>
      <c r="M96" s="199" t="str">
        <f>IF('Data Import'!$CJ$99="Да","+","")</f>
        <v/>
      </c>
      <c r="N96" s="201" t="str">
        <f>IF('Data Import'!$CJ$101&lt;&gt;"",'Data Import'!$CJ$101,"")</f>
        <v/>
      </c>
      <c r="O96" s="205" t="str">
        <f>IF('Data Import'!$CJ$102&lt;&gt;"",'Data Import'!$CJ$102,"")</f>
        <v/>
      </c>
      <c r="P96" s="205" t="str">
        <f>IF('Data Import'!$CJ$103&lt;&gt;"",'Data Import'!$CJ$103,"")</f>
        <v/>
      </c>
      <c r="Q96" s="205" t="str">
        <f>IF('Data Import'!$CJ$104&lt;&gt;"",'Data Import'!$CJ$104,"")</f>
        <v/>
      </c>
      <c r="R96" s="205" t="str">
        <f>IF('Data Import'!$CJ$105&lt;&gt;"",'Data Import'!$CJ$105,"")</f>
        <v/>
      </c>
      <c r="S96" s="205" t="str">
        <f>IF('Data Import'!$CJ$106&lt;&gt;"",'Data Import'!$CJ$106,"")</f>
        <v/>
      </c>
      <c r="T96" s="205" t="str">
        <f>IF('Data Import'!$CJ$107&lt;&gt;"",'Data Import'!$CJ$107,"")</f>
        <v/>
      </c>
      <c r="U96" s="205" t="str">
        <f>IF('Data Import'!$CJ$108&lt;&gt;"",'Data Import'!$CJ$108,"")</f>
        <v/>
      </c>
      <c r="V96" s="205" t="str">
        <f>IF('Data Import'!$CJ$109&lt;&gt;"",'Data Import'!$CJ$109,"")</f>
        <v/>
      </c>
      <c r="W96" s="205" t="str">
        <f>IF('Data Import'!$CJ$110&lt;&gt;"",'Data Import'!$CJ$110,"")</f>
        <v/>
      </c>
      <c r="X96" s="205" t="str">
        <f>IF('Data Import'!$CJ$111&lt;&gt;"",'Data Import'!$CJ$111,"")</f>
        <v/>
      </c>
      <c r="Y96" s="205" t="str">
        <f>IF('Data Import'!$CJ$112&lt;&gt;"",'Data Import'!$CJ$112,"")</f>
        <v/>
      </c>
      <c r="Z96" s="205" t="str">
        <f>IF('Data Import'!$CJ$113&lt;&gt;"",'Data Import'!$CJ$113,"")</f>
        <v/>
      </c>
      <c r="AA96" s="205" t="str">
        <f>IF('Data Import'!$CJ$114&lt;&gt;"",'Data Import'!$CJ$114,"")</f>
        <v/>
      </c>
      <c r="AB96" s="205" t="str">
        <f>IF('Data Import'!$CJ$115&lt;&gt;"",'Data Import'!$CJ$115,"")</f>
        <v/>
      </c>
      <c r="AC96" s="205" t="str">
        <f>IF('Data Import'!$CJ$116&lt;&gt;"",'Data Import'!$CJ$116,"")</f>
        <v/>
      </c>
      <c r="AD96" s="205" t="str">
        <f>IF('Data Import'!$CJ$117&lt;&gt;"",'Data Import'!$CJ$117,"")</f>
        <v/>
      </c>
      <c r="AE96" s="205" t="str">
        <f>IF('Data Import'!$CJ$118&lt;&gt;"",'Data Import'!$CJ$118,"")</f>
        <v/>
      </c>
      <c r="AF96" s="205" t="str">
        <f>IF('Data Import'!$CJ$119&lt;&gt;"",'Data Import'!$CJ$119,"")</f>
        <v/>
      </c>
      <c r="AG96" s="205" t="str">
        <f>IF('Data Import'!$CJ$120&lt;&gt;"",'Data Import'!$CJ$120,"")</f>
        <v/>
      </c>
    </row>
    <row r="97" spans="1:33" ht="15.75" customHeight="1" x14ac:dyDescent="0.25">
      <c r="A97" s="33">
        <v>86</v>
      </c>
      <c r="B97" s="177" t="s">
        <v>96</v>
      </c>
      <c r="C97" s="199" t="str">
        <f>IF('Data Import'!$CK$91="Нет","+","")</f>
        <v/>
      </c>
      <c r="D97" s="199" t="str">
        <f>IF('Data Import'!$CK$92="Нет","+","")</f>
        <v/>
      </c>
      <c r="E97" s="179" t="str">
        <f>IF('Data Import'!$CK$93&lt;&gt;"",'Data Import'!$CK$93,"")</f>
        <v/>
      </c>
      <c r="F97" s="199" t="str">
        <f>IF('Data Import'!$CK$94&lt;&gt;"",'Data Import'!$CK$94,"")</f>
        <v/>
      </c>
      <c r="G97" s="201" t="str">
        <f>IF('Data Import'!$CK$95&lt;&gt;"",'Data Import'!$CK$95,"")</f>
        <v/>
      </c>
      <c r="H97" s="201" t="str">
        <f>IF('Data Import'!$CK$96&lt;&gt;"",'Data Import'!$CK$96,"")</f>
        <v/>
      </c>
      <c r="I97" s="201" t="str">
        <f>IF('Data Import'!$CK$97&lt;&gt;"",'Data Import'!$CK$97,"")</f>
        <v/>
      </c>
      <c r="J97" s="201" t="str">
        <f>IF('Data Import'!$CK$98&lt;&gt;"",'Data Import'!$CK$98,"")</f>
        <v/>
      </c>
      <c r="K97" s="199" t="str">
        <f>IF('Data Import'!$CK$99="Нет","+","")</f>
        <v/>
      </c>
      <c r="L97" s="179" t="str">
        <f>IF('Data Import'!$CK$100&lt;&gt;"",'Data Import'!$CK$100,"")</f>
        <v/>
      </c>
      <c r="M97" s="199" t="str">
        <f>IF('Data Import'!$CK$99="Да","+","")</f>
        <v/>
      </c>
      <c r="N97" s="201" t="str">
        <f>IF('Data Import'!$CK$101&lt;&gt;"",'Data Import'!$CK$101,"")</f>
        <v/>
      </c>
      <c r="O97" s="205" t="str">
        <f>IF('Data Import'!$CK$102&lt;&gt;"",'Data Import'!$CK$102,"")</f>
        <v/>
      </c>
      <c r="P97" s="205" t="str">
        <f>IF('Data Import'!$CK$103&lt;&gt;"",'Data Import'!$CK$103,"")</f>
        <v/>
      </c>
      <c r="Q97" s="205" t="str">
        <f>IF('Data Import'!$CK$104&lt;&gt;"",'Data Import'!$CK$104,"")</f>
        <v/>
      </c>
      <c r="R97" s="205" t="str">
        <f>IF('Data Import'!$CK$105&lt;&gt;"",'Data Import'!$CK$105,"")</f>
        <v/>
      </c>
      <c r="S97" s="205" t="str">
        <f>IF('Data Import'!$CK$106&lt;&gt;"",'Data Import'!$CK$106,"")</f>
        <v/>
      </c>
      <c r="T97" s="205" t="str">
        <f>IF('Data Import'!$CK$107&lt;&gt;"",'Data Import'!$CK$107,"")</f>
        <v/>
      </c>
      <c r="U97" s="205" t="str">
        <f>IF('Data Import'!$CK$108&lt;&gt;"",'Data Import'!$CK$108,"")</f>
        <v/>
      </c>
      <c r="V97" s="205" t="str">
        <f>IF('Data Import'!$CK$109&lt;&gt;"",'Data Import'!$CK$109,"")</f>
        <v/>
      </c>
      <c r="W97" s="205" t="str">
        <f>IF('Data Import'!$CK$110&lt;&gt;"",'Data Import'!$CK$110,"")</f>
        <v/>
      </c>
      <c r="X97" s="205" t="str">
        <f>IF('Data Import'!$CK$111&lt;&gt;"",'Data Import'!$CK$111,"")</f>
        <v/>
      </c>
      <c r="Y97" s="205" t="str">
        <f>IF('Data Import'!$CK$112&lt;&gt;"",'Data Import'!$CK$112,"")</f>
        <v/>
      </c>
      <c r="Z97" s="205" t="str">
        <f>IF('Data Import'!$CK$113&lt;&gt;"",'Data Import'!$CK$113,"")</f>
        <v/>
      </c>
      <c r="AA97" s="205" t="str">
        <f>IF('Data Import'!$CK$114&lt;&gt;"",'Data Import'!$CK$114,"")</f>
        <v/>
      </c>
      <c r="AB97" s="205" t="str">
        <f>IF('Data Import'!$CK$115&lt;&gt;"",'Data Import'!$CK$115,"")</f>
        <v/>
      </c>
      <c r="AC97" s="205" t="str">
        <f>IF('Data Import'!$CK$116&lt;&gt;"",'Data Import'!$CK$116,"")</f>
        <v/>
      </c>
      <c r="AD97" s="205" t="str">
        <f>IF('Data Import'!$CK$117&lt;&gt;"",'Data Import'!$CK$117,"")</f>
        <v/>
      </c>
      <c r="AE97" s="205" t="str">
        <f>IF('Data Import'!$CK$118&lt;&gt;"",'Data Import'!$CK$118,"")</f>
        <v/>
      </c>
      <c r="AF97" s="205" t="str">
        <f>IF('Data Import'!$CK$119&lt;&gt;"",'Data Import'!$CK$119,"")</f>
        <v/>
      </c>
      <c r="AG97" s="205" t="str">
        <f>IF('Data Import'!$CK$120&lt;&gt;"",'Data Import'!$CK$120,"")</f>
        <v/>
      </c>
    </row>
    <row r="98" spans="1:33" ht="15.75" customHeight="1" x14ac:dyDescent="0.25">
      <c r="A98" s="33">
        <v>87</v>
      </c>
      <c r="B98" s="177" t="s">
        <v>97</v>
      </c>
      <c r="C98" s="199" t="str">
        <f>IF('Data Import'!$CL$91="Нет","+","")</f>
        <v/>
      </c>
      <c r="D98" s="199" t="str">
        <f>IF('Data Import'!$CL$92="Нет","+","")</f>
        <v/>
      </c>
      <c r="E98" s="179" t="str">
        <f>IF('Data Import'!$CL$93&lt;&gt;"",'Data Import'!$CL$93,"")</f>
        <v/>
      </c>
      <c r="F98" s="199" t="str">
        <f>IF('Data Import'!$CL$94&lt;&gt;"",'Data Import'!$CL$94,"")</f>
        <v/>
      </c>
      <c r="G98" s="201" t="str">
        <f>IF('Data Import'!$CL$95&lt;&gt;"",'Data Import'!$CL$95,"")</f>
        <v/>
      </c>
      <c r="H98" s="201" t="str">
        <f>IF('Data Import'!$CL$96&lt;&gt;"",'Data Import'!$CL$96,"")</f>
        <v/>
      </c>
      <c r="I98" s="201" t="str">
        <f>IF('Data Import'!$CL$97&lt;&gt;"",'Data Import'!$CL$97,"")</f>
        <v/>
      </c>
      <c r="J98" s="201" t="str">
        <f>IF('Data Import'!$CL$98&lt;&gt;"",'Data Import'!$CL$98,"")</f>
        <v/>
      </c>
      <c r="K98" s="199" t="str">
        <f>IF('Data Import'!$CL$99="Нет","+","")</f>
        <v/>
      </c>
      <c r="L98" s="179" t="str">
        <f>IF('Data Import'!$CL$100&lt;&gt;"",'Data Import'!$CL$100,"")</f>
        <v/>
      </c>
      <c r="M98" s="199" t="str">
        <f>IF('Data Import'!$CL$99="Да","+","")</f>
        <v/>
      </c>
      <c r="N98" s="201" t="str">
        <f>IF('Data Import'!$CL$101&lt;&gt;"",'Data Import'!$CL$101,"")</f>
        <v/>
      </c>
      <c r="O98" s="205" t="str">
        <f>IF('Data Import'!$CL$102&lt;&gt;"",'Data Import'!$CL$102,"")</f>
        <v/>
      </c>
      <c r="P98" s="205" t="str">
        <f>IF('Data Import'!$CL$103&lt;&gt;"",'Data Import'!$CL$103,"")</f>
        <v/>
      </c>
      <c r="Q98" s="205" t="str">
        <f>IF('Data Import'!$CL$104&lt;&gt;"",'Data Import'!$CL$104,"")</f>
        <v/>
      </c>
      <c r="R98" s="205" t="str">
        <f>IF('Data Import'!$CL$105&lt;&gt;"",'Data Import'!$CL$105,"")</f>
        <v/>
      </c>
      <c r="S98" s="205" t="str">
        <f>IF('Data Import'!$CL$106&lt;&gt;"",'Data Import'!$CL$106,"")</f>
        <v/>
      </c>
      <c r="T98" s="205" t="str">
        <f>IF('Data Import'!$CL$107&lt;&gt;"",'Data Import'!$CL$107,"")</f>
        <v/>
      </c>
      <c r="U98" s="205" t="str">
        <f>IF('Data Import'!$CL$108&lt;&gt;"",'Data Import'!$CL$108,"")</f>
        <v/>
      </c>
      <c r="V98" s="205" t="str">
        <f>IF('Data Import'!$CL$109&lt;&gt;"",'Data Import'!$CL$109,"")</f>
        <v/>
      </c>
      <c r="W98" s="205" t="str">
        <f>IF('Data Import'!$CL$110&lt;&gt;"",'Data Import'!$CL$110,"")</f>
        <v/>
      </c>
      <c r="X98" s="205" t="str">
        <f>IF('Data Import'!$CL$111&lt;&gt;"",'Data Import'!$CL$111,"")</f>
        <v/>
      </c>
      <c r="Y98" s="205" t="str">
        <f>IF('Data Import'!$CL$112&lt;&gt;"",'Data Import'!$CL$112,"")</f>
        <v/>
      </c>
      <c r="Z98" s="205" t="str">
        <f>IF('Data Import'!$CL$113&lt;&gt;"",'Data Import'!$CL$113,"")</f>
        <v/>
      </c>
      <c r="AA98" s="205" t="str">
        <f>IF('Data Import'!$CL$114&lt;&gt;"",'Data Import'!$CL$114,"")</f>
        <v/>
      </c>
      <c r="AB98" s="205" t="str">
        <f>IF('Data Import'!$CL$115&lt;&gt;"",'Data Import'!$CL$115,"")</f>
        <v/>
      </c>
      <c r="AC98" s="205" t="str">
        <f>IF('Data Import'!$CL$116&lt;&gt;"",'Data Import'!$CL$116,"")</f>
        <v/>
      </c>
      <c r="AD98" s="205" t="str">
        <f>IF('Data Import'!$CL$117&lt;&gt;"",'Data Import'!$CL$117,"")</f>
        <v/>
      </c>
      <c r="AE98" s="205" t="str">
        <f>IF('Data Import'!$CL$118&lt;&gt;"",'Data Import'!$CL$118,"")</f>
        <v/>
      </c>
      <c r="AF98" s="205" t="str">
        <f>IF('Data Import'!$CL$119&lt;&gt;"",'Data Import'!$CL$119,"")</f>
        <v/>
      </c>
      <c r="AG98" s="205" t="str">
        <f>IF('Data Import'!$CL$120&lt;&gt;"",'Data Import'!$CL$120,"")</f>
        <v/>
      </c>
    </row>
    <row r="99" spans="1:33" ht="75.75" customHeight="1" x14ac:dyDescent="0.25">
      <c r="A99" s="33">
        <v>88</v>
      </c>
      <c r="B99" s="177" t="s">
        <v>98</v>
      </c>
      <c r="C99" s="199" t="str">
        <f>IF('Data Import'!$CM$91="Нет","+","")</f>
        <v/>
      </c>
      <c r="D99" s="199" t="str">
        <f>IF('Data Import'!$CM$92="Нет","+","")</f>
        <v/>
      </c>
      <c r="E99" s="179" t="str">
        <f>IF('Data Import'!$CM$93&lt;&gt;"",'Data Import'!$CM$93,"")</f>
        <v>Удельный вес вводимых с 1 июля 2016 г. в эксплуатацию объектов дорожной инфраструктуры регионального и межмуниципального значения, проходящих в границах населенных пунктов, оборудованных пандусами, тактильной плиткой на тротуарах и остановочных площадках</v>
      </c>
      <c r="F99" s="199" t="str">
        <f>IF('Data Import'!$CM$94&lt;&gt;"",'Data Import'!$CM$94,"")</f>
        <v>%</v>
      </c>
      <c r="G99" s="201">
        <f>IF('Data Import'!$CM$95&lt;&gt;"",'Data Import'!$CM$95,"")</f>
        <v>70</v>
      </c>
      <c r="H99" s="201">
        <f>IF('Data Import'!$CM$96&lt;&gt;"",'Data Import'!$CM$96,"")</f>
        <v>70</v>
      </c>
      <c r="I99" s="201">
        <f>IF('Data Import'!$CM$97&lt;&gt;"",'Data Import'!$CM$97,"")</f>
        <v>75</v>
      </c>
      <c r="J99" s="201">
        <f>IF('Data Import'!$CM$98&lt;&gt;"",'Data Import'!$CM$98,"")</f>
        <v>75</v>
      </c>
      <c r="K99" s="199" t="str">
        <f>IF('Data Import'!$CM$99="Нет","+","")</f>
        <v>+</v>
      </c>
      <c r="L99" s="179" t="str">
        <f>IF('Data Import'!$CM$100&lt;&gt;"",'Data Import'!$CM$100,"")</f>
        <v/>
      </c>
      <c r="M99" s="199" t="str">
        <f>IF('Data Import'!$CM$99="Да","+","")</f>
        <v/>
      </c>
      <c r="N99" s="201" t="str">
        <f>IF('Data Import'!$CM$101&lt;&gt;"",'Data Import'!$CM$101,"")</f>
        <v/>
      </c>
      <c r="O99" s="205" t="str">
        <f>IF('Data Import'!$CM$102&lt;&gt;"",'Data Import'!$CM$102,"")</f>
        <v/>
      </c>
      <c r="P99" s="205" t="str">
        <f>IF('Data Import'!$CM$103&lt;&gt;"",'Data Import'!$CM$103,"")</f>
        <v/>
      </c>
      <c r="Q99" s="205" t="str">
        <f>IF('Data Import'!$CM$104&lt;&gt;"",'Data Import'!$CM$104,"")</f>
        <v/>
      </c>
      <c r="R99" s="205" t="str">
        <f>IF('Data Import'!$CM$105&lt;&gt;"",'Data Import'!$CM$105,"")</f>
        <v/>
      </c>
      <c r="S99" s="205" t="str">
        <f>IF('Data Import'!$CM$106&lt;&gt;"",'Data Import'!$CM$106,"")</f>
        <v/>
      </c>
      <c r="T99" s="205" t="str">
        <f>IF('Data Import'!$CM$107&lt;&gt;"",'Data Import'!$CM$107,"")</f>
        <v/>
      </c>
      <c r="U99" s="205" t="str">
        <f>IF('Data Import'!$CM$108&lt;&gt;"",'Data Import'!$CM$108,"")</f>
        <v/>
      </c>
      <c r="V99" s="205" t="str">
        <f>IF('Data Import'!$CM$109&lt;&gt;"",'Data Import'!$CM$109,"")</f>
        <v/>
      </c>
      <c r="W99" s="205" t="str">
        <f>IF('Data Import'!$CM$110&lt;&gt;"",'Data Import'!$CM$110,"")</f>
        <v/>
      </c>
      <c r="X99" s="205" t="str">
        <f>IF('Data Import'!$CM$111&lt;&gt;"",'Data Import'!$CM$111,"")</f>
        <v/>
      </c>
      <c r="Y99" s="205" t="str">
        <f>IF('Data Import'!$CM$112&lt;&gt;"",'Data Import'!$CM$112,"")</f>
        <v/>
      </c>
      <c r="Z99" s="205" t="str">
        <f>IF('Data Import'!$CM$113&lt;&gt;"",'Data Import'!$CM$113,"")</f>
        <v/>
      </c>
      <c r="AA99" s="205" t="str">
        <f>IF('Data Import'!$CM$114&lt;&gt;"",'Data Import'!$CM$114,"")</f>
        <v/>
      </c>
      <c r="AB99" s="205" t="str">
        <f>IF('Data Import'!$CM$115&lt;&gt;"",'Data Import'!$CM$115,"")</f>
        <v/>
      </c>
      <c r="AC99" s="205" t="str">
        <f>IF('Data Import'!$CM$116&lt;&gt;"",'Data Import'!$CM$116,"")</f>
        <v/>
      </c>
      <c r="AD99" s="205" t="str">
        <f>IF('Data Import'!$CM$117&lt;&gt;"",'Data Import'!$CM$117,"")</f>
        <v/>
      </c>
      <c r="AE99" s="205" t="str">
        <f>IF('Data Import'!$CM$118&lt;&gt;"",'Data Import'!$CM$118,"")</f>
        <v/>
      </c>
      <c r="AF99" s="205" t="str">
        <f>IF('Data Import'!$CM$119&lt;&gt;"",'Data Import'!$CM$119,"")</f>
        <v/>
      </c>
      <c r="AG99" s="205" t="str">
        <f>IF('Data Import'!$CM$120&lt;&gt;"",'Data Import'!$CM$120,"")</f>
        <v/>
      </c>
    </row>
    <row r="100" spans="1:33" ht="15.75" customHeight="1" x14ac:dyDescent="0.25">
      <c r="A100" s="33">
        <v>89</v>
      </c>
      <c r="B100" s="177" t="s">
        <v>99</v>
      </c>
      <c r="C100" s="199" t="str">
        <f>IF('Data Import'!$CN$91="Нет","+","")</f>
        <v/>
      </c>
      <c r="D100" s="199" t="str">
        <f>IF('Data Import'!$CN$92="Нет","+","")</f>
        <v/>
      </c>
      <c r="E100" s="179" t="str">
        <f>IF('Data Import'!$CN$93&lt;&gt;"",'Data Import'!$CN$93,"")</f>
        <v/>
      </c>
      <c r="F100" s="199" t="str">
        <f>IF('Data Import'!$CN$94&lt;&gt;"",'Data Import'!$CN$94,"")</f>
        <v/>
      </c>
      <c r="G100" s="201" t="str">
        <f>IF('Data Import'!$CN$95&lt;&gt;"",'Data Import'!$CN$95,"")</f>
        <v/>
      </c>
      <c r="H100" s="201" t="str">
        <f>IF('Data Import'!$CN$96&lt;&gt;"",'Data Import'!$CN$96,"")</f>
        <v/>
      </c>
      <c r="I100" s="201" t="str">
        <f>IF('Data Import'!$CN$97&lt;&gt;"",'Data Import'!$CN$97,"")</f>
        <v/>
      </c>
      <c r="J100" s="201" t="str">
        <f>IF('Data Import'!$CN$98&lt;&gt;"",'Data Import'!$CN$98,"")</f>
        <v/>
      </c>
      <c r="K100" s="199" t="str">
        <f>IF('Data Import'!$CN$99="Нет","+","")</f>
        <v/>
      </c>
      <c r="L100" s="179" t="str">
        <f>IF('Data Import'!$CN$100&lt;&gt;"",'Data Import'!$CN$100,"")</f>
        <v/>
      </c>
      <c r="M100" s="199" t="str">
        <f>IF('Data Import'!$CN$99="Да","+","")</f>
        <v/>
      </c>
      <c r="N100" s="201" t="str">
        <f>IF('Data Import'!$CN$101&lt;&gt;"",'Data Import'!$CN$101,"")</f>
        <v/>
      </c>
      <c r="O100" s="205" t="str">
        <f>IF('Data Import'!$CN$102&lt;&gt;"",'Data Import'!$CN$102,"")</f>
        <v/>
      </c>
      <c r="P100" s="205" t="str">
        <f>IF('Data Import'!$CN$103&lt;&gt;"",'Data Import'!$CN$103,"")</f>
        <v/>
      </c>
      <c r="Q100" s="205" t="str">
        <f>IF('Data Import'!$CN$104&lt;&gt;"",'Data Import'!$CN$104,"")</f>
        <v/>
      </c>
      <c r="R100" s="205" t="str">
        <f>IF('Data Import'!$CN$105&lt;&gt;"",'Data Import'!$CN$105,"")</f>
        <v/>
      </c>
      <c r="S100" s="205" t="str">
        <f>IF('Data Import'!$CN$106&lt;&gt;"",'Data Import'!$CN$106,"")</f>
        <v/>
      </c>
      <c r="T100" s="205" t="str">
        <f>IF('Data Import'!$CN$107&lt;&gt;"",'Data Import'!$CN$107,"")</f>
        <v/>
      </c>
      <c r="U100" s="205" t="str">
        <f>IF('Data Import'!$CN$108&lt;&gt;"",'Data Import'!$CN$108,"")</f>
        <v/>
      </c>
      <c r="V100" s="205" t="str">
        <f>IF('Data Import'!$CN$109&lt;&gt;"",'Data Import'!$CN$109,"")</f>
        <v/>
      </c>
      <c r="W100" s="205" t="str">
        <f>IF('Data Import'!$CN$110&lt;&gt;"",'Data Import'!$CN$110,"")</f>
        <v/>
      </c>
      <c r="X100" s="205" t="str">
        <f>IF('Data Import'!$CN$111&lt;&gt;"",'Data Import'!$CN$111,"")</f>
        <v/>
      </c>
      <c r="Y100" s="205" t="str">
        <f>IF('Data Import'!$CN$112&lt;&gt;"",'Data Import'!$CN$112,"")</f>
        <v/>
      </c>
      <c r="Z100" s="205" t="str">
        <f>IF('Data Import'!$CN$113&lt;&gt;"",'Data Import'!$CN$113,"")</f>
        <v/>
      </c>
      <c r="AA100" s="205" t="str">
        <f>IF('Data Import'!$CN$114&lt;&gt;"",'Data Import'!$CN$114,"")</f>
        <v/>
      </c>
      <c r="AB100" s="205" t="str">
        <f>IF('Data Import'!$CN$115&lt;&gt;"",'Data Import'!$CN$115,"")</f>
        <v/>
      </c>
      <c r="AC100" s="205" t="str">
        <f>IF('Data Import'!$CN$116&lt;&gt;"",'Data Import'!$CN$116,"")</f>
        <v/>
      </c>
      <c r="AD100" s="205" t="str">
        <f>IF('Data Import'!$CN$117&lt;&gt;"",'Data Import'!$CN$117,"")</f>
        <v/>
      </c>
      <c r="AE100" s="205" t="str">
        <f>IF('Data Import'!$CN$118&lt;&gt;"",'Data Import'!$CN$118,"")</f>
        <v/>
      </c>
      <c r="AF100" s="205" t="str">
        <f>IF('Data Import'!$CN$119&lt;&gt;"",'Data Import'!$CN$119,"")</f>
        <v/>
      </c>
      <c r="AG100" s="205" t="str">
        <f>IF('Data Import'!$CN$120&lt;&gt;"",'Data Import'!$CN$120,"")</f>
        <v/>
      </c>
    </row>
    <row r="101" spans="1:33" x14ac:dyDescent="0.25">
      <c r="A101" s="202"/>
      <c r="B101" s="202"/>
      <c r="C101" s="190"/>
      <c r="D101" s="190"/>
      <c r="E101" s="202"/>
      <c r="F101" s="190"/>
      <c r="G101" s="190"/>
      <c r="H101" s="190"/>
      <c r="I101" s="190"/>
      <c r="J101" s="190"/>
      <c r="K101" s="190"/>
      <c r="L101" s="190"/>
      <c r="M101" s="190"/>
      <c r="N101" s="190"/>
      <c r="O101" s="206"/>
      <c r="P101" s="206"/>
      <c r="Q101" s="206"/>
      <c r="R101" s="206"/>
      <c r="S101" s="206"/>
      <c r="T101" s="206"/>
      <c r="U101" s="206"/>
      <c r="V101" s="206"/>
      <c r="W101" s="206"/>
      <c r="X101" s="206"/>
      <c r="Y101" s="206"/>
      <c r="Z101" s="206"/>
      <c r="AA101" s="206"/>
      <c r="AB101" s="206"/>
      <c r="AC101" s="206"/>
      <c r="AD101" s="206"/>
      <c r="AE101" s="206"/>
      <c r="AF101" s="206"/>
      <c r="AG101" s="206"/>
    </row>
    <row r="102" spans="1:33" x14ac:dyDescent="0.25">
      <c r="A102" s="202"/>
      <c r="B102" s="202"/>
      <c r="C102" s="190"/>
      <c r="D102" s="190"/>
      <c r="E102" s="202"/>
      <c r="F102" s="190"/>
      <c r="G102" s="190"/>
      <c r="H102" s="190"/>
      <c r="I102" s="190"/>
      <c r="J102" s="190"/>
      <c r="K102" s="190"/>
      <c r="L102" s="190"/>
      <c r="M102" s="190"/>
      <c r="N102" s="207">
        <f>N94+N91+N90+N89+N87+N85+N83+N82+N80+N79+N78+N77+N76+N73+N71+N70+N69+N67+N66+N65+N64+N63+N59+N58+N56+N55+N53+N52+N51+N50+N49+N48+N46+N45+N44+N43+N42+N41+N40+N39+N36+N35+N33+N31+N27+N26+N25+N23+N22+N21+N18+N15</f>
        <v>62576.09899999998</v>
      </c>
      <c r="O102" s="208">
        <f>O94+O91+O90+O89+O87+O85+O83+O82+O80+O79+O78+O77+O76+O73+O71+O70+O69+O67+O66+O65+O64+O63+O59+O58+O56+O55+O53+O52+O51+O50+O49+O48+O46+O45+O44+O43+O42+O41+O40+O39+O36+O35+O33+O31+O27+O26+O25+O23+O22+O21+O18+O15</f>
        <v>74820.343999999997</v>
      </c>
      <c r="P102" s="209">
        <f>P94+P90+P89+P88+P87+P85+P83+P82+P81+P80+P79+P78+P77+P76+P75+P73+P72+P71+P70+P69+P67+P65+P64+P63+P61+P59+P58+P57+P56+P55+P51+P50+P49+P48+P46+P45+P44+P43+P42+P41+P40+P39+P38+P36+P35+P33+P32+P31+P27+P26+P25+P24+P23+P22+P21+P20+P18+P17+P15</f>
        <v>936285.09499999997</v>
      </c>
      <c r="Q102" s="209">
        <f>Q94+Q90+Q89+Q88+Q87+Q85+Q83+Q82+Q81+Q80+Q79+Q78+Q77+Q76+Q75+Q73+Q72+Q71+Q70+Q69+Q67+Q65+Q64+Q63+Q61+Q59+Q58+Q57+Q56+Q55+Q51+Q50+Q49+Q48+Q46+Q45+Q44+Q43+Q42+Q41+Q40+Q39+Q38+Q36+Q35+Q33+Q32+Q31+Q27+Q26+Q25+Q24+Q23+Q22+Q21+Q20+Q18+Q17+Q15</f>
        <v>939452.80699999991</v>
      </c>
      <c r="R102" s="208">
        <f>R94+R91+R90+R89+R87+R85+R83+R82+R80+R79+R78+R77+R76+R73+R71+R70+R69+R67+R66+R65+R64+R63+R59+R58+R56+R55+R53+R52+R51+R50+R49+R48+R46+R45+R44+R43+R42+R41+R40+R39+R36+R35+R33+R31+R27+R26+R25+R23+R22+R21+R18+R15</f>
        <v>48532.63</v>
      </c>
      <c r="S102" s="208">
        <f>S94+S91+S90+S89+S87+S85+S83+S82+S80+S79+S78+S77+S76+S73+S71+S70+S69+S67+S66+S65+S64+S63+S59+S58+S56+S55+S53+S52+S51+S50+S49+S48+S46+S45+S44+S43+S42+S41+S40+S39+S36+S35+S33+S31+S27+S26+S25+S23+S22+S21+S18+S15</f>
        <v>61515.765000000007</v>
      </c>
      <c r="T102" s="209">
        <f>T94+T90+T89+T88+T87+T85+T83+T82+T81+T80+T79+T78+T77+T76+T75+T73+T72+T71+T70+T69+T67+T65+T64+T63+T61+T59+T58+T57+T56+T55+T51+T50+T49+T48+T46+T45+T44+T43+T42+T41+T40+T39+T38+T36+T35+T33+T32+T31+T27+T26+T25+T24+T23+T22+T21+T20+T18+T17+T15</f>
        <v>468272.94800000003</v>
      </c>
      <c r="U102" s="209">
        <f>U94+U90+U89+U88+U87+U85+U83+U82+U81+U80+U79+U78+U77+U76+U75+U73+U72+U71+U70+U69+U67+U65+U64+U63+U61+U59+U58+U57+U56+U55+U51+U50+U49+U48+U46+U45+U44+U43+U42+U41+U40+U39+U38+U36+U35+U33+U32+U31+U27+U26+U25+U24+U23+U22+U21+U20+U18+U17+U15</f>
        <v>469879.40399999992</v>
      </c>
      <c r="V102" s="208">
        <f>V94+V91+V90+V89+V87+V85+V83+V82+V80+V79+V78+V77+V76+V73+V71+V70+V69+V67+V66+V65+V64+V63+V59+V58+V56+V55+V53+V52+V51+V50+V49+V48+V46+V45+V44+V43+V42+V41+V40+V39+V36+V35+V33+V31+V27+V26+V25+V23+V22+V21+V18+V15</f>
        <v>5271.315999999998</v>
      </c>
      <c r="W102" s="208">
        <f>W94+W91+W90+W89+W87+W85+W83+W82+W80+W79+W78+W77+W76+W73+W71+W70+W69+W67+W66+W65+W64+W63+W59+W58+W56+W55+W53+W52+W51+W50+W49+W48+W46+W45+W44+W43+W42+W41+W40+W39+W36+W35+W33+W31+W27+W26+W25+W23+W22+W21+W18+W15</f>
        <v>5367.6389999999974</v>
      </c>
      <c r="X102" s="209">
        <f>X94+X90+X89+X88+X87+X85+X83+X82+X81+X80+X79+X78+X77+X76+X75+X73+X72+X71+X70+X69+X67+X65+X64+X63+X61+X59+X58+X57+X56+X55+X51+X50+X49+X48+X46+X45+X44+X43+X42+X41+X40+X39+X38+X36+X35+X33+X32+X31+X27+X26+X25+X24+X23+X22+X21+X20+X18+X17+X15</f>
        <v>100602.97199999999</v>
      </c>
      <c r="Y102" s="209">
        <f>Y94+Y90+Y89+Y88+Y87+Y85+Y83+Y82+Y81+Y80+Y79+Y78+Y77+Y76+Y75+Y73+Y72+Y71+Y70+Y69+Y67+Y65+Y64+Y63+Y61+Y59+Y58+Y57+Y56+Y55+Y51+Y50+Y49+Y48+Y46+Y45+Y44+Y43+Y42+Y41+Y40+Y39+Y38+Y36+Y35+Y33+Y32+Y31+Y27+Y26+Y25+Y24+Y23+Y22+Y21+Y20+Y18+Y17+Y15</f>
        <v>101670.66599999997</v>
      </c>
      <c r="Z102" s="210">
        <f>R102/N102*100</f>
        <v>77.557774894213225</v>
      </c>
      <c r="AA102" s="210">
        <f>S102/O102*100</f>
        <v>82.217966012024775</v>
      </c>
      <c r="AB102" s="210">
        <f>T102/P102*100</f>
        <v>50.013927435211393</v>
      </c>
      <c r="AC102" s="210">
        <f>U102/Q102*100</f>
        <v>50.016286129421296</v>
      </c>
      <c r="AD102" s="206"/>
      <c r="AE102" s="206"/>
      <c r="AF102" s="206"/>
      <c r="AG102" s="206"/>
    </row>
    <row r="103" spans="1:33" x14ac:dyDescent="0.25">
      <c r="A103" s="202"/>
      <c r="B103" s="202"/>
      <c r="C103" s="190"/>
      <c r="D103" s="190"/>
      <c r="E103" s="202"/>
      <c r="F103" s="190"/>
      <c r="G103" s="190"/>
      <c r="H103" s="190"/>
      <c r="I103" s="190"/>
      <c r="J103" s="190"/>
      <c r="K103" s="190"/>
      <c r="L103" s="190"/>
      <c r="M103" s="190"/>
      <c r="N103" s="190"/>
      <c r="O103" s="206"/>
      <c r="P103" s="206"/>
      <c r="Q103" s="206"/>
      <c r="R103" s="206"/>
      <c r="S103" s="206"/>
      <c r="T103" s="206"/>
      <c r="U103" s="206"/>
      <c r="V103" s="206"/>
      <c r="W103" s="206"/>
      <c r="X103" s="206"/>
      <c r="Y103" s="206"/>
      <c r="Z103" s="206"/>
      <c r="AA103" s="206"/>
      <c r="AB103" s="206"/>
      <c r="AC103" s="206"/>
      <c r="AD103" s="206"/>
      <c r="AE103" s="206"/>
      <c r="AF103" s="206"/>
      <c r="AG103" s="206"/>
    </row>
    <row r="104" spans="1:33" x14ac:dyDescent="0.25">
      <c r="A104" s="202"/>
      <c r="B104" s="202"/>
      <c r="C104" s="190"/>
      <c r="D104" s="190"/>
      <c r="E104" s="202"/>
      <c r="F104" s="190"/>
      <c r="G104" s="190"/>
      <c r="H104" s="190"/>
      <c r="I104" s="190"/>
      <c r="J104" s="190"/>
      <c r="K104" s="190"/>
      <c r="L104" s="190"/>
      <c r="M104" s="190"/>
      <c r="N104" s="190"/>
      <c r="O104" s="206"/>
      <c r="P104" s="206"/>
      <c r="Q104" s="206"/>
      <c r="R104" s="206"/>
      <c r="S104" s="206"/>
      <c r="T104" s="206"/>
      <c r="U104" s="206"/>
      <c r="V104" s="206"/>
      <c r="W104" s="206"/>
      <c r="X104" s="206"/>
      <c r="Y104" s="206"/>
      <c r="Z104" s="206"/>
      <c r="AA104" s="206"/>
      <c r="AB104" s="206"/>
      <c r="AC104" s="206"/>
      <c r="AD104" s="206"/>
      <c r="AE104" s="206"/>
      <c r="AF104" s="206"/>
      <c r="AG104" s="206"/>
    </row>
    <row r="105" spans="1:33" x14ac:dyDescent="0.25">
      <c r="A105" s="202"/>
      <c r="B105" s="202"/>
      <c r="C105" s="190"/>
      <c r="D105" s="190"/>
      <c r="E105" s="202"/>
      <c r="F105" s="190"/>
      <c r="G105" s="190"/>
      <c r="H105" s="190"/>
      <c r="I105" s="190"/>
      <c r="J105" s="190"/>
      <c r="K105" s="190"/>
      <c r="L105" s="190"/>
      <c r="M105" s="190"/>
      <c r="N105" s="190"/>
      <c r="O105" s="206"/>
      <c r="P105" s="206"/>
      <c r="Q105" s="206"/>
      <c r="R105" s="206"/>
      <c r="S105" s="206"/>
      <c r="T105" s="206"/>
      <c r="U105" s="206"/>
      <c r="V105" s="206"/>
      <c r="W105" s="206"/>
      <c r="X105" s="206"/>
      <c r="Y105" s="206"/>
      <c r="Z105" s="206"/>
      <c r="AA105" s="206"/>
      <c r="AB105" s="206"/>
      <c r="AC105" s="206"/>
      <c r="AD105" s="206"/>
      <c r="AE105" s="206"/>
      <c r="AF105" s="206"/>
      <c r="AG105" s="206"/>
    </row>
    <row r="106" spans="1:33" x14ac:dyDescent="0.25">
      <c r="A106" s="202"/>
      <c r="B106" s="202"/>
      <c r="C106" s="190"/>
      <c r="D106" s="190"/>
      <c r="E106" s="202"/>
      <c r="F106" s="190"/>
      <c r="G106" s="190"/>
      <c r="H106" s="190"/>
      <c r="I106" s="190"/>
      <c r="J106" s="190"/>
      <c r="K106" s="190"/>
      <c r="L106" s="190"/>
      <c r="M106" s="190"/>
      <c r="N106" s="190"/>
      <c r="O106" s="206"/>
      <c r="P106" s="206"/>
      <c r="Q106" s="206"/>
      <c r="R106" s="206"/>
      <c r="S106" s="206"/>
      <c r="T106" s="206"/>
      <c r="U106" s="206"/>
      <c r="V106" s="206"/>
      <c r="W106" s="206"/>
      <c r="X106" s="206"/>
      <c r="Y106" s="206"/>
      <c r="Z106" s="206"/>
      <c r="AA106" s="206"/>
      <c r="AB106" s="206"/>
      <c r="AC106" s="206"/>
      <c r="AD106" s="206"/>
      <c r="AE106" s="206"/>
      <c r="AF106" s="206"/>
      <c r="AG106" s="206"/>
    </row>
    <row r="107" spans="1:33" x14ac:dyDescent="0.25">
      <c r="A107" s="202"/>
      <c r="B107" s="202"/>
      <c r="C107" s="190"/>
      <c r="D107" s="190"/>
      <c r="E107" s="202"/>
      <c r="F107" s="190"/>
      <c r="G107" s="190"/>
      <c r="H107" s="190"/>
      <c r="I107" s="190"/>
      <c r="J107" s="190"/>
      <c r="K107" s="190"/>
      <c r="L107" s="190"/>
      <c r="M107" s="190"/>
      <c r="N107" s="190"/>
      <c r="O107" s="206"/>
      <c r="P107" s="206"/>
      <c r="Q107" s="206"/>
      <c r="R107" s="206"/>
      <c r="S107" s="206"/>
      <c r="T107" s="206"/>
      <c r="U107" s="206"/>
      <c r="V107" s="206"/>
      <c r="W107" s="206"/>
      <c r="X107" s="206"/>
      <c r="Y107" s="206"/>
      <c r="Z107" s="206"/>
      <c r="AA107" s="206"/>
      <c r="AB107" s="206"/>
      <c r="AC107" s="206"/>
      <c r="AD107" s="206"/>
      <c r="AE107" s="206"/>
      <c r="AF107" s="206"/>
      <c r="AG107" s="206"/>
    </row>
    <row r="108" spans="1:33" x14ac:dyDescent="0.25">
      <c r="A108" s="202"/>
      <c r="B108" s="202"/>
      <c r="C108" s="190"/>
      <c r="D108" s="190"/>
      <c r="E108" s="202"/>
      <c r="F108" s="190"/>
      <c r="G108" s="190"/>
      <c r="H108" s="190"/>
      <c r="I108" s="190"/>
      <c r="J108" s="190"/>
      <c r="K108" s="190"/>
      <c r="L108" s="190"/>
      <c r="M108" s="190"/>
      <c r="N108" s="190"/>
      <c r="O108" s="206"/>
      <c r="P108" s="206"/>
      <c r="Q108" s="206"/>
      <c r="R108" s="206"/>
      <c r="S108" s="206"/>
      <c r="T108" s="206"/>
      <c r="U108" s="206"/>
      <c r="V108" s="206"/>
      <c r="W108" s="206"/>
      <c r="X108" s="206"/>
      <c r="Y108" s="206"/>
      <c r="Z108" s="206"/>
      <c r="AA108" s="206"/>
      <c r="AB108" s="206"/>
      <c r="AC108" s="206"/>
      <c r="AD108" s="206"/>
      <c r="AE108" s="206"/>
      <c r="AF108" s="206"/>
      <c r="AG108" s="206"/>
    </row>
    <row r="109" spans="1:33" x14ac:dyDescent="0.25">
      <c r="A109" s="202"/>
      <c r="B109" s="202"/>
      <c r="C109" s="190"/>
      <c r="D109" s="190"/>
      <c r="E109" s="202"/>
      <c r="F109" s="190"/>
      <c r="G109" s="190"/>
      <c r="H109" s="190"/>
      <c r="I109" s="190"/>
      <c r="J109" s="190"/>
      <c r="K109" s="190"/>
      <c r="L109" s="190"/>
      <c r="M109" s="190"/>
      <c r="N109" s="190"/>
      <c r="O109" s="206"/>
      <c r="P109" s="206"/>
      <c r="Q109" s="206"/>
      <c r="R109" s="206"/>
      <c r="S109" s="206"/>
      <c r="T109" s="206"/>
      <c r="U109" s="206"/>
      <c r="V109" s="206"/>
      <c r="W109" s="206"/>
      <c r="X109" s="206"/>
      <c r="Y109" s="206"/>
      <c r="Z109" s="206"/>
      <c r="AA109" s="206"/>
      <c r="AB109" s="206"/>
      <c r="AC109" s="206"/>
      <c r="AD109" s="206"/>
      <c r="AE109" s="206"/>
      <c r="AF109" s="206"/>
      <c r="AG109" s="206"/>
    </row>
    <row r="110" spans="1:33" x14ac:dyDescent="0.25">
      <c r="A110" s="202"/>
      <c r="B110" s="202"/>
      <c r="C110" s="190"/>
      <c r="D110" s="190"/>
      <c r="E110" s="202"/>
      <c r="F110" s="190"/>
      <c r="G110" s="190"/>
      <c r="H110" s="190"/>
      <c r="I110" s="190"/>
      <c r="J110" s="190"/>
      <c r="K110" s="190"/>
      <c r="L110" s="190"/>
      <c r="M110" s="190"/>
      <c r="N110" s="190"/>
      <c r="O110" s="206"/>
      <c r="P110" s="206"/>
      <c r="Q110" s="206"/>
      <c r="R110" s="206"/>
      <c r="S110" s="206"/>
      <c r="T110" s="206"/>
      <c r="U110" s="206"/>
      <c r="V110" s="206"/>
      <c r="W110" s="206"/>
      <c r="X110" s="206"/>
      <c r="Y110" s="206"/>
      <c r="Z110" s="206"/>
      <c r="AA110" s="206"/>
      <c r="AB110" s="206"/>
      <c r="AC110" s="206"/>
      <c r="AD110" s="206"/>
      <c r="AE110" s="206"/>
      <c r="AF110" s="206"/>
      <c r="AG110" s="206"/>
    </row>
    <row r="111" spans="1:33" x14ac:dyDescent="0.25">
      <c r="A111" s="202"/>
      <c r="B111" s="202"/>
      <c r="C111" s="190"/>
      <c r="D111" s="190"/>
      <c r="E111" s="202"/>
      <c r="F111" s="190"/>
      <c r="G111" s="190"/>
      <c r="H111" s="190"/>
      <c r="I111" s="190"/>
      <c r="J111" s="190"/>
      <c r="K111" s="190"/>
      <c r="L111" s="190"/>
      <c r="M111" s="190"/>
      <c r="N111" s="190"/>
      <c r="O111" s="206"/>
      <c r="P111" s="206"/>
      <c r="Q111" s="206"/>
      <c r="R111" s="206"/>
      <c r="S111" s="206"/>
      <c r="T111" s="206"/>
      <c r="U111" s="206"/>
      <c r="V111" s="206"/>
      <c r="W111" s="206"/>
      <c r="X111" s="206"/>
      <c r="Y111" s="206"/>
      <c r="Z111" s="206"/>
      <c r="AA111" s="206"/>
      <c r="AB111" s="206"/>
      <c r="AC111" s="206"/>
      <c r="AD111" s="206"/>
      <c r="AE111" s="206"/>
      <c r="AF111" s="206"/>
      <c r="AG111" s="206"/>
    </row>
    <row r="112" spans="1:33" x14ac:dyDescent="0.25">
      <c r="A112" s="202"/>
      <c r="B112" s="202"/>
      <c r="C112" s="190"/>
      <c r="D112" s="190"/>
      <c r="E112" s="202"/>
      <c r="F112" s="190"/>
      <c r="G112" s="190"/>
      <c r="H112" s="190"/>
      <c r="I112" s="190"/>
      <c r="J112" s="190"/>
      <c r="K112" s="190"/>
      <c r="L112" s="190"/>
      <c r="M112" s="190"/>
      <c r="N112" s="190"/>
      <c r="O112" s="206"/>
      <c r="P112" s="206"/>
      <c r="Q112" s="206"/>
      <c r="R112" s="206"/>
      <c r="S112" s="206"/>
      <c r="T112" s="206"/>
      <c r="U112" s="206"/>
      <c r="V112" s="206"/>
      <c r="W112" s="206"/>
      <c r="X112" s="206"/>
      <c r="Y112" s="206"/>
      <c r="Z112" s="206"/>
      <c r="AA112" s="206"/>
      <c r="AB112" s="206"/>
      <c r="AC112" s="206"/>
      <c r="AD112" s="206"/>
      <c r="AE112" s="206"/>
      <c r="AF112" s="206"/>
      <c r="AG112" s="206"/>
    </row>
    <row r="113" spans="1:33" x14ac:dyDescent="0.25">
      <c r="A113" s="202"/>
      <c r="B113" s="202"/>
      <c r="C113" s="190"/>
      <c r="D113" s="190"/>
      <c r="E113" s="202"/>
      <c r="F113" s="190"/>
      <c r="G113" s="190"/>
      <c r="H113" s="190"/>
      <c r="I113" s="190"/>
      <c r="J113" s="190"/>
      <c r="K113" s="190"/>
      <c r="L113" s="190"/>
      <c r="M113" s="190"/>
      <c r="N113" s="190"/>
      <c r="O113" s="206"/>
      <c r="P113" s="206"/>
      <c r="Q113" s="206"/>
      <c r="R113" s="206"/>
      <c r="S113" s="206"/>
      <c r="T113" s="206"/>
      <c r="U113" s="206"/>
      <c r="V113" s="206"/>
      <c r="W113" s="206"/>
      <c r="X113" s="206"/>
      <c r="Y113" s="206"/>
      <c r="Z113" s="206"/>
      <c r="AA113" s="206"/>
      <c r="AB113" s="206"/>
      <c r="AC113" s="206"/>
      <c r="AD113" s="206"/>
      <c r="AE113" s="206"/>
      <c r="AF113" s="206"/>
      <c r="AG113" s="206"/>
    </row>
    <row r="114" spans="1:33" x14ac:dyDescent="0.25">
      <c r="A114" s="202"/>
      <c r="B114" s="202"/>
      <c r="C114" s="190"/>
      <c r="D114" s="190"/>
      <c r="E114" s="202"/>
      <c r="F114" s="190"/>
      <c r="G114" s="190"/>
      <c r="H114" s="190"/>
      <c r="I114" s="190"/>
      <c r="J114" s="190"/>
      <c r="K114" s="190"/>
      <c r="L114" s="190"/>
      <c r="M114" s="190"/>
      <c r="N114" s="190"/>
      <c r="O114" s="206"/>
      <c r="P114" s="206"/>
      <c r="Q114" s="206"/>
      <c r="R114" s="206"/>
      <c r="S114" s="206"/>
      <c r="T114" s="206"/>
      <c r="U114" s="206"/>
      <c r="V114" s="206"/>
      <c r="W114" s="206"/>
      <c r="X114" s="206"/>
      <c r="Y114" s="206"/>
      <c r="Z114" s="206"/>
      <c r="AA114" s="206"/>
      <c r="AB114" s="206"/>
      <c r="AC114" s="206"/>
      <c r="AD114" s="206"/>
      <c r="AE114" s="206"/>
      <c r="AF114" s="206"/>
      <c r="AG114" s="206"/>
    </row>
    <row r="115" spans="1:33" x14ac:dyDescent="0.25">
      <c r="A115" s="202"/>
      <c r="B115" s="202"/>
      <c r="C115" s="190"/>
      <c r="D115" s="190"/>
      <c r="E115" s="202"/>
      <c r="F115" s="190"/>
      <c r="G115" s="190"/>
      <c r="H115" s="190"/>
      <c r="I115" s="190"/>
      <c r="J115" s="190"/>
      <c r="K115" s="190"/>
      <c r="L115" s="190"/>
      <c r="M115" s="190"/>
      <c r="N115" s="190"/>
      <c r="O115" s="206"/>
      <c r="P115" s="206"/>
      <c r="Q115" s="206"/>
      <c r="R115" s="206"/>
      <c r="S115" s="206"/>
      <c r="T115" s="206"/>
      <c r="U115" s="206"/>
      <c r="V115" s="206"/>
      <c r="W115" s="206"/>
      <c r="X115" s="206"/>
      <c r="Y115" s="206"/>
      <c r="Z115" s="206"/>
      <c r="AA115" s="206"/>
      <c r="AB115" s="206"/>
      <c r="AC115" s="206"/>
      <c r="AD115" s="206"/>
      <c r="AE115" s="206"/>
      <c r="AF115" s="206"/>
      <c r="AG115" s="206"/>
    </row>
    <row r="116" spans="1:33" x14ac:dyDescent="0.25">
      <c r="A116" s="202"/>
      <c r="B116" s="202"/>
      <c r="C116" s="190"/>
      <c r="D116" s="190"/>
      <c r="E116" s="202"/>
      <c r="F116" s="190"/>
      <c r="G116" s="190"/>
      <c r="H116" s="190"/>
      <c r="I116" s="190"/>
      <c r="J116" s="190"/>
      <c r="K116" s="190"/>
      <c r="L116" s="190"/>
      <c r="M116" s="190"/>
      <c r="N116" s="190"/>
      <c r="O116" s="206"/>
      <c r="P116" s="206"/>
      <c r="Q116" s="206"/>
      <c r="R116" s="206"/>
      <c r="S116" s="206"/>
      <c r="T116" s="206"/>
      <c r="U116" s="206"/>
      <c r="V116" s="206"/>
      <c r="W116" s="206"/>
      <c r="X116" s="206"/>
      <c r="Y116" s="206"/>
      <c r="Z116" s="206"/>
      <c r="AA116" s="206"/>
      <c r="AB116" s="206"/>
      <c r="AC116" s="206"/>
      <c r="AD116" s="206"/>
      <c r="AE116" s="206"/>
      <c r="AF116" s="206"/>
      <c r="AG116" s="206"/>
    </row>
    <row r="117" spans="1:33" x14ac:dyDescent="0.25">
      <c r="A117" s="202"/>
      <c r="B117" s="202"/>
      <c r="C117" s="190"/>
      <c r="D117" s="190"/>
      <c r="E117" s="202"/>
      <c r="F117" s="190"/>
      <c r="G117" s="190"/>
      <c r="H117" s="190"/>
      <c r="I117" s="190"/>
      <c r="J117" s="190"/>
      <c r="K117" s="190"/>
      <c r="L117" s="190"/>
      <c r="M117" s="190"/>
      <c r="N117" s="190"/>
      <c r="O117" s="206"/>
      <c r="P117" s="206"/>
      <c r="Q117" s="206"/>
      <c r="R117" s="206"/>
      <c r="S117" s="206"/>
      <c r="T117" s="206"/>
      <c r="U117" s="206"/>
      <c r="V117" s="206"/>
      <c r="W117" s="206"/>
      <c r="X117" s="206"/>
      <c r="Y117" s="206"/>
      <c r="Z117" s="206"/>
      <c r="AA117" s="206"/>
      <c r="AB117" s="206"/>
      <c r="AC117" s="206"/>
      <c r="AD117" s="206"/>
      <c r="AE117" s="206"/>
      <c r="AF117" s="206"/>
      <c r="AG117" s="206"/>
    </row>
    <row r="118" spans="1:33" x14ac:dyDescent="0.25">
      <c r="A118" s="202"/>
      <c r="B118" s="202"/>
      <c r="C118" s="190"/>
      <c r="D118" s="190"/>
      <c r="E118" s="202"/>
      <c r="F118" s="190"/>
      <c r="G118" s="190"/>
      <c r="H118" s="190"/>
      <c r="I118" s="190"/>
      <c r="J118" s="190"/>
      <c r="K118" s="190"/>
      <c r="L118" s="190"/>
      <c r="M118" s="190"/>
      <c r="N118" s="190"/>
      <c r="O118" s="206"/>
      <c r="P118" s="206"/>
      <c r="Q118" s="206"/>
      <c r="R118" s="206"/>
      <c r="S118" s="206"/>
      <c r="T118" s="206"/>
      <c r="U118" s="206"/>
      <c r="V118" s="206"/>
      <c r="W118" s="206"/>
      <c r="X118" s="206"/>
      <c r="Y118" s="206"/>
      <c r="Z118" s="206"/>
      <c r="AA118" s="206"/>
      <c r="AB118" s="206"/>
      <c r="AC118" s="206"/>
      <c r="AD118" s="206"/>
      <c r="AE118" s="206"/>
      <c r="AF118" s="206"/>
      <c r="AG118" s="206"/>
    </row>
    <row r="119" spans="1:33" x14ac:dyDescent="0.25">
      <c r="A119" s="202"/>
      <c r="B119" s="202"/>
      <c r="C119" s="190"/>
      <c r="D119" s="190"/>
      <c r="E119" s="202"/>
      <c r="F119" s="190"/>
      <c r="G119" s="190"/>
      <c r="H119" s="190"/>
      <c r="I119" s="190"/>
      <c r="J119" s="190"/>
      <c r="K119" s="190"/>
      <c r="L119" s="190"/>
      <c r="M119" s="190"/>
      <c r="N119" s="190"/>
      <c r="O119" s="206"/>
      <c r="P119" s="206"/>
      <c r="Q119" s="206"/>
      <c r="R119" s="206"/>
      <c r="S119" s="206"/>
      <c r="T119" s="206"/>
      <c r="U119" s="206"/>
      <c r="V119" s="206"/>
      <c r="W119" s="206"/>
      <c r="X119" s="206"/>
      <c r="Y119" s="206"/>
      <c r="Z119" s="206"/>
      <c r="AA119" s="206"/>
      <c r="AB119" s="206"/>
      <c r="AC119" s="206"/>
      <c r="AD119" s="206"/>
      <c r="AE119" s="206"/>
      <c r="AF119" s="206"/>
      <c r="AG119" s="206"/>
    </row>
    <row r="120" spans="1:33" x14ac:dyDescent="0.25">
      <c r="A120" s="202"/>
      <c r="B120" s="202"/>
      <c r="C120" s="190"/>
      <c r="D120" s="190"/>
      <c r="E120" s="202"/>
      <c r="F120" s="190"/>
      <c r="G120" s="190"/>
      <c r="H120" s="190"/>
      <c r="I120" s="190"/>
      <c r="J120" s="190"/>
      <c r="K120" s="190"/>
      <c r="L120" s="190"/>
      <c r="M120" s="190"/>
      <c r="N120" s="190"/>
      <c r="O120" s="206"/>
      <c r="P120" s="206"/>
      <c r="Q120" s="206"/>
      <c r="R120" s="206"/>
      <c r="S120" s="206"/>
      <c r="T120" s="206"/>
      <c r="U120" s="206"/>
      <c r="V120" s="206"/>
      <c r="W120" s="206"/>
      <c r="X120" s="206"/>
      <c r="Y120" s="206"/>
      <c r="Z120" s="206"/>
      <c r="AA120" s="206"/>
      <c r="AB120" s="206"/>
      <c r="AC120" s="206"/>
      <c r="AD120" s="206"/>
      <c r="AE120" s="206"/>
      <c r="AF120" s="206"/>
      <c r="AG120" s="206"/>
    </row>
    <row r="121" spans="1:33" x14ac:dyDescent="0.25">
      <c r="A121" s="202"/>
      <c r="B121" s="202"/>
      <c r="C121" s="190"/>
      <c r="D121" s="190"/>
      <c r="E121" s="202"/>
      <c r="F121" s="190"/>
      <c r="G121" s="190"/>
      <c r="H121" s="190"/>
      <c r="I121" s="190"/>
      <c r="J121" s="190"/>
      <c r="K121" s="190"/>
      <c r="L121" s="190"/>
      <c r="M121" s="190"/>
      <c r="N121" s="190"/>
      <c r="O121" s="206"/>
      <c r="P121" s="206"/>
      <c r="Q121" s="206"/>
      <c r="R121" s="206"/>
      <c r="S121" s="206"/>
      <c r="T121" s="206"/>
      <c r="U121" s="206"/>
      <c r="V121" s="206"/>
      <c r="W121" s="206"/>
      <c r="X121" s="206"/>
      <c r="Y121" s="206"/>
      <c r="Z121" s="206"/>
      <c r="AA121" s="206"/>
      <c r="AB121" s="206"/>
      <c r="AC121" s="206"/>
      <c r="AD121" s="206"/>
      <c r="AE121" s="206"/>
      <c r="AF121" s="206"/>
      <c r="AG121" s="206"/>
    </row>
    <row r="122" spans="1:33" x14ac:dyDescent="0.25">
      <c r="A122" s="202"/>
      <c r="B122" s="202"/>
      <c r="C122" s="190"/>
      <c r="D122" s="190"/>
      <c r="E122" s="202"/>
      <c r="F122" s="190"/>
      <c r="G122" s="190"/>
      <c r="H122" s="190"/>
      <c r="I122" s="190"/>
      <c r="J122" s="190"/>
      <c r="K122" s="190"/>
      <c r="L122" s="190"/>
      <c r="M122" s="190"/>
      <c r="N122" s="190"/>
      <c r="O122" s="206"/>
      <c r="P122" s="206"/>
      <c r="Q122" s="206"/>
      <c r="R122" s="206"/>
      <c r="S122" s="206"/>
      <c r="T122" s="206"/>
      <c r="U122" s="206"/>
      <c r="V122" s="206"/>
      <c r="W122" s="206"/>
      <c r="X122" s="206"/>
      <c r="Y122" s="206"/>
      <c r="Z122" s="206"/>
      <c r="AA122" s="206"/>
      <c r="AB122" s="206"/>
      <c r="AC122" s="206"/>
      <c r="AD122" s="206"/>
      <c r="AE122" s="206"/>
      <c r="AF122" s="206"/>
      <c r="AG122" s="206"/>
    </row>
    <row r="123" spans="1:33" x14ac:dyDescent="0.25">
      <c r="A123" s="202"/>
      <c r="B123" s="202"/>
      <c r="C123" s="190"/>
      <c r="D123" s="190"/>
      <c r="E123" s="202"/>
      <c r="F123" s="190"/>
      <c r="G123" s="190"/>
      <c r="H123" s="190"/>
      <c r="I123" s="190"/>
      <c r="J123" s="190"/>
      <c r="K123" s="190"/>
      <c r="L123" s="190"/>
      <c r="M123" s="190"/>
      <c r="N123" s="190"/>
      <c r="O123" s="206"/>
      <c r="P123" s="206"/>
      <c r="Q123" s="206"/>
      <c r="R123" s="206"/>
      <c r="S123" s="206"/>
      <c r="T123" s="206"/>
      <c r="U123" s="206"/>
      <c r="V123" s="206"/>
      <c r="W123" s="206"/>
      <c r="X123" s="206"/>
      <c r="Y123" s="206"/>
      <c r="Z123" s="206"/>
      <c r="AA123" s="206"/>
      <c r="AB123" s="206"/>
      <c r="AC123" s="206"/>
      <c r="AD123" s="206"/>
      <c r="AE123" s="206"/>
      <c r="AF123" s="206"/>
      <c r="AG123" s="206"/>
    </row>
    <row r="124" spans="1:33" x14ac:dyDescent="0.25">
      <c r="A124" s="202"/>
      <c r="B124" s="202"/>
      <c r="C124" s="190"/>
      <c r="D124" s="190"/>
      <c r="E124" s="202"/>
      <c r="F124" s="190"/>
      <c r="G124" s="190"/>
      <c r="H124" s="190"/>
      <c r="I124" s="190"/>
      <c r="J124" s="190"/>
      <c r="K124" s="190"/>
      <c r="L124" s="190"/>
      <c r="M124" s="190"/>
      <c r="N124" s="190"/>
      <c r="O124" s="206"/>
      <c r="P124" s="206"/>
      <c r="Q124" s="206"/>
      <c r="R124" s="206"/>
      <c r="S124" s="206"/>
      <c r="T124" s="206"/>
      <c r="U124" s="206"/>
      <c r="V124" s="206"/>
      <c r="W124" s="206"/>
      <c r="X124" s="206"/>
      <c r="Y124" s="206"/>
      <c r="Z124" s="206"/>
      <c r="AA124" s="206"/>
      <c r="AB124" s="206"/>
      <c r="AC124" s="206"/>
      <c r="AD124" s="206"/>
      <c r="AE124" s="206"/>
      <c r="AF124" s="206"/>
      <c r="AG124" s="206"/>
    </row>
    <row r="125" spans="1:33" x14ac:dyDescent="0.25">
      <c r="A125" s="202"/>
      <c r="B125" s="202"/>
      <c r="C125" s="190"/>
      <c r="D125" s="190"/>
      <c r="E125" s="202"/>
      <c r="F125" s="190"/>
      <c r="G125" s="190"/>
      <c r="H125" s="190"/>
      <c r="I125" s="190"/>
      <c r="J125" s="190"/>
      <c r="K125" s="190"/>
      <c r="L125" s="190"/>
      <c r="M125" s="190"/>
      <c r="N125" s="190"/>
      <c r="O125" s="206"/>
      <c r="P125" s="206"/>
      <c r="Q125" s="206"/>
      <c r="R125" s="206"/>
      <c r="S125" s="206"/>
      <c r="T125" s="206"/>
      <c r="U125" s="206"/>
      <c r="V125" s="206"/>
      <c r="W125" s="206"/>
      <c r="X125" s="206"/>
      <c r="Y125" s="206"/>
      <c r="Z125" s="206"/>
      <c r="AA125" s="206"/>
      <c r="AB125" s="206"/>
      <c r="AC125" s="206"/>
      <c r="AD125" s="206"/>
      <c r="AE125" s="206"/>
      <c r="AF125" s="206"/>
      <c r="AG125" s="206"/>
    </row>
    <row r="126" spans="1:33" x14ac:dyDescent="0.25">
      <c r="A126" s="202"/>
      <c r="B126" s="202"/>
      <c r="C126" s="190"/>
      <c r="D126" s="190"/>
      <c r="E126" s="202"/>
      <c r="F126" s="190"/>
      <c r="G126" s="190"/>
      <c r="H126" s="190"/>
      <c r="I126" s="190"/>
      <c r="J126" s="190"/>
      <c r="K126" s="190"/>
      <c r="L126" s="190"/>
      <c r="M126" s="190"/>
      <c r="N126" s="190"/>
      <c r="O126" s="206"/>
      <c r="P126" s="206"/>
      <c r="Q126" s="206"/>
      <c r="R126" s="206"/>
      <c r="S126" s="206"/>
      <c r="T126" s="206"/>
      <c r="U126" s="206"/>
      <c r="V126" s="206"/>
      <c r="W126" s="206"/>
      <c r="X126" s="206"/>
      <c r="Y126" s="206"/>
      <c r="Z126" s="206"/>
      <c r="AA126" s="206"/>
      <c r="AB126" s="206"/>
      <c r="AC126" s="206"/>
      <c r="AD126" s="206"/>
      <c r="AE126" s="206"/>
      <c r="AF126" s="206"/>
      <c r="AG126" s="206"/>
    </row>
    <row r="127" spans="1:33" x14ac:dyDescent="0.25">
      <c r="A127" s="202"/>
      <c r="B127" s="202"/>
      <c r="C127" s="190"/>
      <c r="D127" s="190"/>
      <c r="E127" s="202"/>
      <c r="F127" s="190"/>
      <c r="G127" s="190"/>
      <c r="H127" s="190"/>
      <c r="I127" s="190"/>
      <c r="J127" s="190"/>
      <c r="K127" s="190"/>
      <c r="L127" s="190"/>
      <c r="M127" s="190"/>
      <c r="N127" s="190"/>
      <c r="O127" s="206"/>
      <c r="P127" s="206"/>
      <c r="Q127" s="206"/>
      <c r="R127" s="206"/>
      <c r="S127" s="206"/>
      <c r="T127" s="206"/>
      <c r="U127" s="206"/>
      <c r="V127" s="206"/>
      <c r="W127" s="206"/>
      <c r="X127" s="206"/>
      <c r="Y127" s="206"/>
      <c r="Z127" s="206"/>
      <c r="AA127" s="206"/>
      <c r="AB127" s="206"/>
      <c r="AC127" s="206"/>
      <c r="AD127" s="206"/>
      <c r="AE127" s="206"/>
      <c r="AF127" s="206"/>
      <c r="AG127" s="206"/>
    </row>
    <row r="128" spans="1:33" x14ac:dyDescent="0.25">
      <c r="A128" s="202"/>
      <c r="B128" s="202"/>
      <c r="C128" s="190"/>
      <c r="D128" s="190"/>
      <c r="E128" s="202"/>
      <c r="F128" s="190"/>
      <c r="G128" s="190"/>
      <c r="H128" s="190"/>
      <c r="I128" s="190"/>
      <c r="J128" s="190"/>
      <c r="K128" s="190"/>
      <c r="L128" s="190"/>
      <c r="M128" s="190"/>
      <c r="N128" s="190"/>
      <c r="O128" s="206"/>
      <c r="P128" s="206"/>
      <c r="Q128" s="206"/>
      <c r="R128" s="206"/>
      <c r="S128" s="206"/>
      <c r="T128" s="206"/>
      <c r="U128" s="206"/>
      <c r="V128" s="206"/>
      <c r="W128" s="206"/>
      <c r="X128" s="206"/>
      <c r="Y128" s="206"/>
      <c r="Z128" s="206"/>
      <c r="AA128" s="206"/>
      <c r="AB128" s="206"/>
      <c r="AC128" s="206"/>
      <c r="AD128" s="206"/>
      <c r="AE128" s="206"/>
      <c r="AF128" s="206"/>
      <c r="AG128" s="206"/>
    </row>
    <row r="129" spans="1:33" x14ac:dyDescent="0.25">
      <c r="A129" s="202"/>
      <c r="B129" s="202"/>
      <c r="C129" s="190"/>
      <c r="D129" s="190"/>
      <c r="E129" s="202"/>
      <c r="F129" s="190"/>
      <c r="G129" s="190"/>
      <c r="H129" s="190"/>
      <c r="I129" s="190"/>
      <c r="J129" s="190"/>
      <c r="K129" s="190"/>
      <c r="L129" s="190"/>
      <c r="M129" s="190"/>
      <c r="N129" s="190"/>
      <c r="O129" s="206"/>
      <c r="P129" s="206"/>
      <c r="Q129" s="206"/>
      <c r="R129" s="206"/>
      <c r="S129" s="206"/>
      <c r="T129" s="206"/>
      <c r="U129" s="206"/>
      <c r="V129" s="206"/>
      <c r="W129" s="206"/>
      <c r="X129" s="206"/>
      <c r="Y129" s="206"/>
      <c r="Z129" s="206"/>
      <c r="AA129" s="206"/>
      <c r="AB129" s="206"/>
      <c r="AC129" s="206"/>
      <c r="AD129" s="206"/>
      <c r="AE129" s="206"/>
      <c r="AF129" s="206"/>
      <c r="AG129" s="206"/>
    </row>
    <row r="130" spans="1:33" x14ac:dyDescent="0.25">
      <c r="A130" s="202"/>
      <c r="B130" s="202"/>
      <c r="C130" s="190"/>
      <c r="D130" s="190"/>
      <c r="E130" s="202"/>
      <c r="F130" s="190"/>
      <c r="G130" s="190"/>
      <c r="H130" s="190"/>
      <c r="I130" s="190"/>
      <c r="J130" s="190"/>
      <c r="K130" s="190"/>
      <c r="L130" s="190"/>
      <c r="M130" s="190"/>
      <c r="N130" s="190"/>
      <c r="O130" s="206"/>
      <c r="P130" s="206"/>
      <c r="Q130" s="206"/>
      <c r="R130" s="206"/>
      <c r="S130" s="206"/>
      <c r="T130" s="206"/>
      <c r="U130" s="206"/>
      <c r="V130" s="206"/>
      <c r="W130" s="206"/>
      <c r="X130" s="206"/>
      <c r="Y130" s="206"/>
      <c r="Z130" s="206"/>
      <c r="AA130" s="206"/>
      <c r="AB130" s="206"/>
      <c r="AC130" s="206"/>
      <c r="AD130" s="206"/>
      <c r="AE130" s="206"/>
      <c r="AF130" s="206"/>
      <c r="AG130" s="206"/>
    </row>
    <row r="131" spans="1:33" x14ac:dyDescent="0.25">
      <c r="A131" s="202"/>
      <c r="B131" s="202"/>
      <c r="C131" s="190"/>
      <c r="D131" s="190"/>
      <c r="E131" s="202"/>
      <c r="F131" s="190"/>
      <c r="G131" s="190"/>
      <c r="H131" s="190"/>
      <c r="I131" s="190"/>
      <c r="J131" s="190"/>
      <c r="K131" s="190"/>
      <c r="L131" s="190"/>
      <c r="M131" s="190"/>
      <c r="N131" s="190"/>
      <c r="O131" s="206"/>
      <c r="P131" s="206"/>
      <c r="Q131" s="206"/>
      <c r="R131" s="206"/>
      <c r="S131" s="206"/>
      <c r="T131" s="206"/>
      <c r="U131" s="206"/>
      <c r="V131" s="206"/>
      <c r="W131" s="206"/>
      <c r="X131" s="206"/>
      <c r="Y131" s="206"/>
      <c r="Z131" s="206"/>
      <c r="AA131" s="206"/>
      <c r="AB131" s="206"/>
      <c r="AC131" s="206"/>
      <c r="AD131" s="206"/>
      <c r="AE131" s="206"/>
      <c r="AF131" s="206"/>
      <c r="AG131" s="206"/>
    </row>
    <row r="132" spans="1:33" x14ac:dyDescent="0.25">
      <c r="A132" s="202"/>
      <c r="B132" s="202"/>
      <c r="C132" s="190"/>
      <c r="D132" s="190"/>
      <c r="E132" s="202"/>
      <c r="F132" s="190"/>
      <c r="G132" s="190"/>
      <c r="H132" s="190"/>
      <c r="I132" s="190"/>
      <c r="J132" s="190"/>
      <c r="K132" s="190"/>
      <c r="L132" s="190"/>
      <c r="M132" s="190"/>
      <c r="N132" s="190"/>
      <c r="O132" s="206"/>
      <c r="P132" s="206"/>
      <c r="Q132" s="206"/>
      <c r="R132" s="206"/>
      <c r="S132" s="206"/>
      <c r="T132" s="206"/>
      <c r="U132" s="206"/>
      <c r="V132" s="206"/>
      <c r="W132" s="206"/>
      <c r="X132" s="206"/>
      <c r="Y132" s="206"/>
      <c r="Z132" s="206"/>
      <c r="AA132" s="206"/>
      <c r="AB132" s="206"/>
      <c r="AC132" s="206"/>
      <c r="AD132" s="206"/>
      <c r="AE132" s="206"/>
      <c r="AF132" s="206"/>
      <c r="AG132" s="206"/>
    </row>
    <row r="133" spans="1:33" x14ac:dyDescent="0.25">
      <c r="A133" s="202"/>
      <c r="B133" s="202"/>
      <c r="C133" s="190"/>
      <c r="D133" s="190"/>
      <c r="E133" s="202"/>
      <c r="F133" s="190"/>
      <c r="G133" s="190"/>
      <c r="H133" s="190"/>
      <c r="I133" s="190"/>
      <c r="J133" s="190"/>
      <c r="K133" s="190"/>
      <c r="L133" s="190"/>
      <c r="M133" s="190"/>
      <c r="N133" s="190"/>
      <c r="O133" s="206"/>
      <c r="P133" s="206"/>
      <c r="Q133" s="206"/>
      <c r="R133" s="206"/>
      <c r="S133" s="206"/>
      <c r="T133" s="206"/>
      <c r="U133" s="206"/>
      <c r="V133" s="206"/>
      <c r="W133" s="206"/>
      <c r="X133" s="206"/>
      <c r="Y133" s="206"/>
      <c r="Z133" s="206"/>
      <c r="AA133" s="206"/>
      <c r="AB133" s="206"/>
      <c r="AC133" s="206"/>
      <c r="AD133" s="206"/>
      <c r="AE133" s="206"/>
      <c r="AF133" s="206"/>
      <c r="AG133" s="206"/>
    </row>
    <row r="134" spans="1:33" x14ac:dyDescent="0.25">
      <c r="A134" s="202"/>
      <c r="B134" s="202"/>
      <c r="C134" s="190"/>
      <c r="D134" s="190"/>
      <c r="E134" s="202"/>
      <c r="F134" s="190"/>
      <c r="G134" s="190"/>
      <c r="H134" s="190"/>
      <c r="I134" s="190"/>
      <c r="J134" s="190"/>
      <c r="K134" s="190"/>
      <c r="L134" s="190"/>
      <c r="M134" s="190"/>
      <c r="N134" s="190"/>
      <c r="O134" s="206"/>
      <c r="P134" s="206"/>
      <c r="Q134" s="206"/>
      <c r="R134" s="206"/>
      <c r="S134" s="206"/>
      <c r="T134" s="206"/>
      <c r="U134" s="206"/>
      <c r="V134" s="206"/>
      <c r="W134" s="206"/>
      <c r="X134" s="206"/>
      <c r="Y134" s="206"/>
      <c r="Z134" s="206"/>
      <c r="AA134" s="206"/>
      <c r="AB134" s="206"/>
      <c r="AC134" s="206"/>
      <c r="AD134" s="206"/>
      <c r="AE134" s="206"/>
      <c r="AF134" s="206"/>
      <c r="AG134" s="206"/>
    </row>
    <row r="135" spans="1:33" x14ac:dyDescent="0.25">
      <c r="A135" s="202"/>
      <c r="B135" s="202"/>
      <c r="C135" s="190"/>
      <c r="D135" s="190"/>
      <c r="E135" s="202"/>
      <c r="F135" s="190"/>
      <c r="G135" s="190"/>
      <c r="H135" s="190"/>
      <c r="I135" s="190"/>
      <c r="J135" s="190"/>
      <c r="K135" s="190"/>
      <c r="L135" s="190"/>
      <c r="M135" s="190"/>
      <c r="N135" s="190"/>
      <c r="O135" s="206"/>
      <c r="P135" s="206"/>
      <c r="Q135" s="206"/>
      <c r="R135" s="206"/>
      <c r="S135" s="206"/>
      <c r="T135" s="206"/>
      <c r="U135" s="206"/>
      <c r="V135" s="206"/>
      <c r="W135" s="206"/>
      <c r="X135" s="206"/>
      <c r="Y135" s="206"/>
      <c r="Z135" s="206"/>
      <c r="AA135" s="206"/>
      <c r="AB135" s="206"/>
      <c r="AC135" s="206"/>
      <c r="AD135" s="206"/>
      <c r="AE135" s="206"/>
      <c r="AF135" s="206"/>
      <c r="AG135" s="206"/>
    </row>
    <row r="136" spans="1:33" x14ac:dyDescent="0.25">
      <c r="A136" s="202"/>
      <c r="B136" s="202"/>
      <c r="C136" s="190"/>
      <c r="D136" s="190"/>
      <c r="E136" s="202"/>
      <c r="F136" s="190"/>
      <c r="G136" s="190"/>
      <c r="H136" s="190"/>
      <c r="I136" s="190"/>
      <c r="J136" s="190"/>
      <c r="K136" s="190"/>
      <c r="L136" s="190"/>
      <c r="M136" s="190"/>
      <c r="N136" s="190"/>
      <c r="O136" s="206"/>
      <c r="P136" s="206"/>
      <c r="Q136" s="206"/>
      <c r="R136" s="206"/>
      <c r="S136" s="206"/>
      <c r="T136" s="206"/>
      <c r="U136" s="206"/>
      <c r="V136" s="206"/>
      <c r="W136" s="206"/>
      <c r="X136" s="206"/>
      <c r="Y136" s="206"/>
      <c r="Z136" s="206"/>
      <c r="AA136" s="206"/>
      <c r="AB136" s="206"/>
      <c r="AC136" s="206"/>
      <c r="AD136" s="206"/>
      <c r="AE136" s="206"/>
      <c r="AF136" s="206"/>
      <c r="AG136" s="206"/>
    </row>
  </sheetData>
  <autoFilter ref="A11:AG100"/>
  <mergeCells count="32">
    <mergeCell ref="AD9:AE9"/>
    <mergeCell ref="A2:A10"/>
    <mergeCell ref="B2:B10"/>
    <mergeCell ref="C2:AG2"/>
    <mergeCell ref="C3:AG3"/>
    <mergeCell ref="C4:AG4"/>
    <mergeCell ref="C5:J5"/>
    <mergeCell ref="K5:M9"/>
    <mergeCell ref="N5:Q8"/>
    <mergeCell ref="R5:U8"/>
    <mergeCell ref="V5:Y8"/>
    <mergeCell ref="Z5:AC8"/>
    <mergeCell ref="AD5:AG8"/>
    <mergeCell ref="C6:C10"/>
    <mergeCell ref="D6:J6"/>
    <mergeCell ref="D7:J7"/>
    <mergeCell ref="A1:AG1"/>
    <mergeCell ref="D8:D10"/>
    <mergeCell ref="E8:J8"/>
    <mergeCell ref="E9:E10"/>
    <mergeCell ref="F9:F10"/>
    <mergeCell ref="G9:H9"/>
    <mergeCell ref="I9:J9"/>
    <mergeCell ref="AF9:AG9"/>
    <mergeCell ref="N9:O9"/>
    <mergeCell ref="P9:Q9"/>
    <mergeCell ref="R9:S9"/>
    <mergeCell ref="T9:U9"/>
    <mergeCell ref="V9:W9"/>
    <mergeCell ref="X9:Y9"/>
    <mergeCell ref="Z9:AA9"/>
    <mergeCell ref="AB9:AC9"/>
  </mergeCells>
  <pageMargins left="0.7" right="0.7" top="0.75" bottom="0.75" header="0.3" footer="0.3"/>
  <pageSetup paperSize="9" firstPageNumber="2147483648"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02"/>
  <sheetViews>
    <sheetView zoomScale="60" zoomScaleNormal="60" workbookViewId="0">
      <pane xSplit="2" ySplit="11" topLeftCell="C12" activePane="bottomRight" state="frozen"/>
      <selection pane="topRight" activeCell="C1" sqref="C1"/>
      <selection pane="bottomLeft" activeCell="A12" sqref="A12"/>
      <selection pane="bottomRight" activeCell="A52" sqref="A52:A53"/>
    </sheetView>
  </sheetViews>
  <sheetFormatPr defaultRowHeight="18.75" x14ac:dyDescent="0.3"/>
  <cols>
    <col min="1" max="1" width="5.42578125" style="57" customWidth="1"/>
    <col min="2" max="2" width="40.7109375" style="14" customWidth="1"/>
    <col min="3" max="3" width="4.7109375" style="56" customWidth="1"/>
    <col min="4" max="4" width="5" style="56" customWidth="1"/>
    <col min="5" max="5" width="49.140625" style="216" customWidth="1"/>
    <col min="6" max="6" width="14.7109375" style="57" customWidth="1"/>
    <col min="7" max="7" width="15.5703125" style="57" customWidth="1"/>
    <col min="8" max="8" width="14.42578125" style="57" customWidth="1"/>
    <col min="9" max="9" width="15.5703125" style="57" customWidth="1"/>
    <col min="10" max="10" width="11.28515625" style="57" customWidth="1"/>
    <col min="11" max="11" width="5.42578125" style="56" customWidth="1"/>
    <col min="12" max="12" width="20" style="56" customWidth="1"/>
    <col min="13" max="13" width="4.7109375" style="56" customWidth="1"/>
    <col min="14" max="14" width="10.7109375" style="79" customWidth="1"/>
    <col min="15" max="15" width="10.7109375" style="80" customWidth="1"/>
    <col min="16" max="17" width="9.42578125" style="80" customWidth="1"/>
    <col min="18" max="18" width="10.140625" style="80" customWidth="1"/>
    <col min="19" max="19" width="9.7109375" style="80" customWidth="1"/>
    <col min="20" max="20" width="10" style="80" customWidth="1"/>
    <col min="21" max="21" width="9.42578125" style="80" customWidth="1"/>
    <col min="22" max="22" width="10.42578125" style="80" customWidth="1"/>
    <col min="23" max="23" width="9.28515625" style="80" customWidth="1"/>
    <col min="24" max="24" width="9.7109375" style="80" customWidth="1"/>
    <col min="25" max="25" width="8.7109375" style="80" customWidth="1"/>
    <col min="26" max="26" width="9.42578125" style="80" customWidth="1"/>
    <col min="27" max="27" width="9.7109375" style="80" customWidth="1"/>
    <col min="28" max="28" width="10" style="80" customWidth="1"/>
    <col min="29" max="31" width="9.42578125" style="80" customWidth="1"/>
    <col min="32" max="32" width="9.7109375" style="80" customWidth="1"/>
    <col min="33" max="33" width="10" style="80" customWidth="1"/>
  </cols>
  <sheetData>
    <row r="1" spans="1:33" x14ac:dyDescent="0.3">
      <c r="A1" s="11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40"/>
      <c r="O1" s="140"/>
      <c r="P1" s="140"/>
      <c r="Q1" s="140"/>
      <c r="R1" s="140"/>
      <c r="S1" s="140"/>
      <c r="T1" s="140"/>
      <c r="U1" s="140"/>
      <c r="V1" s="140"/>
      <c r="W1" s="140"/>
      <c r="X1" s="140"/>
      <c r="Y1" s="140"/>
      <c r="Z1" s="140"/>
      <c r="AA1" s="140"/>
      <c r="AB1" s="140"/>
      <c r="AC1" s="140"/>
      <c r="AD1" s="140"/>
      <c r="AE1" s="140"/>
      <c r="AF1" s="140"/>
      <c r="AG1" s="140"/>
    </row>
    <row r="2" spans="1:33" ht="15.75" customHeight="1" x14ac:dyDescent="0.25">
      <c r="A2" s="92" t="s">
        <v>0</v>
      </c>
      <c r="B2" s="144" t="s">
        <v>1</v>
      </c>
      <c r="C2" s="110" t="s">
        <v>119</v>
      </c>
      <c r="D2" s="90"/>
      <c r="E2" s="90"/>
      <c r="F2" s="90"/>
      <c r="G2" s="90"/>
      <c r="H2" s="90"/>
      <c r="I2" s="90"/>
      <c r="J2" s="90"/>
      <c r="K2" s="90"/>
      <c r="L2" s="90"/>
      <c r="M2" s="90"/>
      <c r="N2" s="136"/>
      <c r="O2" s="136"/>
      <c r="P2" s="136"/>
      <c r="Q2" s="136"/>
      <c r="R2" s="136"/>
      <c r="S2" s="136"/>
      <c r="T2" s="136"/>
      <c r="U2" s="136"/>
      <c r="V2" s="136"/>
      <c r="W2" s="136"/>
      <c r="X2" s="136"/>
      <c r="Y2" s="136"/>
      <c r="Z2" s="136"/>
      <c r="AA2" s="136"/>
      <c r="AB2" s="136"/>
      <c r="AC2" s="136"/>
      <c r="AD2" s="136"/>
      <c r="AE2" s="136"/>
      <c r="AF2" s="136"/>
      <c r="AG2" s="134"/>
    </row>
    <row r="3" spans="1:33" ht="21" customHeight="1" x14ac:dyDescent="0.25">
      <c r="A3" s="93"/>
      <c r="B3" s="93"/>
      <c r="C3" s="96" t="s">
        <v>155</v>
      </c>
      <c r="D3" s="90"/>
      <c r="E3" s="90"/>
      <c r="F3" s="90"/>
      <c r="G3" s="90"/>
      <c r="H3" s="90"/>
      <c r="I3" s="90"/>
      <c r="J3" s="90"/>
      <c r="K3" s="90"/>
      <c r="L3" s="90"/>
      <c r="M3" s="90"/>
      <c r="N3" s="136"/>
      <c r="O3" s="136"/>
      <c r="P3" s="136"/>
      <c r="Q3" s="136"/>
      <c r="R3" s="136"/>
      <c r="S3" s="136"/>
      <c r="T3" s="136"/>
      <c r="U3" s="136"/>
      <c r="V3" s="136"/>
      <c r="W3" s="136"/>
      <c r="X3" s="136"/>
      <c r="Y3" s="136"/>
      <c r="Z3" s="136"/>
      <c r="AA3" s="136"/>
      <c r="AB3" s="136"/>
      <c r="AC3" s="136"/>
      <c r="AD3" s="136"/>
      <c r="AE3" s="136"/>
      <c r="AF3" s="136"/>
      <c r="AG3" s="134"/>
    </row>
    <row r="4" spans="1:33" ht="19.5" customHeight="1" x14ac:dyDescent="0.25">
      <c r="A4" s="93"/>
      <c r="B4" s="93"/>
      <c r="C4" s="97" t="s">
        <v>156</v>
      </c>
      <c r="D4" s="90"/>
      <c r="E4" s="90"/>
      <c r="F4" s="90"/>
      <c r="G4" s="90"/>
      <c r="H4" s="90"/>
      <c r="I4" s="90"/>
      <c r="J4" s="90"/>
      <c r="K4" s="90"/>
      <c r="L4" s="90"/>
      <c r="M4" s="90"/>
      <c r="N4" s="136"/>
      <c r="O4" s="136"/>
      <c r="P4" s="136"/>
      <c r="Q4" s="136"/>
      <c r="R4" s="136"/>
      <c r="S4" s="136"/>
      <c r="T4" s="136"/>
      <c r="U4" s="136"/>
      <c r="V4" s="136"/>
      <c r="W4" s="136"/>
      <c r="X4" s="136"/>
      <c r="Y4" s="136"/>
      <c r="Z4" s="136"/>
      <c r="AA4" s="136"/>
      <c r="AB4" s="136"/>
      <c r="AC4" s="136"/>
      <c r="AD4" s="136"/>
      <c r="AE4" s="136"/>
      <c r="AF4" s="136"/>
      <c r="AG4" s="134"/>
    </row>
    <row r="5" spans="1:33" ht="15" customHeight="1" x14ac:dyDescent="0.25">
      <c r="A5" s="93"/>
      <c r="B5" s="93"/>
      <c r="C5" s="98" t="s">
        <v>5</v>
      </c>
      <c r="D5" s="90"/>
      <c r="E5" s="90"/>
      <c r="F5" s="90"/>
      <c r="G5" s="90"/>
      <c r="H5" s="90"/>
      <c r="I5" s="90"/>
      <c r="J5" s="91"/>
      <c r="K5" s="98" t="str">
        <f>CONCATENATE("Велась ли в ",'Data Import'!$A$1," работа по данному направлению")</f>
        <v>Велась ли в 2025 г. работа по данному направлению</v>
      </c>
      <c r="L5" s="105"/>
      <c r="M5" s="100"/>
      <c r="N5" s="133" t="s">
        <v>157</v>
      </c>
      <c r="O5" s="137"/>
      <c r="P5" s="137"/>
      <c r="Q5" s="138"/>
      <c r="R5" s="133" t="s">
        <v>158</v>
      </c>
      <c r="S5" s="137"/>
      <c r="T5" s="137"/>
      <c r="U5" s="138"/>
      <c r="V5" s="133" t="s">
        <v>159</v>
      </c>
      <c r="W5" s="137"/>
      <c r="X5" s="137"/>
      <c r="Y5" s="138"/>
      <c r="Z5" s="133" t="s">
        <v>160</v>
      </c>
      <c r="AA5" s="137"/>
      <c r="AB5" s="137"/>
      <c r="AC5" s="138"/>
      <c r="AD5" s="133" t="s">
        <v>161</v>
      </c>
      <c r="AE5" s="137"/>
      <c r="AF5" s="137"/>
      <c r="AG5" s="138"/>
    </row>
    <row r="6" spans="1:33" ht="17.25" customHeight="1" x14ac:dyDescent="0.25">
      <c r="A6" s="93"/>
      <c r="B6" s="93"/>
      <c r="C6" s="98" t="s">
        <v>6</v>
      </c>
      <c r="D6" s="114" t="s">
        <v>7</v>
      </c>
      <c r="E6" s="90"/>
      <c r="F6" s="90"/>
      <c r="G6" s="90"/>
      <c r="H6" s="90"/>
      <c r="I6" s="90"/>
      <c r="J6" s="91"/>
      <c r="K6" s="101"/>
      <c r="L6" s="145"/>
      <c r="M6" s="102"/>
      <c r="N6" s="142"/>
      <c r="O6" s="146"/>
      <c r="P6" s="146"/>
      <c r="Q6" s="139"/>
      <c r="R6" s="142"/>
      <c r="S6" s="146"/>
      <c r="T6" s="146"/>
      <c r="U6" s="139"/>
      <c r="V6" s="142"/>
      <c r="W6" s="146"/>
      <c r="X6" s="146"/>
      <c r="Y6" s="139"/>
      <c r="Z6" s="142"/>
      <c r="AA6" s="146"/>
      <c r="AB6" s="146"/>
      <c r="AC6" s="139"/>
      <c r="AD6" s="142"/>
      <c r="AE6" s="146"/>
      <c r="AF6" s="146"/>
      <c r="AG6" s="139"/>
    </row>
    <row r="7" spans="1:33" ht="41.25" customHeight="1" x14ac:dyDescent="0.25">
      <c r="A7" s="93"/>
      <c r="B7" s="93"/>
      <c r="C7" s="93"/>
      <c r="D7" s="98" t="s">
        <v>116</v>
      </c>
      <c r="E7" s="90"/>
      <c r="F7" s="90"/>
      <c r="G7" s="90"/>
      <c r="H7" s="90"/>
      <c r="I7" s="90"/>
      <c r="J7" s="91"/>
      <c r="K7" s="101"/>
      <c r="L7" s="145"/>
      <c r="M7" s="102"/>
      <c r="N7" s="142"/>
      <c r="O7" s="146"/>
      <c r="P7" s="146"/>
      <c r="Q7" s="139"/>
      <c r="R7" s="142"/>
      <c r="S7" s="146"/>
      <c r="T7" s="146"/>
      <c r="U7" s="139"/>
      <c r="V7" s="142"/>
      <c r="W7" s="146"/>
      <c r="X7" s="146"/>
      <c r="Y7" s="139"/>
      <c r="Z7" s="142"/>
      <c r="AA7" s="146"/>
      <c r="AB7" s="146"/>
      <c r="AC7" s="139"/>
      <c r="AD7" s="142"/>
      <c r="AE7" s="146"/>
      <c r="AF7" s="146"/>
      <c r="AG7" s="139"/>
    </row>
    <row r="8" spans="1:33" ht="15.75" customHeight="1" x14ac:dyDescent="0.25">
      <c r="A8" s="93"/>
      <c r="B8" s="93"/>
      <c r="C8" s="93"/>
      <c r="D8" s="98" t="s">
        <v>6</v>
      </c>
      <c r="E8" s="98" t="s">
        <v>7</v>
      </c>
      <c r="F8" s="90"/>
      <c r="G8" s="90"/>
      <c r="H8" s="90"/>
      <c r="I8" s="90"/>
      <c r="J8" s="91"/>
      <c r="K8" s="101"/>
      <c r="L8" s="145"/>
      <c r="M8" s="102"/>
      <c r="N8" s="143"/>
      <c r="O8" s="140"/>
      <c r="P8" s="140"/>
      <c r="Q8" s="141"/>
      <c r="R8" s="143"/>
      <c r="S8" s="140"/>
      <c r="T8" s="140"/>
      <c r="U8" s="141"/>
      <c r="V8" s="143"/>
      <c r="W8" s="140"/>
      <c r="X8" s="140"/>
      <c r="Y8" s="141"/>
      <c r="Z8" s="143"/>
      <c r="AA8" s="140"/>
      <c r="AB8" s="140"/>
      <c r="AC8" s="141"/>
      <c r="AD8" s="143"/>
      <c r="AE8" s="140"/>
      <c r="AF8" s="140"/>
      <c r="AG8" s="141"/>
    </row>
    <row r="9" spans="1:33" ht="89.25" customHeight="1" x14ac:dyDescent="0.25">
      <c r="A9" s="93"/>
      <c r="B9" s="93"/>
      <c r="C9" s="93"/>
      <c r="D9" s="93"/>
      <c r="E9" s="98" t="s">
        <v>117</v>
      </c>
      <c r="F9" s="98" t="s">
        <v>118</v>
      </c>
      <c r="G9" s="98" t="str">
        <f>CONCATENATE("Плановое значение целевого показателя на ",'Data Import'!$A$1," для автомобильных дорог общего пользования")</f>
        <v>Плановое значение целевого показателя на 2025 г. для автомобильных дорог общего пользования</v>
      </c>
      <c r="H9" s="91"/>
      <c r="I9" s="98" t="str">
        <f>CONCATENATE("Фактическое значение целевого показателя в ",'Data Import'!$A$1," для автомобильных дорог общего пользования")</f>
        <v>Фактическое значение целевого показателя в 2025 г. для автомобильных дорог общего пользования</v>
      </c>
      <c r="J9" s="91"/>
      <c r="K9" s="103"/>
      <c r="L9" s="107"/>
      <c r="M9" s="104"/>
      <c r="N9" s="133" t="s">
        <v>131</v>
      </c>
      <c r="O9" s="134"/>
      <c r="P9" s="133" t="s">
        <v>132</v>
      </c>
      <c r="Q9" s="134"/>
      <c r="R9" s="133" t="s">
        <v>131</v>
      </c>
      <c r="S9" s="134"/>
      <c r="T9" s="133" t="s">
        <v>132</v>
      </c>
      <c r="U9" s="134"/>
      <c r="V9" s="133" t="s">
        <v>131</v>
      </c>
      <c r="W9" s="134"/>
      <c r="X9" s="133" t="s">
        <v>132</v>
      </c>
      <c r="Y9" s="134"/>
      <c r="Z9" s="133" t="s">
        <v>131</v>
      </c>
      <c r="AA9" s="134"/>
      <c r="AB9" s="133" t="s">
        <v>132</v>
      </c>
      <c r="AC9" s="134"/>
      <c r="AD9" s="133" t="s">
        <v>131</v>
      </c>
      <c r="AE9" s="134"/>
      <c r="AF9" s="133" t="s">
        <v>132</v>
      </c>
      <c r="AG9" s="134"/>
    </row>
    <row r="10" spans="1:33" ht="49.5" customHeight="1" x14ac:dyDescent="0.25">
      <c r="A10" s="94"/>
      <c r="B10" s="94"/>
      <c r="C10" s="94"/>
      <c r="D10" s="94"/>
      <c r="E10" s="186"/>
      <c r="F10" s="94"/>
      <c r="G10" s="46" t="s">
        <v>131</v>
      </c>
      <c r="H10" s="46" t="s">
        <v>132</v>
      </c>
      <c r="I10" s="46" t="s">
        <v>131</v>
      </c>
      <c r="J10" s="46" t="s">
        <v>132</v>
      </c>
      <c r="K10" s="46" t="s">
        <v>6</v>
      </c>
      <c r="L10" s="46" t="s">
        <v>8</v>
      </c>
      <c r="M10" s="52" t="s">
        <v>7</v>
      </c>
      <c r="N10" s="75" t="str">
        <f>CONCATENATE("в ",LEFT('Data Import'!$A$1,4)-1," году")</f>
        <v>в 2024 году</v>
      </c>
      <c r="O10" s="75" t="str">
        <f>CONCATENATE("в ",LEFT('Data Import'!$A$1,4)," году")</f>
        <v>в 2025 году</v>
      </c>
      <c r="P10" s="75" t="str">
        <f>CONCATENATE("в ",LEFT('Data Import'!$A$1,4)-1," году")</f>
        <v>в 2024 году</v>
      </c>
      <c r="Q10" s="75" t="str">
        <f>CONCATENATE("в ",LEFT('Data Import'!$A$1,4)," году")</f>
        <v>в 2025 году</v>
      </c>
      <c r="R10" s="75" t="str">
        <f>CONCATENATE("в ",LEFT('Data Import'!$A$1,4)-1," году")</f>
        <v>в 2024 году</v>
      </c>
      <c r="S10" s="75" t="str">
        <f>CONCATENATE("в ",LEFT('Data Import'!$A$1,4)," году")</f>
        <v>в 2025 году</v>
      </c>
      <c r="T10" s="75" t="str">
        <f>CONCATENATE("в ",LEFT('Data Import'!$A$1,4)-1," году")</f>
        <v>в 2024 году</v>
      </c>
      <c r="U10" s="75" t="str">
        <f>CONCATENATE("в ",LEFT('Data Import'!$A$1,4)," году")</f>
        <v>в 2025 году</v>
      </c>
      <c r="V10" s="75" t="str">
        <f>CONCATENATE("в ",LEFT('Data Import'!$A$1,4)-1," году")</f>
        <v>в 2024 году</v>
      </c>
      <c r="W10" s="75" t="str">
        <f>CONCATENATE("в ",LEFT('Data Import'!$A$1,4)," году")</f>
        <v>в 2025 году</v>
      </c>
      <c r="X10" s="75" t="str">
        <f>CONCATENATE("в ",LEFT('Data Import'!$A$1,4)-1," году")</f>
        <v>в 2024 году</v>
      </c>
      <c r="Y10" s="75" t="str">
        <f>CONCATENATE("в ",LEFT('Data Import'!$A$1,4)," году")</f>
        <v>в 2025 году</v>
      </c>
      <c r="Z10" s="75" t="str">
        <f>CONCATENATE("в ",LEFT('Data Import'!$A$1,4)-1," году")</f>
        <v>в 2024 году</v>
      </c>
      <c r="AA10" s="75" t="str">
        <f>CONCATENATE("в ",LEFT('Data Import'!$A$1,4)," году")</f>
        <v>в 2025 году</v>
      </c>
      <c r="AB10" s="75" t="str">
        <f>CONCATENATE("в ",LEFT('Data Import'!$A$1,4)-1," году")</f>
        <v>в 2024 году</v>
      </c>
      <c r="AC10" s="75" t="str">
        <f>CONCATENATE("в ",LEFT('Data Import'!$A$1,4)," году")</f>
        <v>в 2025 году</v>
      </c>
      <c r="AD10" s="75" t="str">
        <f>CONCATENATE("в ",LEFT('Data Import'!$A$1,4)-1," году")</f>
        <v>в 2024 году</v>
      </c>
      <c r="AE10" s="75" t="str">
        <f>CONCATENATE("в ",LEFT('Data Import'!$A$1,4)," году")</f>
        <v>в 2025 году</v>
      </c>
      <c r="AF10" s="75" t="str">
        <f>CONCATENATE("в ",LEFT('Data Import'!$A$1,4)-1," году")</f>
        <v>в 2024 году</v>
      </c>
      <c r="AG10" s="75" t="str">
        <f>CONCATENATE("в ",LEFT('Data Import'!$A$1,4)," году")</f>
        <v>в 2025 году</v>
      </c>
    </row>
    <row r="11" spans="1:33" ht="27" customHeight="1" x14ac:dyDescent="0.25">
      <c r="A11" s="45">
        <v>1</v>
      </c>
      <c r="B11" s="15">
        <v>2</v>
      </c>
      <c r="C11" s="22">
        <v>3</v>
      </c>
      <c r="D11" s="22">
        <v>4</v>
      </c>
      <c r="E11" s="22">
        <v>5</v>
      </c>
      <c r="F11" s="22">
        <v>6</v>
      </c>
      <c r="G11" s="22">
        <v>7</v>
      </c>
      <c r="H11" s="22">
        <v>8</v>
      </c>
      <c r="I11" s="22">
        <v>9</v>
      </c>
      <c r="J11" s="22">
        <v>10</v>
      </c>
      <c r="K11" s="22">
        <v>11</v>
      </c>
      <c r="L11" s="22">
        <v>12</v>
      </c>
      <c r="M11" s="24">
        <v>13</v>
      </c>
      <c r="N11" s="78">
        <v>14</v>
      </c>
      <c r="O11" s="76">
        <v>15</v>
      </c>
      <c r="P11" s="78">
        <v>16</v>
      </c>
      <c r="Q11" s="76">
        <v>17</v>
      </c>
      <c r="R11" s="78">
        <v>18</v>
      </c>
      <c r="S11" s="76">
        <v>19</v>
      </c>
      <c r="T11" s="78">
        <v>20</v>
      </c>
      <c r="U11" s="76">
        <v>21</v>
      </c>
      <c r="V11" s="78">
        <v>22</v>
      </c>
      <c r="W11" s="76">
        <v>23</v>
      </c>
      <c r="X11" s="78">
        <v>24</v>
      </c>
      <c r="Y11" s="76">
        <v>25</v>
      </c>
      <c r="Z11" s="78">
        <v>26</v>
      </c>
      <c r="AA11" s="76">
        <v>27</v>
      </c>
      <c r="AB11" s="78">
        <v>28</v>
      </c>
      <c r="AC11" s="76">
        <v>29</v>
      </c>
      <c r="AD11" s="78">
        <v>30</v>
      </c>
      <c r="AE11" s="76">
        <v>31</v>
      </c>
      <c r="AF11" s="78">
        <v>32</v>
      </c>
      <c r="AG11" s="76">
        <v>33</v>
      </c>
    </row>
    <row r="12" spans="1:33" s="4" customFormat="1" ht="15.75" customHeight="1" x14ac:dyDescent="0.25">
      <c r="A12" s="23">
        <v>1</v>
      </c>
      <c r="B12" s="177" t="s">
        <v>11</v>
      </c>
      <c r="C12" s="178" t="str">
        <f>IF('Data Import'!$D$121="Нет","+","")</f>
        <v/>
      </c>
      <c r="D12" s="178" t="str">
        <f>IF('Data Import'!$D$122="Нет","+","")</f>
        <v/>
      </c>
      <c r="E12" s="179" t="str">
        <f>IF('Data Import'!$D$123&lt;&gt;"",'Data Import'!$D$123,"")</f>
        <v/>
      </c>
      <c r="F12" s="178" t="str">
        <f>IF('Data Import'!$D$124&lt;&gt;"",'Data Import'!$D$124,"")</f>
        <v/>
      </c>
      <c r="G12" s="181" t="str">
        <f>IF('Data Import'!$D$125&lt;&gt;"",'Data Import'!$D$125,"")</f>
        <v/>
      </c>
      <c r="H12" s="181" t="str">
        <f>IF('Data Import'!$D$126&lt;&gt;"",'Data Import'!$D$126,"")</f>
        <v/>
      </c>
      <c r="I12" s="197" t="str">
        <f>IF('Data Import'!$D$127&lt;&gt;"",'Data Import'!$D$127,"")</f>
        <v/>
      </c>
      <c r="J12" s="197" t="str">
        <f>IF('Data Import'!$D$128&lt;&gt;"",'Data Import'!$D$128,"")</f>
        <v/>
      </c>
      <c r="K12" s="178" t="str">
        <f>IF('Data Import'!$D$129="Нет","+","")</f>
        <v/>
      </c>
      <c r="L12" s="180" t="str">
        <f>IF('Data Import'!$D$130&lt;&gt;"",'Data Import'!$D$130,"")</f>
        <v/>
      </c>
      <c r="M12" s="178" t="str">
        <f>IF('Data Import'!$D$129="Да","+","")</f>
        <v/>
      </c>
      <c r="N12" s="211" t="str">
        <f>IF('Data Import'!$D$131&lt;&gt;"",'Data Import'!$D$131,"")</f>
        <v/>
      </c>
      <c r="O12" s="211" t="str">
        <f>IF('Data Import'!$D$132&lt;&gt;"",'Data Import'!$D$132,"")</f>
        <v/>
      </c>
      <c r="P12" s="211" t="str">
        <f>IF('Data Import'!$D$133&lt;&gt;"",'Data Import'!$D$133,"")</f>
        <v/>
      </c>
      <c r="Q12" s="211" t="str">
        <f>IF('Data Import'!$D$134&lt;&gt;"",'Data Import'!$D$134,"")</f>
        <v/>
      </c>
      <c r="R12" s="211" t="str">
        <f>IF('Data Import'!$D$135&lt;&gt;"",'Data Import'!$D$135,"")</f>
        <v/>
      </c>
      <c r="S12" s="211" t="str">
        <f>IF('Data Import'!$D$136&lt;&gt;"",'Data Import'!$D$136,"")</f>
        <v/>
      </c>
      <c r="T12" s="211" t="str">
        <f>IF('Data Import'!$D$137&lt;&gt;"",'Data Import'!$D$137,"")</f>
        <v/>
      </c>
      <c r="U12" s="211" t="str">
        <f>IF('Data Import'!$D$138&lt;&gt;"",'Data Import'!$D$138,"")</f>
        <v/>
      </c>
      <c r="V12" s="211" t="str">
        <f>IF('Data Import'!$D$139&lt;&gt;"",'Data Import'!$D$139,"")</f>
        <v/>
      </c>
      <c r="W12" s="211" t="str">
        <f>IF('Data Import'!$D$140&lt;&gt;"",'Data Import'!$D$140,"")</f>
        <v/>
      </c>
      <c r="X12" s="211" t="str">
        <f>IF('Data Import'!$D$141&lt;&gt;"",'Data Import'!$D$141,"")</f>
        <v/>
      </c>
      <c r="Y12" s="211" t="str">
        <f>IF('Data Import'!$D$142&lt;&gt;"",'Data Import'!$D$142,"")</f>
        <v/>
      </c>
      <c r="Z12" s="204" t="str">
        <f>IF('Data Import'!$D$143&lt;&gt;"",'Data Import'!$D$143,"")</f>
        <v/>
      </c>
      <c r="AA12" s="204" t="str">
        <f>IF('Data Import'!$D$144&lt;&gt;"",'Data Import'!$D$144,"")</f>
        <v/>
      </c>
      <c r="AB12" s="204" t="str">
        <f>IF('Data Import'!$D$145&lt;&gt;"",'Data Import'!$D$145,"")</f>
        <v/>
      </c>
      <c r="AC12" s="204" t="str">
        <f>IF('Data Import'!$D$146&lt;&gt;"",'Data Import'!$D$146,"")</f>
        <v/>
      </c>
      <c r="AD12" s="204" t="str">
        <f>IF('Data Import'!$D$147&lt;&gt;"",'Data Import'!$D$147,"")</f>
        <v/>
      </c>
      <c r="AE12" s="204" t="str">
        <f>IF('Data Import'!$D$148&lt;&gt;"",'Data Import'!$D$148,"")</f>
        <v/>
      </c>
      <c r="AF12" s="197" t="str">
        <f>IF('Data Import'!$D$149&lt;&gt;"",'Data Import'!$D$149,"")</f>
        <v/>
      </c>
      <c r="AG12" s="197" t="str">
        <f>IF('Data Import'!$D$150&lt;&gt;"",'Data Import'!$D$150,"")</f>
        <v/>
      </c>
    </row>
    <row r="13" spans="1:33" s="4" customFormat="1" ht="15.75" customHeight="1" x14ac:dyDescent="0.25">
      <c r="A13" s="23">
        <v>2</v>
      </c>
      <c r="B13" s="177" t="s">
        <v>12</v>
      </c>
      <c r="C13" s="178" t="str">
        <f>IF('Data Import'!$E$121="Нет","+","")</f>
        <v/>
      </c>
      <c r="D13" s="178" t="str">
        <f>IF('Data Import'!$E$122="Нет","+","")</f>
        <v/>
      </c>
      <c r="E13" s="179" t="str">
        <f>IF('Data Import'!$E$123&lt;&gt;"",'Data Import'!$E$123,"")</f>
        <v/>
      </c>
      <c r="F13" s="178" t="str">
        <f>IF('Data Import'!$E$124&lt;&gt;"",'Data Import'!$E$124,"")</f>
        <v/>
      </c>
      <c r="G13" s="181" t="str">
        <f>IF('Data Import'!$E$125&lt;&gt;"",'Data Import'!$E$125,"")</f>
        <v/>
      </c>
      <c r="H13" s="181" t="str">
        <f>IF('Data Import'!$E$126&lt;&gt;"",'Data Import'!$E$126,"")</f>
        <v/>
      </c>
      <c r="I13" s="197" t="str">
        <f>IF('Data Import'!$E$127&lt;&gt;"",'Data Import'!$E$127,"")</f>
        <v/>
      </c>
      <c r="J13" s="197" t="str">
        <f>IF('Data Import'!$E$128&lt;&gt;"",'Data Import'!$E$128,"")</f>
        <v/>
      </c>
      <c r="K13" s="178" t="str">
        <f>IF('Data Import'!$E$129="Нет","+","")</f>
        <v/>
      </c>
      <c r="L13" s="180" t="str">
        <f>IF('Data Import'!$E$130&lt;&gt;"",'Data Import'!$E$130,"")</f>
        <v/>
      </c>
      <c r="M13" s="178" t="str">
        <f>IF('Data Import'!$E$129="Да","+","")</f>
        <v/>
      </c>
      <c r="N13" s="211" t="str">
        <f>IF('Data Import'!$E$131&lt;&gt;"",'Data Import'!$E$131,"")</f>
        <v/>
      </c>
      <c r="O13" s="211" t="str">
        <f>IF('Data Import'!$E$132&lt;&gt;"",'Data Import'!$E$132,"")</f>
        <v/>
      </c>
      <c r="P13" s="211" t="str">
        <f>IF('Data Import'!$E$133&lt;&gt;"",'Data Import'!$E$133,"")</f>
        <v/>
      </c>
      <c r="Q13" s="211" t="str">
        <f>IF('Data Import'!$E$134&lt;&gt;"",'Data Import'!$E$134,"")</f>
        <v/>
      </c>
      <c r="R13" s="211" t="str">
        <f>IF('Data Import'!$E$135&lt;&gt;"",'Data Import'!$E$135,"")</f>
        <v/>
      </c>
      <c r="S13" s="211" t="str">
        <f>IF('Data Import'!$E$136&lt;&gt;"",'Data Import'!$E$136,"")</f>
        <v/>
      </c>
      <c r="T13" s="211" t="str">
        <f>IF('Data Import'!$E$137&lt;&gt;"",'Data Import'!$E$137,"")</f>
        <v/>
      </c>
      <c r="U13" s="211" t="str">
        <f>IF('Data Import'!$E$138&lt;&gt;"",'Data Import'!$E$138,"")</f>
        <v/>
      </c>
      <c r="V13" s="211" t="str">
        <f>IF('Data Import'!$E$139&lt;&gt;"",'Data Import'!$E$139,"")</f>
        <v/>
      </c>
      <c r="W13" s="211" t="str">
        <f>IF('Data Import'!$E$140&lt;&gt;"",'Data Import'!$E$140,"")</f>
        <v/>
      </c>
      <c r="X13" s="211" t="str">
        <f>IF('Data Import'!$E$141&lt;&gt;"",'Data Import'!$E$141,"")</f>
        <v/>
      </c>
      <c r="Y13" s="211" t="str">
        <f>IF('Data Import'!$E$142&lt;&gt;"",'Data Import'!$E$142,"")</f>
        <v/>
      </c>
      <c r="Z13" s="204" t="str">
        <f>IF('Data Import'!$E$143&lt;&gt;"",'Data Import'!$E$143,"")</f>
        <v/>
      </c>
      <c r="AA13" s="204" t="str">
        <f>IF('Data Import'!$E$144&lt;&gt;"",'Data Import'!$E$144,"")</f>
        <v/>
      </c>
      <c r="AB13" s="204" t="str">
        <f>IF('Data Import'!$E$145&lt;&gt;"",'Data Import'!$E$145,"")</f>
        <v/>
      </c>
      <c r="AC13" s="204" t="str">
        <f>IF('Data Import'!$E$146&lt;&gt;"",'Data Import'!$E$146,"")</f>
        <v/>
      </c>
      <c r="AD13" s="204" t="str">
        <f>IF('Data Import'!$E$147&lt;&gt;"",'Data Import'!$E$147,"")</f>
        <v/>
      </c>
      <c r="AE13" s="204" t="str">
        <f>IF('Data Import'!$E$148&lt;&gt;"",'Data Import'!$E$148,"")</f>
        <v/>
      </c>
      <c r="AF13" s="197" t="str">
        <f>IF('Data Import'!$E$149&lt;&gt;"",'Data Import'!$E$149,"")</f>
        <v/>
      </c>
      <c r="AG13" s="197" t="str">
        <f>IF('Data Import'!$E$150&lt;&gt;"",'Data Import'!$E$150,"")</f>
        <v/>
      </c>
    </row>
    <row r="14" spans="1:33" s="4" customFormat="1" ht="15.75" customHeight="1" x14ac:dyDescent="0.25">
      <c r="A14" s="23">
        <v>3</v>
      </c>
      <c r="B14" s="177" t="s">
        <v>13</v>
      </c>
      <c r="C14" s="178" t="str">
        <f>IF('Data Import'!$F$121="Нет","+","")</f>
        <v/>
      </c>
      <c r="D14" s="178" t="str">
        <f>IF('Data Import'!$F$122="Нет","+","")</f>
        <v/>
      </c>
      <c r="E14" s="179" t="str">
        <f>IF('Data Import'!$F$123&lt;&gt;"",'Data Import'!$F$123,"")</f>
        <v/>
      </c>
      <c r="F14" s="178" t="str">
        <f>IF('Data Import'!$F$124&lt;&gt;"",'Data Import'!$F$124,"")</f>
        <v/>
      </c>
      <c r="G14" s="181" t="str">
        <f>IF('Data Import'!$F$125&lt;&gt;"",'Data Import'!$F$125,"")</f>
        <v/>
      </c>
      <c r="H14" s="181" t="str">
        <f>IF('Data Import'!$F$126&lt;&gt;"",'Data Import'!$F$126,"")</f>
        <v/>
      </c>
      <c r="I14" s="197" t="str">
        <f>IF('Data Import'!$F$127&lt;&gt;"",'Data Import'!$F$127,"")</f>
        <v/>
      </c>
      <c r="J14" s="197" t="str">
        <f>IF('Data Import'!$F$128&lt;&gt;"",'Data Import'!$F$128,"")</f>
        <v/>
      </c>
      <c r="K14" s="178" t="str">
        <f>IF('Data Import'!$F$129="Нет","+","")</f>
        <v/>
      </c>
      <c r="L14" s="180" t="str">
        <f>IF('Data Import'!$F$130&lt;&gt;"",'Data Import'!$F$130,"")</f>
        <v/>
      </c>
      <c r="M14" s="178" t="str">
        <f>IF('Data Import'!$F$129="Да","+","")</f>
        <v/>
      </c>
      <c r="N14" s="211" t="str">
        <f>IF('Data Import'!$F$131&lt;&gt;"",'Data Import'!$F$131,"")</f>
        <v/>
      </c>
      <c r="O14" s="211" t="str">
        <f>IF('Data Import'!$F$132&lt;&gt;"",'Data Import'!$F$132,"")</f>
        <v/>
      </c>
      <c r="P14" s="211" t="str">
        <f>IF('Data Import'!$F$133&lt;&gt;"",'Data Import'!$F$133,"")</f>
        <v/>
      </c>
      <c r="Q14" s="211" t="str">
        <f>IF('Data Import'!$F$134&lt;&gt;"",'Data Import'!$F$134,"")</f>
        <v/>
      </c>
      <c r="R14" s="211" t="str">
        <f>IF('Data Import'!$F$135&lt;&gt;"",'Data Import'!$F$135,"")</f>
        <v/>
      </c>
      <c r="S14" s="211" t="str">
        <f>IF('Data Import'!$F$136&lt;&gt;"",'Data Import'!$F$136,"")</f>
        <v/>
      </c>
      <c r="T14" s="211" t="str">
        <f>IF('Data Import'!$F$137&lt;&gt;"",'Data Import'!$F$137,"")</f>
        <v/>
      </c>
      <c r="U14" s="211" t="str">
        <f>IF('Data Import'!$F$138&lt;&gt;"",'Data Import'!$F$138,"")</f>
        <v/>
      </c>
      <c r="V14" s="211" t="str">
        <f>IF('Data Import'!$F$139&lt;&gt;"",'Data Import'!$F$139,"")</f>
        <v/>
      </c>
      <c r="W14" s="211" t="str">
        <f>IF('Data Import'!$F$140&lt;&gt;"",'Data Import'!$F$140,"")</f>
        <v/>
      </c>
      <c r="X14" s="211" t="str">
        <f>IF('Data Import'!$F$141&lt;&gt;"",'Data Import'!$F$141,"")</f>
        <v/>
      </c>
      <c r="Y14" s="211" t="str">
        <f>IF('Data Import'!$F$142&lt;&gt;"",'Data Import'!$F$142,"")</f>
        <v/>
      </c>
      <c r="Z14" s="204" t="str">
        <f>IF('Data Import'!$F$143&lt;&gt;"",'Data Import'!$F$143,"")</f>
        <v/>
      </c>
      <c r="AA14" s="204" t="str">
        <f>IF('Data Import'!$F$144&lt;&gt;"",'Data Import'!$F$144,"")</f>
        <v/>
      </c>
      <c r="AB14" s="204" t="str">
        <f>IF('Data Import'!$F$145&lt;&gt;"",'Data Import'!$F$145,"")</f>
        <v/>
      </c>
      <c r="AC14" s="204" t="str">
        <f>IF('Data Import'!$F$146&lt;&gt;"",'Data Import'!$F$146,"")</f>
        <v/>
      </c>
      <c r="AD14" s="204" t="str">
        <f>IF('Data Import'!$F$147&lt;&gt;"",'Data Import'!$F$147,"")</f>
        <v/>
      </c>
      <c r="AE14" s="204" t="str">
        <f>IF('Data Import'!$F$148&lt;&gt;"",'Data Import'!$F$148,"")</f>
        <v/>
      </c>
      <c r="AF14" s="197" t="str">
        <f>IF('Data Import'!$F$149&lt;&gt;"",'Data Import'!$F$149,"")</f>
        <v/>
      </c>
      <c r="AG14" s="197" t="str">
        <f>IF('Data Import'!$F$150&lt;&gt;"",'Data Import'!$F$150,"")</f>
        <v/>
      </c>
    </row>
    <row r="15" spans="1:33" s="4" customFormat="1" ht="15.75" customHeight="1" x14ac:dyDescent="0.25">
      <c r="A15" s="23">
        <v>4</v>
      </c>
      <c r="B15" s="177" t="s">
        <v>14</v>
      </c>
      <c r="C15" s="178" t="str">
        <f>IF('Data Import'!$G$121="Нет","+","")</f>
        <v>+</v>
      </c>
      <c r="D15" s="178" t="str">
        <f>IF('Data Import'!$G$122="Нет","+","")</f>
        <v/>
      </c>
      <c r="E15" s="179" t="str">
        <f>IF('Data Import'!$G$123&lt;&gt;"",'Data Import'!$G$123,"")</f>
        <v/>
      </c>
      <c r="F15" s="178" t="str">
        <f>IF('Data Import'!$G$124&lt;&gt;"",'Data Import'!$G$124,"")</f>
        <v/>
      </c>
      <c r="G15" s="181" t="str">
        <f>IF('Data Import'!$G$125&lt;&gt;"",'Data Import'!$G$125,"")</f>
        <v/>
      </c>
      <c r="H15" s="181" t="str">
        <f>IF('Data Import'!$G$126&lt;&gt;"",'Data Import'!$G$126,"")</f>
        <v/>
      </c>
      <c r="I15" s="197" t="str">
        <f>IF('Data Import'!$G$127&lt;&gt;"",'Data Import'!$G$127,"")</f>
        <v/>
      </c>
      <c r="J15" s="197" t="str">
        <f>IF('Data Import'!$G$128&lt;&gt;"",'Data Import'!$G$128,"")</f>
        <v/>
      </c>
      <c r="K15" s="178" t="str">
        <f>IF('Data Import'!$G$129="Нет","+","")</f>
        <v>+</v>
      </c>
      <c r="L15" s="180" t="str">
        <f>IF('Data Import'!$G$130&lt;&gt;"",'Data Import'!$G$130,"")</f>
        <v/>
      </c>
      <c r="M15" s="178" t="str">
        <f>IF('Data Import'!$G$129="Да","+","")</f>
        <v/>
      </c>
      <c r="N15" s="211">
        <f>IF('Data Import'!$G$131&lt;&gt;"",'Data Import'!$G$131,"")</f>
        <v>2</v>
      </c>
      <c r="O15" s="211">
        <f>IF('Data Import'!$G$132&lt;&gt;"",'Data Import'!$G$132,"")</f>
        <v>2</v>
      </c>
      <c r="P15" s="211">
        <f>IF('Data Import'!$G$133&lt;&gt;"",'Data Import'!$G$133,"")</f>
        <v>42</v>
      </c>
      <c r="Q15" s="211">
        <f>IF('Data Import'!$G$134&lt;&gt;"",'Data Import'!$G$134,"")</f>
        <v>42</v>
      </c>
      <c r="R15" s="211">
        <f>IF('Data Import'!$G$135&lt;&gt;"",'Data Import'!$G$135,"")</f>
        <v>2</v>
      </c>
      <c r="S15" s="211">
        <f>IF('Data Import'!$G$136&lt;&gt;"",'Data Import'!$G$136,"")</f>
        <v>2</v>
      </c>
      <c r="T15" s="211">
        <f>IF('Data Import'!$G$137&lt;&gt;"",'Data Import'!$G$137,"")</f>
        <v>42</v>
      </c>
      <c r="U15" s="211">
        <f>IF('Data Import'!$G$138&lt;&gt;"",'Data Import'!$G$138,"")</f>
        <v>42</v>
      </c>
      <c r="V15" s="211">
        <f>IF('Data Import'!$G$139&lt;&gt;"",'Data Import'!$G$139,"")</f>
        <v>0</v>
      </c>
      <c r="W15" s="211">
        <f>IF('Data Import'!$G$140&lt;&gt;"",'Data Import'!$G$140,"")</f>
        <v>0</v>
      </c>
      <c r="X15" s="211">
        <f>IF('Data Import'!$G$141&lt;&gt;"",'Data Import'!$G$141,"")</f>
        <v>0</v>
      </c>
      <c r="Y15" s="211">
        <f>IF('Data Import'!$G$142&lt;&gt;"",'Data Import'!$G$142,"")</f>
        <v>0</v>
      </c>
      <c r="Z15" s="204">
        <f>IF('Data Import'!$G$143&lt;&gt;"",'Data Import'!$G$143,"")</f>
        <v>100</v>
      </c>
      <c r="AA15" s="204">
        <f>IF('Data Import'!$G$144&lt;&gt;"",'Data Import'!$G$144,"")</f>
        <v>100</v>
      </c>
      <c r="AB15" s="204">
        <f>IF('Data Import'!$G$145&lt;&gt;"",'Data Import'!$G$145,"")</f>
        <v>100</v>
      </c>
      <c r="AC15" s="204">
        <f>IF('Data Import'!$G$146&lt;&gt;"",'Data Import'!$G$146,"")</f>
        <v>100</v>
      </c>
      <c r="AD15" s="204">
        <f>IF('Data Import'!$G$147&lt;&gt;"",'Data Import'!$G$147,"")</f>
        <v>0</v>
      </c>
      <c r="AE15" s="204">
        <f>IF('Data Import'!$G$148&lt;&gt;"",'Data Import'!$G$148,"")</f>
        <v>0</v>
      </c>
      <c r="AF15" s="204">
        <f>IF('Data Import'!$G$149&lt;&gt;"",'Data Import'!$G$149,"")</f>
        <v>0</v>
      </c>
      <c r="AG15" s="204">
        <f>IF('Data Import'!$G$150&lt;&gt;"",'Data Import'!$G$150,"")</f>
        <v>0</v>
      </c>
    </row>
    <row r="16" spans="1:33" s="4" customFormat="1" ht="15.75" customHeight="1" x14ac:dyDescent="0.25">
      <c r="A16" s="23">
        <v>5</v>
      </c>
      <c r="B16" s="177" t="s">
        <v>15</v>
      </c>
      <c r="C16" s="178" t="str">
        <f>IF('Data Import'!$H$121="Нет","+","")</f>
        <v/>
      </c>
      <c r="D16" s="178" t="str">
        <f>IF('Data Import'!$H$122="Нет","+","")</f>
        <v/>
      </c>
      <c r="E16" s="179" t="str">
        <f>IF('Data Import'!$H$123&lt;&gt;"",'Data Import'!$H$123,"")</f>
        <v/>
      </c>
      <c r="F16" s="178" t="str">
        <f>IF('Data Import'!$H$124&lt;&gt;"",'Data Import'!$H$124,"")</f>
        <v/>
      </c>
      <c r="G16" s="181" t="str">
        <f>IF('Data Import'!$H$125&lt;&gt;"",'Data Import'!$H$125,"")</f>
        <v/>
      </c>
      <c r="H16" s="181" t="str">
        <f>IF('Data Import'!$H$126&lt;&gt;"",'Data Import'!$H$126,"")</f>
        <v/>
      </c>
      <c r="I16" s="197" t="str">
        <f>IF('Data Import'!$H$127&lt;&gt;"",'Data Import'!$H$127,"")</f>
        <v/>
      </c>
      <c r="J16" s="197" t="str">
        <f>IF('Data Import'!$H$128&lt;&gt;"",'Data Import'!$H$128,"")</f>
        <v/>
      </c>
      <c r="K16" s="178" t="str">
        <f>IF('Data Import'!$H$129="Нет","+","")</f>
        <v/>
      </c>
      <c r="L16" s="180" t="str">
        <f>IF('Data Import'!$H$130&lt;&gt;"",'Data Import'!$H$130,"")</f>
        <v/>
      </c>
      <c r="M16" s="178" t="str">
        <f>IF('Data Import'!$H$129="Да","+","")</f>
        <v/>
      </c>
      <c r="N16" s="211" t="str">
        <f>IF('Data Import'!$H$131&lt;&gt;"",'Data Import'!$H$131,"")</f>
        <v/>
      </c>
      <c r="O16" s="211" t="str">
        <f>IF('Data Import'!$H$132&lt;&gt;"",'Data Import'!$H$132,"")</f>
        <v/>
      </c>
      <c r="P16" s="211" t="str">
        <f>IF('Data Import'!$H$133&lt;&gt;"",'Data Import'!$H$133,"")</f>
        <v/>
      </c>
      <c r="Q16" s="211" t="str">
        <f>IF('Data Import'!$H$134&lt;&gt;"",'Data Import'!$H$134,"")</f>
        <v/>
      </c>
      <c r="R16" s="211" t="str">
        <f>IF('Data Import'!$H$135&lt;&gt;"",'Data Import'!$H$135,"")</f>
        <v/>
      </c>
      <c r="S16" s="211" t="str">
        <f>IF('Data Import'!$H$136&lt;&gt;"",'Data Import'!$H$136,"")</f>
        <v/>
      </c>
      <c r="T16" s="211" t="str">
        <f>IF('Data Import'!$H$137&lt;&gt;"",'Data Import'!$H$137,"")</f>
        <v/>
      </c>
      <c r="U16" s="211" t="str">
        <f>IF('Data Import'!$H$138&lt;&gt;"",'Data Import'!$H$138,"")</f>
        <v/>
      </c>
      <c r="V16" s="211" t="str">
        <f>IF('Data Import'!$H$139&lt;&gt;"",'Data Import'!$H$139,"")</f>
        <v/>
      </c>
      <c r="W16" s="211" t="str">
        <f>IF('Data Import'!$H$140&lt;&gt;"",'Data Import'!$H$140,"")</f>
        <v/>
      </c>
      <c r="X16" s="211" t="str">
        <f>IF('Data Import'!$H$141&lt;&gt;"",'Data Import'!$H$141,"")</f>
        <v/>
      </c>
      <c r="Y16" s="211" t="str">
        <f>IF('Data Import'!$H$142&lt;&gt;"",'Data Import'!$H$142,"")</f>
        <v/>
      </c>
      <c r="Z16" s="204" t="str">
        <f>IF('Data Import'!$H$143&lt;&gt;"",'Data Import'!$H$143,"")</f>
        <v/>
      </c>
      <c r="AA16" s="204" t="str">
        <f>IF('Data Import'!$H$144&lt;&gt;"",'Data Import'!$H$144,"")</f>
        <v/>
      </c>
      <c r="AB16" s="204" t="str">
        <f>IF('Data Import'!$H$145&lt;&gt;"",'Data Import'!$H$145,"")</f>
        <v/>
      </c>
      <c r="AC16" s="204" t="str">
        <f>IF('Data Import'!$H$146&lt;&gt;"",'Data Import'!$H$146,"")</f>
        <v/>
      </c>
      <c r="AD16" s="204" t="str">
        <f>IF('Data Import'!$H$147&lt;&gt;"",'Data Import'!$H$147,"")</f>
        <v/>
      </c>
      <c r="AE16" s="204" t="str">
        <f>IF('Data Import'!$H$148&lt;&gt;"",'Data Import'!$H$148,"")</f>
        <v/>
      </c>
      <c r="AF16" s="197" t="str">
        <f>IF('Data Import'!$H$149&lt;&gt;"",'Data Import'!$H$149,"")</f>
        <v/>
      </c>
      <c r="AG16" s="197" t="str">
        <f>IF('Data Import'!$H$150&lt;&gt;"",'Data Import'!$H$150,"")</f>
        <v/>
      </c>
    </row>
    <row r="17" spans="1:33" s="4" customFormat="1" ht="15.75" customHeight="1" x14ac:dyDescent="0.25">
      <c r="A17" s="23">
        <v>6</v>
      </c>
      <c r="B17" s="177" t="s">
        <v>16</v>
      </c>
      <c r="C17" s="178" t="str">
        <f>IF('Data Import'!$I$121="Нет","+","")</f>
        <v>+</v>
      </c>
      <c r="D17" s="178" t="str">
        <f>IF('Data Import'!$I$122="Нет","+","")</f>
        <v/>
      </c>
      <c r="E17" s="179" t="str">
        <f>IF('Data Import'!$I$123&lt;&gt;"",'Data Import'!$I$123,"")</f>
        <v/>
      </c>
      <c r="F17" s="178" t="str">
        <f>IF('Data Import'!$I$124&lt;&gt;"",'Data Import'!$I$124,"")</f>
        <v/>
      </c>
      <c r="G17" s="181" t="str">
        <f>IF('Data Import'!$I$125&lt;&gt;"",'Data Import'!$I$125,"")</f>
        <v/>
      </c>
      <c r="H17" s="181" t="str">
        <f>IF('Data Import'!$I$126&lt;&gt;"",'Data Import'!$I$126,"")</f>
        <v/>
      </c>
      <c r="I17" s="197" t="str">
        <f>IF('Data Import'!$I$127&lt;&gt;"",'Data Import'!$I$127,"")</f>
        <v/>
      </c>
      <c r="J17" s="197" t="str">
        <f>IF('Data Import'!$I$128&lt;&gt;"",'Data Import'!$I$128,"")</f>
        <v/>
      </c>
      <c r="K17" s="178" t="str">
        <f>IF('Data Import'!$I$129="Нет","+","")</f>
        <v>+</v>
      </c>
      <c r="L17" s="180" t="str">
        <f>IF('Data Import'!$I$130&lt;&gt;"",'Data Import'!$I$130,"")</f>
        <v/>
      </c>
      <c r="M17" s="178" t="str">
        <f>IF('Data Import'!$I$129="Да","+","")</f>
        <v/>
      </c>
      <c r="N17" s="211" t="str">
        <f>IF('Data Import'!$I$131&lt;&gt;"",'Data Import'!$I$131,"")</f>
        <v/>
      </c>
      <c r="O17" s="211" t="str">
        <f>IF('Data Import'!$I$132&lt;&gt;"",'Data Import'!$I$132,"")</f>
        <v/>
      </c>
      <c r="P17" s="211">
        <f>IF('Data Import'!$I$133&lt;&gt;"",'Data Import'!$I$133,"")</f>
        <v>245</v>
      </c>
      <c r="Q17" s="211">
        <f>IF('Data Import'!$I$134&lt;&gt;"",'Data Import'!$I$134,"")</f>
        <v>245</v>
      </c>
      <c r="R17" s="211" t="str">
        <f>IF('Data Import'!$I$135&lt;&gt;"",'Data Import'!$I$135,"")</f>
        <v/>
      </c>
      <c r="S17" s="211" t="str">
        <f>IF('Data Import'!$I$136&lt;&gt;"",'Data Import'!$I$136,"")</f>
        <v/>
      </c>
      <c r="T17" s="211">
        <f>IF('Data Import'!$I$137&lt;&gt;"",'Data Import'!$I$137,"")</f>
        <v>32</v>
      </c>
      <c r="U17" s="211">
        <f>IF('Data Import'!$I$138&lt;&gt;"",'Data Import'!$I$138,"")</f>
        <v>32</v>
      </c>
      <c r="V17" s="211" t="str">
        <f>IF('Data Import'!$I$139&lt;&gt;"",'Data Import'!$I$139,"")</f>
        <v/>
      </c>
      <c r="W17" s="211" t="str">
        <f>IF('Data Import'!$I$140&lt;&gt;"",'Data Import'!$I$140,"")</f>
        <v/>
      </c>
      <c r="X17" s="211">
        <f>IF('Data Import'!$I$141&lt;&gt;"",'Data Import'!$I$141,"")</f>
        <v>32</v>
      </c>
      <c r="Y17" s="211">
        <f>IF('Data Import'!$I$142&lt;&gt;"",'Data Import'!$I$142,"")</f>
        <v>32</v>
      </c>
      <c r="Z17" s="204" t="str">
        <f>IF('Data Import'!$I$143&lt;&gt;"",'Data Import'!$I$143,"")</f>
        <v/>
      </c>
      <c r="AA17" s="204" t="str">
        <f>IF('Data Import'!$I$144&lt;&gt;"",'Data Import'!$I$144,"")</f>
        <v/>
      </c>
      <c r="AB17" s="204">
        <f>IF('Data Import'!$I$145&lt;&gt;"",'Data Import'!$I$145,"")</f>
        <v>13.061</v>
      </c>
      <c r="AC17" s="204">
        <f>IF('Data Import'!$I$146&lt;&gt;"",'Data Import'!$I$146,"")</f>
        <v>13.061</v>
      </c>
      <c r="AD17" s="204" t="str">
        <f>IF('Data Import'!$I$147&lt;&gt;"",'Data Import'!$I$147,"")</f>
        <v/>
      </c>
      <c r="AE17" s="204" t="str">
        <f>IF('Data Import'!$I$148&lt;&gt;"",'Data Import'!$I$148,"")</f>
        <v/>
      </c>
      <c r="AF17" s="197">
        <f>IF('Data Import'!$I$149&lt;&gt;"",'Data Import'!$I$149,"")</f>
        <v>13.061</v>
      </c>
      <c r="AG17" s="197">
        <f>IF('Data Import'!$I$150&lt;&gt;"",'Data Import'!$I$150,"")</f>
        <v>13.061</v>
      </c>
    </row>
    <row r="18" spans="1:33" s="4" customFormat="1" ht="48" customHeight="1" x14ac:dyDescent="0.25">
      <c r="A18" s="23">
        <v>7</v>
      </c>
      <c r="B18" s="177" t="s">
        <v>17</v>
      </c>
      <c r="C18" s="178" t="str">
        <f>IF('Data Import'!$J$121="Нет","+","")</f>
        <v/>
      </c>
      <c r="D18" s="178" t="str">
        <f>IF('Data Import'!$J$122="Нет","+","")</f>
        <v/>
      </c>
      <c r="E18" s="179" t="str">
        <f>IF('Data Import'!$J$123&lt;&gt;"",'Data Import'!$J$123,"")</f>
        <v>Установлено и модернизировано светофорных объектов с учетом их оснащения устройствами звукового сопровождения пешеходов.</v>
      </c>
      <c r="F18" s="178" t="str">
        <f>IF('Data Import'!$J$124&lt;&gt;"",'Data Import'!$J$124,"")</f>
        <v>%</v>
      </c>
      <c r="G18" s="181">
        <f>IF('Data Import'!$J$125&lt;&gt;"",'Data Import'!$J$125,"")</f>
        <v>60</v>
      </c>
      <c r="H18" s="181">
        <f>IF('Data Import'!$J$126&lt;&gt;"",'Data Import'!$J$126,"")</f>
        <v>62.82</v>
      </c>
      <c r="I18" s="197">
        <f>IF('Data Import'!$J$127&lt;&gt;"",'Data Import'!$J$127,"")</f>
        <v>47</v>
      </c>
      <c r="J18" s="197">
        <f>IF('Data Import'!$J$128&lt;&gt;"",'Data Import'!$J$128,"")</f>
        <v>69.3</v>
      </c>
      <c r="K18" s="178" t="str">
        <f>IF('Data Import'!$J$129="Нет","+","")</f>
        <v>+</v>
      </c>
      <c r="L18" s="180" t="str">
        <f>IF('Data Import'!$J$130&lt;&gt;"",'Data Import'!$J$130,"")</f>
        <v/>
      </c>
      <c r="M18" s="178" t="str">
        <f>IF('Data Import'!$J$129="Да","+","")</f>
        <v/>
      </c>
      <c r="N18" s="211">
        <f>IF('Data Import'!$J$131&lt;&gt;"",'Data Import'!$J$131,"")</f>
        <v>15</v>
      </c>
      <c r="O18" s="211">
        <f>IF('Data Import'!$J$132&lt;&gt;"",'Data Import'!$J$132,"")</f>
        <v>47</v>
      </c>
      <c r="P18" s="211">
        <f>IF('Data Import'!$J$133&lt;&gt;"",'Data Import'!$J$133,"")</f>
        <v>183</v>
      </c>
      <c r="Q18" s="211">
        <f>IF('Data Import'!$J$134&lt;&gt;"",'Data Import'!$J$134,"")</f>
        <v>192</v>
      </c>
      <c r="R18" s="211">
        <f>IF('Data Import'!$J$135&lt;&gt;"",'Data Import'!$J$135,"")</f>
        <v>7</v>
      </c>
      <c r="S18" s="211">
        <f>IF('Data Import'!$J$136&lt;&gt;"",'Data Import'!$J$136,"")</f>
        <v>7</v>
      </c>
      <c r="T18" s="211">
        <f>IF('Data Import'!$J$137&lt;&gt;"",'Data Import'!$J$137,"")</f>
        <v>132</v>
      </c>
      <c r="U18" s="211">
        <f>IF('Data Import'!$J$138&lt;&gt;"",'Data Import'!$J$138,"")</f>
        <v>133</v>
      </c>
      <c r="V18" s="211">
        <f>IF('Data Import'!$J$139&lt;&gt;"",'Data Import'!$J$139,"")</f>
        <v>0</v>
      </c>
      <c r="W18" s="211">
        <f>IF('Data Import'!$J$140&lt;&gt;"",'Data Import'!$J$140,"")</f>
        <v>0</v>
      </c>
      <c r="X18" s="211">
        <f>IF('Data Import'!$J$141&lt;&gt;"",'Data Import'!$J$141,"")</f>
        <v>0</v>
      </c>
      <c r="Y18" s="211">
        <f>IF('Data Import'!$J$142&lt;&gt;"",'Data Import'!$J$142,"")</f>
        <v>0</v>
      </c>
      <c r="Z18" s="204">
        <f>IF('Data Import'!$J$143&lt;&gt;"",'Data Import'!$J$143,"")</f>
        <v>46.667000000000002</v>
      </c>
      <c r="AA18" s="204">
        <f>IF('Data Import'!$J$144&lt;&gt;"",'Data Import'!$J$144,"")</f>
        <v>14.894</v>
      </c>
      <c r="AB18" s="204">
        <f>IF('Data Import'!$J$145&lt;&gt;"",'Data Import'!$J$145,"")</f>
        <v>72.131</v>
      </c>
      <c r="AC18" s="204">
        <f>IF('Data Import'!$J$146&lt;&gt;"",'Data Import'!$J$146,"")</f>
        <v>69.271000000000001</v>
      </c>
      <c r="AD18" s="204">
        <f>IF('Data Import'!$J$147&lt;&gt;"",'Data Import'!$J$147,"")</f>
        <v>0</v>
      </c>
      <c r="AE18" s="204">
        <f>IF('Data Import'!$J$148&lt;&gt;"",'Data Import'!$J$148,"")</f>
        <v>0</v>
      </c>
      <c r="AF18" s="204">
        <f>IF('Data Import'!$J$149&lt;&gt;"",'Data Import'!$J$149,"")</f>
        <v>0</v>
      </c>
      <c r="AG18" s="204">
        <f>IF('Data Import'!$J$150&lt;&gt;"",'Data Import'!$J$150,"")</f>
        <v>0</v>
      </c>
    </row>
    <row r="19" spans="1:33" s="4" customFormat="1" ht="15.75" customHeight="1" x14ac:dyDescent="0.25">
      <c r="A19" s="23">
        <v>8</v>
      </c>
      <c r="B19" s="177" t="s">
        <v>18</v>
      </c>
      <c r="C19" s="178" t="str">
        <f>IF('Data Import'!$K$121="Нет","+","")</f>
        <v>+</v>
      </c>
      <c r="D19" s="178" t="str">
        <f>IF('Data Import'!$K$122="Нет","+","")</f>
        <v/>
      </c>
      <c r="E19" s="179" t="str">
        <f>IF('Data Import'!$K$123&lt;&gt;"",'Data Import'!$K$123,"")</f>
        <v/>
      </c>
      <c r="F19" s="178" t="str">
        <f>IF('Data Import'!$K$124&lt;&gt;"",'Data Import'!$K$124,"")</f>
        <v/>
      </c>
      <c r="G19" s="181" t="str">
        <f>IF('Data Import'!$K$125&lt;&gt;"",'Data Import'!$K$125,"")</f>
        <v/>
      </c>
      <c r="H19" s="181" t="str">
        <f>IF('Data Import'!$K$126&lt;&gt;"",'Data Import'!$K$126,"")</f>
        <v/>
      </c>
      <c r="I19" s="197" t="str">
        <f>IF('Data Import'!$K$127&lt;&gt;"",'Data Import'!$K$127,"")</f>
        <v/>
      </c>
      <c r="J19" s="197" t="str">
        <f>IF('Data Import'!$K$128&lt;&gt;"",'Data Import'!$K$128,"")</f>
        <v/>
      </c>
      <c r="K19" s="178" t="str">
        <f>IF('Data Import'!$K$129="Нет","+","")</f>
        <v/>
      </c>
      <c r="L19" s="180" t="str">
        <f>IF('Data Import'!$K$130&lt;&gt;"",'Data Import'!$K$130,"")</f>
        <v/>
      </c>
      <c r="M19" s="178" t="str">
        <f>IF('Data Import'!$K$129="Да","+","")</f>
        <v>+</v>
      </c>
      <c r="N19" s="211">
        <f>IF('Data Import'!$K$131&lt;&gt;"",'Data Import'!$K$131,"")</f>
        <v>12</v>
      </c>
      <c r="O19" s="211">
        <f>IF('Data Import'!$K$132&lt;&gt;"",'Data Import'!$K$132,"")</f>
        <v>12</v>
      </c>
      <c r="P19" s="211">
        <f>IF('Data Import'!$K$133&lt;&gt;"",'Data Import'!$K$133,"")</f>
        <v>437</v>
      </c>
      <c r="Q19" s="211">
        <f>IF('Data Import'!$K$134&lt;&gt;"",'Data Import'!$K$134,"")</f>
        <v>453</v>
      </c>
      <c r="R19" s="211">
        <f>IF('Data Import'!$K$135&lt;&gt;"",'Data Import'!$K$135,"")</f>
        <v>0</v>
      </c>
      <c r="S19" s="211">
        <f>IF('Data Import'!$K$136&lt;&gt;"",'Data Import'!$K$136,"")</f>
        <v>0</v>
      </c>
      <c r="T19" s="211">
        <f>IF('Data Import'!$K$137&lt;&gt;"",'Data Import'!$K$137,"")</f>
        <v>240</v>
      </c>
      <c r="U19" s="211">
        <f>IF('Data Import'!$K$138&lt;&gt;"",'Data Import'!$K$138,"")</f>
        <v>243</v>
      </c>
      <c r="V19" s="211">
        <f>IF('Data Import'!$K$139&lt;&gt;"",'Data Import'!$K$139,"")</f>
        <v>1</v>
      </c>
      <c r="W19" s="211">
        <f>IF('Data Import'!$K$140&lt;&gt;"",'Data Import'!$K$140,"")</f>
        <v>1</v>
      </c>
      <c r="X19" s="211">
        <f>IF('Data Import'!$K$141&lt;&gt;"",'Data Import'!$K$141,"")</f>
        <v>0</v>
      </c>
      <c r="Y19" s="211">
        <f>IF('Data Import'!$K$142&lt;&gt;"",'Data Import'!$K$142,"")</f>
        <v>0</v>
      </c>
      <c r="Z19" s="204">
        <f>IF('Data Import'!$K$143&lt;&gt;"",'Data Import'!$K$143,"")</f>
        <v>0</v>
      </c>
      <c r="AA19" s="204">
        <f>IF('Data Import'!$K$144&lt;&gt;"",'Data Import'!$K$144,"")</f>
        <v>0</v>
      </c>
      <c r="AB19" s="204">
        <f>IF('Data Import'!$K$145&lt;&gt;"",'Data Import'!$K$145,"")</f>
        <v>54.92</v>
      </c>
      <c r="AC19" s="204">
        <f>IF('Data Import'!$K$146&lt;&gt;"",'Data Import'!$K$146,"")</f>
        <v>53.642000000000003</v>
      </c>
      <c r="AD19" s="204">
        <f>IF('Data Import'!$K$147&lt;&gt;"",'Data Import'!$K$147,"")</f>
        <v>8.3330000000000002</v>
      </c>
      <c r="AE19" s="204">
        <f>IF('Data Import'!$K$148&lt;&gt;"",'Data Import'!$K$148,"")</f>
        <v>8.3330000000000002</v>
      </c>
      <c r="AF19" s="204">
        <f>IF('Data Import'!$K$149&lt;&gt;"",'Data Import'!$K$149,"")</f>
        <v>0</v>
      </c>
      <c r="AG19" s="204">
        <f>IF('Data Import'!$K$150&lt;&gt;"",'Data Import'!$K$150,"")</f>
        <v>0</v>
      </c>
    </row>
    <row r="20" spans="1:33" s="4" customFormat="1" ht="91.5" customHeight="1" x14ac:dyDescent="0.25">
      <c r="A20" s="23">
        <v>9</v>
      </c>
      <c r="B20" s="177" t="s">
        <v>19</v>
      </c>
      <c r="C20" s="178" t="str">
        <f>IF('Data Import'!$L$121="Нет","+","")</f>
        <v/>
      </c>
      <c r="D20" s="178" t="str">
        <f>IF('Data Import'!$L$122="Нет","+","")</f>
        <v/>
      </c>
      <c r="E20" s="179" t="str">
        <f>IF('Data Import'!$L$123&lt;&gt;"",'Data Import'!$L$123,"")</f>
        <v>Удельный вес объектов, на которых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 на контрастном фоне</v>
      </c>
      <c r="F20" s="178" t="str">
        <f>IF('Data Import'!$L$124&lt;&gt;"",'Data Import'!$L$124,"")</f>
        <v>%</v>
      </c>
      <c r="G20" s="181">
        <f>IF('Data Import'!$L$125&lt;&gt;"",'Data Import'!$L$125,"")</f>
        <v>20</v>
      </c>
      <c r="H20" s="181">
        <f>IF('Data Import'!$L$126&lt;&gt;"",'Data Import'!$L$126,"")</f>
        <v>0</v>
      </c>
      <c r="I20" s="197">
        <f>IF('Data Import'!$L$127&lt;&gt;"",'Data Import'!$L$127,"")</f>
        <v>0</v>
      </c>
      <c r="J20" s="197">
        <f>IF('Data Import'!$L$128&lt;&gt;"",'Data Import'!$L$128,"")</f>
        <v>0</v>
      </c>
      <c r="K20" s="178" t="str">
        <f>IF('Data Import'!$L$129="Нет","+","")</f>
        <v>+</v>
      </c>
      <c r="L20" s="180" t="str">
        <f>IF('Data Import'!$L$130&lt;&gt;"",'Data Import'!$L$130,"")</f>
        <v/>
      </c>
      <c r="M20" s="178" t="str">
        <f>IF('Data Import'!$L$129="Да","+","")</f>
        <v/>
      </c>
      <c r="N20" s="211" t="str">
        <f>IF('Data Import'!$L$131&lt;&gt;"",'Data Import'!$L$131,"")</f>
        <v/>
      </c>
      <c r="O20" s="211" t="str">
        <f>IF('Data Import'!$L$132&lt;&gt;"",'Data Import'!$L$132,"")</f>
        <v/>
      </c>
      <c r="P20" s="211">
        <f>IF('Data Import'!$L$133&lt;&gt;"",'Data Import'!$L$133,"")</f>
        <v>16</v>
      </c>
      <c r="Q20" s="211">
        <f>IF('Data Import'!$L$134&lt;&gt;"",'Data Import'!$L$134,"")</f>
        <v>24</v>
      </c>
      <c r="R20" s="211" t="str">
        <f>IF('Data Import'!$L$135&lt;&gt;"",'Data Import'!$L$135,"")</f>
        <v/>
      </c>
      <c r="S20" s="211" t="str">
        <f>IF('Data Import'!$L$136&lt;&gt;"",'Data Import'!$L$136,"")</f>
        <v/>
      </c>
      <c r="T20" s="211">
        <f>IF('Data Import'!$L$137&lt;&gt;"",'Data Import'!$L$137,"")</f>
        <v>0</v>
      </c>
      <c r="U20" s="211">
        <f>IF('Data Import'!$L$138&lt;&gt;"",'Data Import'!$L$138,"")</f>
        <v>0</v>
      </c>
      <c r="V20" s="211" t="str">
        <f>IF('Data Import'!$L$139&lt;&gt;"",'Data Import'!$L$139,"")</f>
        <v/>
      </c>
      <c r="W20" s="211" t="str">
        <f>IF('Data Import'!$L$140&lt;&gt;"",'Data Import'!$L$140,"")</f>
        <v/>
      </c>
      <c r="X20" s="211">
        <f>IF('Data Import'!$L$141&lt;&gt;"",'Data Import'!$L$141,"")</f>
        <v>0</v>
      </c>
      <c r="Y20" s="211">
        <f>IF('Data Import'!$L$142&lt;&gt;"",'Data Import'!$L$142,"")</f>
        <v>4</v>
      </c>
      <c r="Z20" s="204" t="str">
        <f>IF('Data Import'!$L$143&lt;&gt;"",'Data Import'!$L$143,"")</f>
        <v/>
      </c>
      <c r="AA20" s="204" t="str">
        <f>IF('Data Import'!$L$144&lt;&gt;"",'Data Import'!$L$144,"")</f>
        <v/>
      </c>
      <c r="AB20" s="204">
        <f>IF('Data Import'!$L$145&lt;&gt;"",'Data Import'!$L$145,"")</f>
        <v>0</v>
      </c>
      <c r="AC20" s="204">
        <f>IF('Data Import'!$L$146&lt;&gt;"",'Data Import'!$L$146,"")</f>
        <v>0</v>
      </c>
      <c r="AD20" s="204" t="str">
        <f>IF('Data Import'!$L$147&lt;&gt;"",'Data Import'!$L$147,"")</f>
        <v/>
      </c>
      <c r="AE20" s="204" t="str">
        <f>IF('Data Import'!$L$148&lt;&gt;"",'Data Import'!$L$148,"")</f>
        <v/>
      </c>
      <c r="AF20" s="197">
        <f>IF('Data Import'!$L$149&lt;&gt;"",'Data Import'!$L$149,"")</f>
        <v>0</v>
      </c>
      <c r="AG20" s="197">
        <f>IF('Data Import'!$L$150&lt;&gt;"",'Data Import'!$L$150,"")</f>
        <v>16.667000000000002</v>
      </c>
    </row>
    <row r="21" spans="1:33" s="4" customFormat="1" ht="60.75" customHeight="1" x14ac:dyDescent="0.25">
      <c r="A21" s="23">
        <v>10</v>
      </c>
      <c r="B21" s="177" t="s">
        <v>20</v>
      </c>
      <c r="C21" s="178" t="str">
        <f>IF('Data Import'!$M$121="Нет","+","")</f>
        <v/>
      </c>
      <c r="D21" s="178" t="str">
        <f>IF('Data Import'!$M$122="Нет","+","")</f>
        <v/>
      </c>
      <c r="E21" s="179" t="str">
        <f>IF('Data Import'!$M$123&lt;&gt;"",'Data Import'!$M$123,"")</f>
        <v>Доля светофорных объектов, соответствующих требованиям доступности для инвалидов,на автомобильных дорогах регионального и местного значения к 2026 году</v>
      </c>
      <c r="F21" s="178" t="str">
        <f>IF('Data Import'!$M$124&lt;&gt;"",'Data Import'!$M$124,"")</f>
        <v>%</v>
      </c>
      <c r="G21" s="181">
        <f>IF('Data Import'!$M$125&lt;&gt;"",'Data Import'!$M$125,"")</f>
        <v>20</v>
      </c>
      <c r="H21" s="181">
        <f>IF('Data Import'!$M$126&lt;&gt;"",'Data Import'!$M$126,"")</f>
        <v>20</v>
      </c>
      <c r="I21" s="197">
        <f>IF('Data Import'!$M$127&lt;&gt;"",'Data Import'!$M$127,"")</f>
        <v>92.3</v>
      </c>
      <c r="J21" s="197">
        <f>IF('Data Import'!$M$128&lt;&gt;"",'Data Import'!$M$128,"")</f>
        <v>76.099999999999994</v>
      </c>
      <c r="K21" s="178" t="str">
        <f>IF('Data Import'!$M$129="Нет","+","")</f>
        <v/>
      </c>
      <c r="L21" s="180" t="str">
        <f>IF('Data Import'!$M$130&lt;&gt;"",'Data Import'!$M$130,"")</f>
        <v/>
      </c>
      <c r="M21" s="178" t="str">
        <f>IF('Data Import'!$M$129="Да","+","")</f>
        <v>+</v>
      </c>
      <c r="N21" s="211">
        <f>IF('Data Import'!$M$131&lt;&gt;"",'Data Import'!$M$131,"")</f>
        <v>13</v>
      </c>
      <c r="O21" s="211">
        <f>IF('Data Import'!$M$132&lt;&gt;"",'Data Import'!$M$132,"")</f>
        <v>13</v>
      </c>
      <c r="P21" s="211">
        <f>IF('Data Import'!$M$133&lt;&gt;"",'Data Import'!$M$133,"")</f>
        <v>354</v>
      </c>
      <c r="Q21" s="211">
        <f>IF('Data Import'!$M$134&lt;&gt;"",'Data Import'!$M$134,"")</f>
        <v>376</v>
      </c>
      <c r="R21" s="211">
        <f>IF('Data Import'!$M$135&lt;&gt;"",'Data Import'!$M$135,"")</f>
        <v>12</v>
      </c>
      <c r="S21" s="211">
        <f>IF('Data Import'!$M$136&lt;&gt;"",'Data Import'!$M$136,"")</f>
        <v>12</v>
      </c>
      <c r="T21" s="211">
        <f>IF('Data Import'!$M$137&lt;&gt;"",'Data Import'!$M$137,"")</f>
        <v>0</v>
      </c>
      <c r="U21" s="211">
        <f>IF('Data Import'!$M$138&lt;&gt;"",'Data Import'!$M$138,"")</f>
        <v>0</v>
      </c>
      <c r="V21" s="211">
        <f>IF('Data Import'!$M$139&lt;&gt;"",'Data Import'!$M$139,"")</f>
        <v>1</v>
      </c>
      <c r="W21" s="211">
        <f>IF('Data Import'!$M$140&lt;&gt;"",'Data Import'!$M$140,"")</f>
        <v>1</v>
      </c>
      <c r="X21" s="211">
        <f>IF('Data Import'!$M$141&lt;&gt;"",'Data Import'!$M$141,"")</f>
        <v>266</v>
      </c>
      <c r="Y21" s="211">
        <f>IF('Data Import'!$M$142&lt;&gt;"",'Data Import'!$M$142,"")</f>
        <v>286</v>
      </c>
      <c r="Z21" s="204">
        <f>IF('Data Import'!$M$143&lt;&gt;"",'Data Import'!$M$143,"")</f>
        <v>92.308000000000007</v>
      </c>
      <c r="AA21" s="204">
        <f>IF('Data Import'!$M$144&lt;&gt;"",'Data Import'!$M$144,"")</f>
        <v>92.308000000000007</v>
      </c>
      <c r="AB21" s="204">
        <f>IF('Data Import'!$M$145&lt;&gt;"",'Data Import'!$M$145,"")</f>
        <v>0</v>
      </c>
      <c r="AC21" s="204">
        <f>IF('Data Import'!$M$146&lt;&gt;"",'Data Import'!$M$146,"")</f>
        <v>0</v>
      </c>
      <c r="AD21" s="204">
        <f>IF('Data Import'!$M$147&lt;&gt;"",'Data Import'!$M$147,"")</f>
        <v>7.6920000000000002</v>
      </c>
      <c r="AE21" s="204">
        <f>IF('Data Import'!$M$148&lt;&gt;"",'Data Import'!$M$148,"")</f>
        <v>7.6920000000000002</v>
      </c>
      <c r="AF21" s="204">
        <f>IF('Data Import'!$M$149&lt;&gt;"",'Data Import'!$M$149,"")</f>
        <v>75.141000000000005</v>
      </c>
      <c r="AG21" s="204">
        <f>IF('Data Import'!$M$150&lt;&gt;"",'Data Import'!$M$150,"")</f>
        <v>76.063999999999993</v>
      </c>
    </row>
    <row r="22" spans="1:33" s="4" customFormat="1" ht="15.75" customHeight="1" x14ac:dyDescent="0.25">
      <c r="A22" s="23">
        <v>11</v>
      </c>
      <c r="B22" s="177" t="s">
        <v>21</v>
      </c>
      <c r="C22" s="178" t="str">
        <f>IF('Data Import'!$N$121="Нет","+","")</f>
        <v>+</v>
      </c>
      <c r="D22" s="178" t="str">
        <f>IF('Data Import'!$N$122="Нет","+","")</f>
        <v/>
      </c>
      <c r="E22" s="179" t="str">
        <f>IF('Data Import'!$N$123&lt;&gt;"",'Data Import'!$N$123,"")</f>
        <v/>
      </c>
      <c r="F22" s="178" t="str">
        <f>IF('Data Import'!$N$124&lt;&gt;"",'Data Import'!$N$124,"")</f>
        <v/>
      </c>
      <c r="G22" s="181" t="str">
        <f>IF('Data Import'!$N$125&lt;&gt;"",'Data Import'!$N$125,"")</f>
        <v/>
      </c>
      <c r="H22" s="181" t="str">
        <f>IF('Data Import'!$N$126&lt;&gt;"",'Data Import'!$N$126,"")</f>
        <v/>
      </c>
      <c r="I22" s="197" t="str">
        <f>IF('Data Import'!$N$127&lt;&gt;"",'Data Import'!$N$127,"")</f>
        <v/>
      </c>
      <c r="J22" s="197" t="str">
        <f>IF('Data Import'!$N$128&lt;&gt;"",'Data Import'!$N$128,"")</f>
        <v/>
      </c>
      <c r="K22" s="178" t="str">
        <f>IF('Data Import'!$N$129="Нет","+","")</f>
        <v/>
      </c>
      <c r="L22" s="180" t="str">
        <f>IF('Data Import'!$N$130&lt;&gt;"",'Data Import'!$N$130,"")</f>
        <v/>
      </c>
      <c r="M22" s="178" t="str">
        <f>IF('Data Import'!$N$129="Да","+","")</f>
        <v>+</v>
      </c>
      <c r="N22" s="211">
        <f>IF('Data Import'!$N$131&lt;&gt;"",'Data Import'!$N$131,"")</f>
        <v>94</v>
      </c>
      <c r="O22" s="211">
        <f>IF('Data Import'!$N$132&lt;&gt;"",'Data Import'!$N$132,"")</f>
        <v>95</v>
      </c>
      <c r="P22" s="211">
        <f>IF('Data Import'!$N$133&lt;&gt;"",'Data Import'!$N$133,"")</f>
        <v>972</v>
      </c>
      <c r="Q22" s="211">
        <f>IF('Data Import'!$N$134&lt;&gt;"",'Data Import'!$N$134,"")</f>
        <v>989</v>
      </c>
      <c r="R22" s="211">
        <f>IF('Data Import'!$N$135&lt;&gt;"",'Data Import'!$N$135,"")</f>
        <v>3</v>
      </c>
      <c r="S22" s="211">
        <f>IF('Data Import'!$N$136&lt;&gt;"",'Data Import'!$N$136,"")</f>
        <v>3</v>
      </c>
      <c r="T22" s="211">
        <f>IF('Data Import'!$N$137&lt;&gt;"",'Data Import'!$N$137,"")</f>
        <v>142</v>
      </c>
      <c r="U22" s="211">
        <f>IF('Data Import'!$N$138&lt;&gt;"",'Data Import'!$N$138,"")</f>
        <v>144</v>
      </c>
      <c r="V22" s="211">
        <f>IF('Data Import'!$N$139&lt;&gt;"",'Data Import'!$N$139,"")</f>
        <v>91</v>
      </c>
      <c r="W22" s="211">
        <f>IF('Data Import'!$N$140&lt;&gt;"",'Data Import'!$N$140,"")</f>
        <v>92</v>
      </c>
      <c r="X22" s="211">
        <f>IF('Data Import'!$N$141&lt;&gt;"",'Data Import'!$N$141,"")</f>
        <v>539</v>
      </c>
      <c r="Y22" s="211">
        <f>IF('Data Import'!$N$142&lt;&gt;"",'Data Import'!$N$142,"")</f>
        <v>553</v>
      </c>
      <c r="Z22" s="204">
        <f>IF('Data Import'!$N$143&lt;&gt;"",'Data Import'!$N$143,"")</f>
        <v>3.1909999999999998</v>
      </c>
      <c r="AA22" s="204">
        <f>IF('Data Import'!$N$144&lt;&gt;"",'Data Import'!$N$144,"")</f>
        <v>3.1579999999999999</v>
      </c>
      <c r="AB22" s="204">
        <f>IF('Data Import'!$N$145&lt;&gt;"",'Data Import'!$N$145,"")</f>
        <v>14.609</v>
      </c>
      <c r="AC22" s="204">
        <f>IF('Data Import'!$N$146&lt;&gt;"",'Data Import'!$N$146,"")</f>
        <v>14.56</v>
      </c>
      <c r="AD22" s="204">
        <f>IF('Data Import'!$N$147&lt;&gt;"",'Data Import'!$N$147,"")</f>
        <v>96.808999999999997</v>
      </c>
      <c r="AE22" s="204">
        <f>IF('Data Import'!$N$148&lt;&gt;"",'Data Import'!$N$148,"")</f>
        <v>96.841999999999999</v>
      </c>
      <c r="AF22" s="204">
        <f>IF('Data Import'!$N$149&lt;&gt;"",'Data Import'!$N$149,"")</f>
        <v>55.453000000000003</v>
      </c>
      <c r="AG22" s="204">
        <f>IF('Data Import'!$N$150&lt;&gt;"",'Data Import'!$N$150,"")</f>
        <v>55.914999999999999</v>
      </c>
    </row>
    <row r="23" spans="1:33" s="4" customFormat="1" ht="15.75" customHeight="1" x14ac:dyDescent="0.25">
      <c r="A23" s="23">
        <v>12</v>
      </c>
      <c r="B23" s="177" t="s">
        <v>22</v>
      </c>
      <c r="C23" s="178" t="str">
        <f>IF('Data Import'!$O$121="Нет","+","")</f>
        <v>+</v>
      </c>
      <c r="D23" s="178" t="str">
        <f>IF('Data Import'!$O$122="Нет","+","")</f>
        <v/>
      </c>
      <c r="E23" s="179" t="str">
        <f>IF('Data Import'!$O$123&lt;&gt;"",'Data Import'!$O$123,"")</f>
        <v/>
      </c>
      <c r="F23" s="178" t="str">
        <f>IF('Data Import'!$O$124&lt;&gt;"",'Data Import'!$O$124,"")</f>
        <v/>
      </c>
      <c r="G23" s="181" t="str">
        <f>IF('Data Import'!$O$125&lt;&gt;"",'Data Import'!$O$125,"")</f>
        <v/>
      </c>
      <c r="H23" s="181" t="str">
        <f>IF('Data Import'!$O$126&lt;&gt;"",'Data Import'!$O$126,"")</f>
        <v/>
      </c>
      <c r="I23" s="197" t="str">
        <f>IF('Data Import'!$O$127&lt;&gt;"",'Data Import'!$O$127,"")</f>
        <v/>
      </c>
      <c r="J23" s="197" t="str">
        <f>IF('Data Import'!$O$128&lt;&gt;"",'Data Import'!$O$128,"")</f>
        <v/>
      </c>
      <c r="K23" s="178" t="str">
        <f>IF('Data Import'!$O$129="Нет","+","")</f>
        <v>+</v>
      </c>
      <c r="L23" s="180" t="str">
        <f>IF('Data Import'!$O$130&lt;&gt;"",'Data Import'!$O$130,"")</f>
        <v/>
      </c>
      <c r="M23" s="178" t="str">
        <f>IF('Data Import'!$O$129="Да","+","")</f>
        <v/>
      </c>
      <c r="N23" s="211">
        <f>IF('Data Import'!$O$131&lt;&gt;"",'Data Import'!$O$131,"")</f>
        <v>11</v>
      </c>
      <c r="O23" s="211">
        <f>IF('Data Import'!$O$132&lt;&gt;"",'Data Import'!$O$132,"")</f>
        <v>11</v>
      </c>
      <c r="P23" s="211">
        <f>IF('Data Import'!$O$133&lt;&gt;"",'Data Import'!$O$133,"")</f>
        <v>330</v>
      </c>
      <c r="Q23" s="211">
        <f>IF('Data Import'!$O$134&lt;&gt;"",'Data Import'!$O$134,"")</f>
        <v>330</v>
      </c>
      <c r="R23" s="211">
        <f>IF('Data Import'!$O$135&lt;&gt;"",'Data Import'!$O$135,"")</f>
        <v>0</v>
      </c>
      <c r="S23" s="211">
        <f>IF('Data Import'!$O$136&lt;&gt;"",'Data Import'!$O$136,"")</f>
        <v>0</v>
      </c>
      <c r="T23" s="211">
        <f>IF('Data Import'!$O$137&lt;&gt;"",'Data Import'!$O$137,"")</f>
        <v>25</v>
      </c>
      <c r="U23" s="211">
        <f>IF('Data Import'!$O$138&lt;&gt;"",'Data Import'!$O$138,"")</f>
        <v>25</v>
      </c>
      <c r="V23" s="211">
        <f>IF('Data Import'!$O$139&lt;&gt;"",'Data Import'!$O$139,"")</f>
        <v>11</v>
      </c>
      <c r="W23" s="211">
        <f>IF('Data Import'!$O$140&lt;&gt;"",'Data Import'!$O$140,"")</f>
        <v>11</v>
      </c>
      <c r="X23" s="211">
        <f>IF('Data Import'!$O$141&lt;&gt;"",'Data Import'!$O$141,"")</f>
        <v>140</v>
      </c>
      <c r="Y23" s="211">
        <f>IF('Data Import'!$O$142&lt;&gt;"",'Data Import'!$O$142,"")</f>
        <v>140</v>
      </c>
      <c r="Z23" s="204">
        <f>IF('Data Import'!$O$143&lt;&gt;"",'Data Import'!$O$143,"")</f>
        <v>0</v>
      </c>
      <c r="AA23" s="204">
        <f>IF('Data Import'!$O$144&lt;&gt;"",'Data Import'!$O$144,"")</f>
        <v>0</v>
      </c>
      <c r="AB23" s="204">
        <f>IF('Data Import'!$O$145&lt;&gt;"",'Data Import'!$O$145,"")</f>
        <v>7.5759999999999996</v>
      </c>
      <c r="AC23" s="204">
        <f>IF('Data Import'!$O$146&lt;&gt;"",'Data Import'!$O$146,"")</f>
        <v>7.5759999999999996</v>
      </c>
      <c r="AD23" s="204">
        <f>IF('Data Import'!$O$147&lt;&gt;"",'Data Import'!$O$147,"")</f>
        <v>100</v>
      </c>
      <c r="AE23" s="204">
        <f>IF('Data Import'!$O$148&lt;&gt;"",'Data Import'!$O$148,"")</f>
        <v>100</v>
      </c>
      <c r="AF23" s="204">
        <f>IF('Data Import'!$O$149&lt;&gt;"",'Data Import'!$O$149,"")</f>
        <v>42.423999999999999</v>
      </c>
      <c r="AG23" s="204">
        <f>IF('Data Import'!$O$150&lt;&gt;"",'Data Import'!$O$150,"")</f>
        <v>42.423999999999999</v>
      </c>
    </row>
    <row r="24" spans="1:33" s="4" customFormat="1" ht="94.5" customHeight="1" x14ac:dyDescent="0.25">
      <c r="A24" s="23">
        <v>13</v>
      </c>
      <c r="B24" s="177" t="s">
        <v>23</v>
      </c>
      <c r="C24" s="178" t="str">
        <f>IF('Data Import'!$P$121="Нет","+","")</f>
        <v/>
      </c>
      <c r="D24" s="178" t="str">
        <f>IF('Data Import'!$P$122="Нет","+","")</f>
        <v/>
      </c>
      <c r="E24" s="179" t="str">
        <f>IF('Data Import'!$P$123&lt;&gt;"",'Data Import'!$P$123,"")</f>
        <v>Доля светофорных объектов, соответствующих требованиям доступности для инвалидов, на автомобильных дорогах регионального и местного значения составит к 2026 году - не менее 30% (* - региональным сводным планом предусмотрен показатель к 2026 году - не менее 30%)</v>
      </c>
      <c r="F24" s="178" t="str">
        <f>IF('Data Import'!$P$124&lt;&gt;"",'Data Import'!$P$124,"")</f>
        <v/>
      </c>
      <c r="G24" s="181" t="str">
        <f>IF('Data Import'!$P$125&lt;&gt;"",'Data Import'!$P$125,"")</f>
        <v/>
      </c>
      <c r="H24" s="181" t="str">
        <f>IF('Data Import'!$P$126&lt;&gt;"",'Data Import'!$P$126,"")</f>
        <v/>
      </c>
      <c r="I24" s="197" t="str">
        <f>IF('Data Import'!$P$127&lt;&gt;"",'Data Import'!$P$127,"")</f>
        <v/>
      </c>
      <c r="J24" s="197" t="str">
        <f>IF('Data Import'!$P$128&lt;&gt;"",'Data Import'!$P$128,"")</f>
        <v/>
      </c>
      <c r="K24" s="178" t="str">
        <f>IF('Data Import'!$P$129="Нет","+","")</f>
        <v/>
      </c>
      <c r="L24" s="180" t="str">
        <f>IF('Data Import'!$P$130&lt;&gt;"",'Data Import'!$P$130,"")</f>
        <v/>
      </c>
      <c r="M24" s="178" t="str">
        <f>IF('Data Import'!$P$129="Да","+","")</f>
        <v>+</v>
      </c>
      <c r="N24" s="211" t="str">
        <f>IF('Data Import'!$P$131&lt;&gt;"",'Data Import'!$P$131,"")</f>
        <v/>
      </c>
      <c r="O24" s="211" t="str">
        <f>IF('Data Import'!$P$132&lt;&gt;"",'Data Import'!$P$132,"")</f>
        <v/>
      </c>
      <c r="P24" s="211">
        <f>IF('Data Import'!$P$133&lt;&gt;"",'Data Import'!$P$133,"")</f>
        <v>27</v>
      </c>
      <c r="Q24" s="211">
        <f>IF('Data Import'!$P$134&lt;&gt;"",'Data Import'!$P$134,"")</f>
        <v>27</v>
      </c>
      <c r="R24" s="211" t="str">
        <f>IF('Data Import'!$P$135&lt;&gt;"",'Data Import'!$P$135,"")</f>
        <v/>
      </c>
      <c r="S24" s="211" t="str">
        <f>IF('Data Import'!$P$136&lt;&gt;"",'Data Import'!$P$136,"")</f>
        <v/>
      </c>
      <c r="T24" s="211">
        <f>IF('Data Import'!$P$137&lt;&gt;"",'Data Import'!$P$137,"")</f>
        <v>22</v>
      </c>
      <c r="U24" s="211">
        <f>IF('Data Import'!$P$138&lt;&gt;"",'Data Import'!$P$138,"")</f>
        <v>22</v>
      </c>
      <c r="V24" s="211" t="str">
        <f>IF('Data Import'!$P$139&lt;&gt;"",'Data Import'!$P$139,"")</f>
        <v/>
      </c>
      <c r="W24" s="211" t="str">
        <f>IF('Data Import'!$P$140&lt;&gt;"",'Data Import'!$P$140,"")</f>
        <v/>
      </c>
      <c r="X24" s="211">
        <f>IF('Data Import'!$P$141&lt;&gt;"",'Data Import'!$P$141,"")</f>
        <v>5</v>
      </c>
      <c r="Y24" s="211">
        <f>IF('Data Import'!$P$142&lt;&gt;"",'Data Import'!$P$142,"")</f>
        <v>5</v>
      </c>
      <c r="Z24" s="204" t="str">
        <f>IF('Data Import'!$P$143&lt;&gt;"",'Data Import'!$P$143,"")</f>
        <v/>
      </c>
      <c r="AA24" s="204" t="str">
        <f>IF('Data Import'!$P$144&lt;&gt;"",'Data Import'!$P$144,"")</f>
        <v/>
      </c>
      <c r="AB24" s="204">
        <f>IF('Data Import'!$P$145&lt;&gt;"",'Data Import'!$P$145,"")</f>
        <v>81.480999999999995</v>
      </c>
      <c r="AC24" s="204">
        <f>IF('Data Import'!$P$146&lt;&gt;"",'Data Import'!$P$146,"")</f>
        <v>81.480999999999995</v>
      </c>
      <c r="AD24" s="204" t="str">
        <f>IF('Data Import'!$P$147&lt;&gt;"",'Data Import'!$P$147,"")</f>
        <v/>
      </c>
      <c r="AE24" s="204" t="str">
        <f>IF('Data Import'!$P$148&lt;&gt;"",'Data Import'!$P$148,"")</f>
        <v/>
      </c>
      <c r="AF24" s="197">
        <f>IF('Data Import'!$P$149&lt;&gt;"",'Data Import'!$P$149,"")</f>
        <v>18.518999999999998</v>
      </c>
      <c r="AG24" s="197">
        <f>IF('Data Import'!$P$150&lt;&gt;"",'Data Import'!$P$150,"")</f>
        <v>18.518999999999998</v>
      </c>
    </row>
    <row r="25" spans="1:33" s="4" customFormat="1" ht="62.25" customHeight="1" x14ac:dyDescent="0.25">
      <c r="A25" s="23">
        <v>14</v>
      </c>
      <c r="B25" s="177" t="s">
        <v>24</v>
      </c>
      <c r="C25" s="178" t="str">
        <f>IF('Data Import'!$Q$121="Нет","+","")</f>
        <v/>
      </c>
      <c r="D25" s="178" t="str">
        <f>IF('Data Import'!$Q$122="Нет","+","")</f>
        <v/>
      </c>
      <c r="E25" s="179" t="str">
        <f>IF('Data Import'!$Q$123&lt;&gt;"",'Data Import'!$Q$123,"")</f>
        <v xml:space="preserve">Доля светофорных объектов, соответствующих требованиям доступности для инвалидов, на автомобильных дорогах общего пользования регионального и местного значения.
</v>
      </c>
      <c r="F25" s="178" t="str">
        <f>IF('Data Import'!$Q$124&lt;&gt;"",'Data Import'!$Q$124,"")</f>
        <v>%</v>
      </c>
      <c r="G25" s="181">
        <f>IF('Data Import'!$Q$125&lt;&gt;"",'Data Import'!$Q$125,"")</f>
        <v>30</v>
      </c>
      <c r="H25" s="181">
        <f>IF('Data Import'!$Q$126&lt;&gt;"",'Data Import'!$Q$126,"")</f>
        <v>20</v>
      </c>
      <c r="I25" s="197">
        <f>IF('Data Import'!$Q$127&lt;&gt;"",'Data Import'!$Q$127,"")</f>
        <v>26</v>
      </c>
      <c r="J25" s="197">
        <f>IF('Data Import'!$Q$128&lt;&gt;"",'Data Import'!$Q$128,"")</f>
        <v>14</v>
      </c>
      <c r="K25" s="178" t="str">
        <f>IF('Data Import'!$Q$129="Нет","+","")</f>
        <v/>
      </c>
      <c r="L25" s="180" t="str">
        <f>IF('Data Import'!$Q$130&lt;&gt;"",'Data Import'!$Q$130,"")</f>
        <v/>
      </c>
      <c r="M25" s="178" t="str">
        <f>IF('Data Import'!$Q$129="Да","+","")</f>
        <v>+</v>
      </c>
      <c r="N25" s="211">
        <f>IF('Data Import'!$Q$131&lt;&gt;"",'Data Import'!$Q$131,"")</f>
        <v>420</v>
      </c>
      <c r="O25" s="211">
        <f>IF('Data Import'!$Q$132&lt;&gt;"",'Data Import'!$Q$132,"")</f>
        <v>451</v>
      </c>
      <c r="P25" s="211">
        <f>IF('Data Import'!$Q$133&lt;&gt;"",'Data Import'!$Q$133,"")</f>
        <v>378</v>
      </c>
      <c r="Q25" s="211">
        <f>IF('Data Import'!$Q$134&lt;&gt;"",'Data Import'!$Q$134,"")</f>
        <v>385</v>
      </c>
      <c r="R25" s="211">
        <f>IF('Data Import'!$Q$135&lt;&gt;"",'Data Import'!$Q$135,"")</f>
        <v>154</v>
      </c>
      <c r="S25" s="211">
        <f>IF('Data Import'!$Q$136&lt;&gt;"",'Data Import'!$Q$136,"")</f>
        <v>191</v>
      </c>
      <c r="T25" s="211">
        <f>IF('Data Import'!$Q$137&lt;&gt;"",'Data Import'!$Q$137,"")</f>
        <v>111</v>
      </c>
      <c r="U25" s="211">
        <f>IF('Data Import'!$Q$138&lt;&gt;"",'Data Import'!$Q$138,"")</f>
        <v>123</v>
      </c>
      <c r="V25" s="211">
        <f>IF('Data Import'!$Q$139&lt;&gt;"",'Data Import'!$Q$139,"")</f>
        <v>105</v>
      </c>
      <c r="W25" s="211">
        <f>IF('Data Import'!$Q$140&lt;&gt;"",'Data Import'!$Q$140,"")</f>
        <v>115</v>
      </c>
      <c r="X25" s="211">
        <f>IF('Data Import'!$Q$141&lt;&gt;"",'Data Import'!$Q$141,"")</f>
        <v>106</v>
      </c>
      <c r="Y25" s="211">
        <f>IF('Data Import'!$Q$142&lt;&gt;"",'Data Import'!$Q$142,"")</f>
        <v>119</v>
      </c>
      <c r="Z25" s="204">
        <f>IF('Data Import'!$Q$143&lt;&gt;"",'Data Import'!$Q$143,"")</f>
        <v>36.667000000000002</v>
      </c>
      <c r="AA25" s="204">
        <f>IF('Data Import'!$Q$144&lt;&gt;"",'Data Import'!$Q$144,"")</f>
        <v>42.35</v>
      </c>
      <c r="AB25" s="204">
        <f>IF('Data Import'!$Q$145&lt;&gt;"",'Data Import'!$Q$145,"")</f>
        <v>29.364999999999998</v>
      </c>
      <c r="AC25" s="204">
        <f>IF('Data Import'!$Q$146&lt;&gt;"",'Data Import'!$Q$146,"")</f>
        <v>31.948</v>
      </c>
      <c r="AD25" s="204">
        <f>IF('Data Import'!$Q$147&lt;&gt;"",'Data Import'!$Q$147,"")</f>
        <v>25</v>
      </c>
      <c r="AE25" s="204">
        <f>IF('Data Import'!$Q$148&lt;&gt;"",'Data Import'!$Q$148,"")</f>
        <v>25.498999999999999</v>
      </c>
      <c r="AF25" s="204">
        <f>IF('Data Import'!$Q$149&lt;&gt;"",'Data Import'!$Q$149,"")</f>
        <v>28.042000000000002</v>
      </c>
      <c r="AG25" s="204">
        <f>IF('Data Import'!$Q$150&lt;&gt;"",'Data Import'!$Q$150,"")</f>
        <v>30.908999999999999</v>
      </c>
    </row>
    <row r="26" spans="1:33" s="4" customFormat="1" ht="154.5" customHeight="1" x14ac:dyDescent="0.25">
      <c r="A26" s="23">
        <v>15</v>
      </c>
      <c r="B26" s="177" t="s">
        <v>25</v>
      </c>
      <c r="C26" s="178" t="str">
        <f>IF('Data Import'!$R$121="Нет","+","")</f>
        <v/>
      </c>
      <c r="D26" s="178" t="str">
        <f>IF('Data Import'!$R$122="Нет","+","")</f>
        <v/>
      </c>
      <c r="E26" s="179" t="str">
        <f>IF('Data Import'!$R$123&lt;&gt;"",'Data Import'!$R$123,"")</f>
        <v>Строительство новых светофорных объектов, модернизации существующих светофорных объектов, оборудованных для слепых 
и слабовидящих граждан, устройствами звукового сигнала. ГОСТ Р ИСО 9999-2019  Национальный стандарт Российской Федерации. Технические средства организации дорожного движения. Правила применения дорожных знаков, разметки, светофоров, дорожных ограждений и направляющих устройств</v>
      </c>
      <c r="F26" s="178" t="str">
        <f>IF('Data Import'!$R$124&lt;&gt;"",'Data Import'!$R$124,"")</f>
        <v>ед.</v>
      </c>
      <c r="G26" s="181" t="str">
        <f>IF('Data Import'!$R$125&lt;&gt;"",'Data Import'!$R$125,"")</f>
        <v/>
      </c>
      <c r="H26" s="181">
        <f>IF('Data Import'!$R$126&lt;&gt;"",'Data Import'!$R$126,"")</f>
        <v>53</v>
      </c>
      <c r="I26" s="197" t="str">
        <f>IF('Data Import'!$R$127&lt;&gt;"",'Data Import'!$R$127,"")</f>
        <v/>
      </c>
      <c r="J26" s="197">
        <f>IF('Data Import'!$R$128&lt;&gt;"",'Data Import'!$R$128,"")</f>
        <v>54</v>
      </c>
      <c r="K26" s="178" t="str">
        <f>IF('Data Import'!$R$129="Нет","+","")</f>
        <v/>
      </c>
      <c r="L26" s="180" t="str">
        <f>IF('Data Import'!$R$130&lt;&gt;"",'Data Import'!$R$130,"")</f>
        <v/>
      </c>
      <c r="M26" s="178" t="str">
        <f>IF('Data Import'!$R$129="Да","+","")</f>
        <v>+</v>
      </c>
      <c r="N26" s="211">
        <f>IF('Data Import'!$R$131&lt;&gt;"",'Data Import'!$R$131,"")</f>
        <v>28</v>
      </c>
      <c r="O26" s="211">
        <f>IF('Data Import'!$R$132&lt;&gt;"",'Data Import'!$R$132,"")</f>
        <v>32</v>
      </c>
      <c r="P26" s="211">
        <f>IF('Data Import'!$R$133&lt;&gt;"",'Data Import'!$R$133,"")</f>
        <v>894</v>
      </c>
      <c r="Q26" s="211">
        <f>IF('Data Import'!$R$134&lt;&gt;"",'Data Import'!$R$134,"")</f>
        <v>1087</v>
      </c>
      <c r="R26" s="211">
        <f>IF('Data Import'!$R$135&lt;&gt;"",'Data Import'!$R$135,"")</f>
        <v>21</v>
      </c>
      <c r="S26" s="211">
        <f>IF('Data Import'!$R$136&lt;&gt;"",'Data Import'!$R$136,"")</f>
        <v>25</v>
      </c>
      <c r="T26" s="211">
        <f>IF('Data Import'!$R$137&lt;&gt;"",'Data Import'!$R$137,"")</f>
        <v>574</v>
      </c>
      <c r="U26" s="211">
        <f>IF('Data Import'!$R$138&lt;&gt;"",'Data Import'!$R$138,"")</f>
        <v>650</v>
      </c>
      <c r="V26" s="211">
        <f>IF('Data Import'!$R$139&lt;&gt;"",'Data Import'!$R$139,"")</f>
        <v>7</v>
      </c>
      <c r="W26" s="211">
        <f>IF('Data Import'!$R$140&lt;&gt;"",'Data Import'!$R$140,"")</f>
        <v>7</v>
      </c>
      <c r="X26" s="211">
        <f>IF('Data Import'!$R$141&lt;&gt;"",'Data Import'!$R$141,"")</f>
        <v>117</v>
      </c>
      <c r="Y26" s="211">
        <f>IF('Data Import'!$R$142&lt;&gt;"",'Data Import'!$R$142,"")</f>
        <v>174</v>
      </c>
      <c r="Z26" s="204">
        <f>IF('Data Import'!$R$143&lt;&gt;"",'Data Import'!$R$143,"")</f>
        <v>75</v>
      </c>
      <c r="AA26" s="204">
        <f>IF('Data Import'!$R$144&lt;&gt;"",'Data Import'!$R$144,"")</f>
        <v>78.125</v>
      </c>
      <c r="AB26" s="204">
        <f>IF('Data Import'!$R$145&lt;&gt;"",'Data Import'!$R$145,"")</f>
        <v>64.206000000000003</v>
      </c>
      <c r="AC26" s="204">
        <f>IF('Data Import'!$R$146&lt;&gt;"",'Data Import'!$R$146,"")</f>
        <v>59.798000000000002</v>
      </c>
      <c r="AD26" s="204">
        <f>IF('Data Import'!$R$147&lt;&gt;"",'Data Import'!$R$147,"")</f>
        <v>25</v>
      </c>
      <c r="AE26" s="204">
        <f>IF('Data Import'!$R$148&lt;&gt;"",'Data Import'!$R$148,"")</f>
        <v>21.875</v>
      </c>
      <c r="AF26" s="204">
        <f>IF('Data Import'!$R$149&lt;&gt;"",'Data Import'!$R$149,"")</f>
        <v>13.087</v>
      </c>
      <c r="AG26" s="204">
        <f>IF('Data Import'!$R$150&lt;&gt;"",'Data Import'!$R$150,"")</f>
        <v>16.007000000000001</v>
      </c>
    </row>
    <row r="27" spans="1:33" s="4" customFormat="1" ht="61.5" customHeight="1" x14ac:dyDescent="0.25">
      <c r="A27" s="23">
        <v>16</v>
      </c>
      <c r="B27" s="177" t="s">
        <v>26</v>
      </c>
      <c r="C27" s="178" t="str">
        <f>IF('Data Import'!$S$121="Нет","+","")</f>
        <v/>
      </c>
      <c r="D27" s="178" t="str">
        <f>IF('Data Import'!$S$122="Нет","+","")</f>
        <v/>
      </c>
      <c r="E27" s="179" t="str">
        <f>IF('Data Import'!$S$123&lt;&gt;"",'Data Import'!$S$123,"")</f>
        <v>Доля светофорных объектов, полностью соответствующих требованиям доступности для инвалидов, на автомобильных дорогах регионального значения</v>
      </c>
      <c r="F27" s="178" t="str">
        <f>IF('Data Import'!$S$124&lt;&gt;"",'Data Import'!$S$124,"")</f>
        <v>%</v>
      </c>
      <c r="G27" s="181">
        <f>IF('Data Import'!$S$125&lt;&gt;"",'Data Import'!$S$125,"")</f>
        <v>25</v>
      </c>
      <c r="H27" s="181">
        <f>IF('Data Import'!$S$126&lt;&gt;"",'Data Import'!$S$126,"")</f>
        <v>15</v>
      </c>
      <c r="I27" s="197">
        <f>IF('Data Import'!$S$127&lt;&gt;"",'Data Import'!$S$127,"")</f>
        <v>81.8</v>
      </c>
      <c r="J27" s="197">
        <f>IF('Data Import'!$S$128&lt;&gt;"",'Data Import'!$S$128,"")</f>
        <v>25.3</v>
      </c>
      <c r="K27" s="178" t="str">
        <f>IF('Data Import'!$S$129="Нет","+","")</f>
        <v/>
      </c>
      <c r="L27" s="180" t="str">
        <f>IF('Data Import'!$S$130&lt;&gt;"",'Data Import'!$S$130,"")</f>
        <v/>
      </c>
      <c r="M27" s="178" t="str">
        <f>IF('Data Import'!$S$129="Да","+","")</f>
        <v>+</v>
      </c>
      <c r="N27" s="211">
        <f>IF('Data Import'!$S$131&lt;&gt;"",'Data Import'!$S$131,"")</f>
        <v>10</v>
      </c>
      <c r="O27" s="211">
        <f>IF('Data Import'!$S$132&lt;&gt;"",'Data Import'!$S$132,"")</f>
        <v>11</v>
      </c>
      <c r="P27" s="211">
        <f>IF('Data Import'!$S$133&lt;&gt;"",'Data Import'!$S$133,"")</f>
        <v>192</v>
      </c>
      <c r="Q27" s="211">
        <f>IF('Data Import'!$S$134&lt;&gt;"",'Data Import'!$S$134,"")</f>
        <v>205</v>
      </c>
      <c r="R27" s="211">
        <f>IF('Data Import'!$S$135&lt;&gt;"",'Data Import'!$S$135,"")</f>
        <v>7</v>
      </c>
      <c r="S27" s="211">
        <f>IF('Data Import'!$S$136&lt;&gt;"",'Data Import'!$S$136,"")</f>
        <v>9</v>
      </c>
      <c r="T27" s="211">
        <f>IF('Data Import'!$S$137&lt;&gt;"",'Data Import'!$S$137,"")</f>
        <v>29</v>
      </c>
      <c r="U27" s="211">
        <f>IF('Data Import'!$S$138&lt;&gt;"",'Data Import'!$S$138,"")</f>
        <v>52</v>
      </c>
      <c r="V27" s="211">
        <f>IF('Data Import'!$S$139&lt;&gt;"",'Data Import'!$S$139,"")</f>
        <v>3</v>
      </c>
      <c r="W27" s="211">
        <f>IF('Data Import'!$S$140&lt;&gt;"",'Data Import'!$S$140,"")</f>
        <v>2</v>
      </c>
      <c r="X27" s="211">
        <f>IF('Data Import'!$S$141&lt;&gt;"",'Data Import'!$S$141,"")</f>
        <v>156</v>
      </c>
      <c r="Y27" s="211">
        <f>IF('Data Import'!$S$142&lt;&gt;"",'Data Import'!$S$142,"")</f>
        <v>144</v>
      </c>
      <c r="Z27" s="204">
        <f>IF('Data Import'!$S$143&lt;&gt;"",'Data Import'!$S$143,"")</f>
        <v>70</v>
      </c>
      <c r="AA27" s="204">
        <f>IF('Data Import'!$S$144&lt;&gt;"",'Data Import'!$S$144,"")</f>
        <v>81.817999999999998</v>
      </c>
      <c r="AB27" s="204">
        <f>IF('Data Import'!$S$145&lt;&gt;"",'Data Import'!$S$145,"")</f>
        <v>15.103999999999999</v>
      </c>
      <c r="AC27" s="204">
        <f>IF('Data Import'!$S$146&lt;&gt;"",'Data Import'!$S$146,"")</f>
        <v>25.366</v>
      </c>
      <c r="AD27" s="204">
        <f>IF('Data Import'!$S$147&lt;&gt;"",'Data Import'!$S$147,"")</f>
        <v>30</v>
      </c>
      <c r="AE27" s="204">
        <f>IF('Data Import'!$S$148&lt;&gt;"",'Data Import'!$S$148,"")</f>
        <v>18.181999999999999</v>
      </c>
      <c r="AF27" s="204">
        <f>IF('Data Import'!$S$149&lt;&gt;"",'Data Import'!$S$149,"")</f>
        <v>81.25</v>
      </c>
      <c r="AG27" s="204">
        <f>IF('Data Import'!$S$150&lt;&gt;"",'Data Import'!$S$150,"")</f>
        <v>70.244</v>
      </c>
    </row>
    <row r="28" spans="1:33" s="4" customFormat="1" ht="15.75" customHeight="1" x14ac:dyDescent="0.25">
      <c r="A28" s="23">
        <v>17</v>
      </c>
      <c r="B28" s="177" t="s">
        <v>27</v>
      </c>
      <c r="C28" s="178" t="str">
        <f>IF('Data Import'!$T$121="Нет","+","")</f>
        <v/>
      </c>
      <c r="D28" s="178" t="str">
        <f>IF('Data Import'!$T$122="Нет","+","")</f>
        <v/>
      </c>
      <c r="E28" s="179" t="str">
        <f>IF('Data Import'!$T$123&lt;&gt;"",'Data Import'!$T$123,"")</f>
        <v/>
      </c>
      <c r="F28" s="178" t="str">
        <f>IF('Data Import'!$T$124&lt;&gt;"",'Data Import'!$T$124,"")</f>
        <v/>
      </c>
      <c r="G28" s="181" t="str">
        <f>IF('Data Import'!$T$125&lt;&gt;"",'Data Import'!$T$125,"")</f>
        <v/>
      </c>
      <c r="H28" s="181" t="str">
        <f>IF('Data Import'!$T$126&lt;&gt;"",'Data Import'!$T$126,"")</f>
        <v/>
      </c>
      <c r="I28" s="197" t="str">
        <f>IF('Data Import'!$T$127&lt;&gt;"",'Data Import'!$T$127,"")</f>
        <v/>
      </c>
      <c r="J28" s="197" t="str">
        <f>IF('Data Import'!$T$128&lt;&gt;"",'Data Import'!$T$128,"")</f>
        <v/>
      </c>
      <c r="K28" s="178" t="str">
        <f>IF('Data Import'!$T$129="Нет","+","")</f>
        <v/>
      </c>
      <c r="L28" s="180" t="str">
        <f>IF('Data Import'!$T$130&lt;&gt;"",'Data Import'!$T$130,"")</f>
        <v/>
      </c>
      <c r="M28" s="178" t="str">
        <f>IF('Data Import'!$T$129="Да","+","")</f>
        <v/>
      </c>
      <c r="N28" s="211" t="str">
        <f>IF('Data Import'!$T$131&lt;&gt;"",'Data Import'!$T$131,"")</f>
        <v/>
      </c>
      <c r="O28" s="211" t="str">
        <f>IF('Data Import'!$T$132&lt;&gt;"",'Data Import'!$T$132,"")</f>
        <v/>
      </c>
      <c r="P28" s="211" t="str">
        <f>IF('Data Import'!$T$133&lt;&gt;"",'Data Import'!$T$133,"")</f>
        <v/>
      </c>
      <c r="Q28" s="211" t="str">
        <f>IF('Data Import'!$T$134&lt;&gt;"",'Data Import'!$T$134,"")</f>
        <v/>
      </c>
      <c r="R28" s="211" t="str">
        <f>IF('Data Import'!$T$135&lt;&gt;"",'Data Import'!$T$135,"")</f>
        <v/>
      </c>
      <c r="S28" s="211" t="str">
        <f>IF('Data Import'!$T$136&lt;&gt;"",'Data Import'!$T$136,"")</f>
        <v/>
      </c>
      <c r="T28" s="211" t="str">
        <f>IF('Data Import'!$T$137&lt;&gt;"",'Data Import'!$T$137,"")</f>
        <v/>
      </c>
      <c r="U28" s="211" t="str">
        <f>IF('Data Import'!$T$138&lt;&gt;"",'Data Import'!$T$138,"")</f>
        <v/>
      </c>
      <c r="V28" s="211" t="str">
        <f>IF('Data Import'!$T$139&lt;&gt;"",'Data Import'!$T$139,"")</f>
        <v/>
      </c>
      <c r="W28" s="211" t="str">
        <f>IF('Data Import'!$T$140&lt;&gt;"",'Data Import'!$T$140,"")</f>
        <v/>
      </c>
      <c r="X28" s="211" t="str">
        <f>IF('Data Import'!$T$141&lt;&gt;"",'Data Import'!$T$141,"")</f>
        <v/>
      </c>
      <c r="Y28" s="211" t="str">
        <f>IF('Data Import'!$T$142&lt;&gt;"",'Data Import'!$T$142,"")</f>
        <v/>
      </c>
      <c r="Z28" s="204" t="str">
        <f>IF('Data Import'!$T$143&lt;&gt;"",'Data Import'!$T$143,"")</f>
        <v/>
      </c>
      <c r="AA28" s="204" t="str">
        <f>IF('Data Import'!$T$144&lt;&gt;"",'Data Import'!$T$144,"")</f>
        <v/>
      </c>
      <c r="AB28" s="204" t="str">
        <f>IF('Data Import'!$T$145&lt;&gt;"",'Data Import'!$T$145,"")</f>
        <v/>
      </c>
      <c r="AC28" s="204" t="str">
        <f>IF('Data Import'!$T$146&lt;&gt;"",'Data Import'!$T$146,"")</f>
        <v/>
      </c>
      <c r="AD28" s="204" t="str">
        <f>IF('Data Import'!$T$147&lt;&gt;"",'Data Import'!$T$147,"")</f>
        <v/>
      </c>
      <c r="AE28" s="204" t="str">
        <f>IF('Data Import'!$T$148&lt;&gt;"",'Data Import'!$T$148,"")</f>
        <v/>
      </c>
      <c r="AF28" s="197" t="str">
        <f>IF('Data Import'!$T$149&lt;&gt;"",'Data Import'!$T$149,"")</f>
        <v/>
      </c>
      <c r="AG28" s="197" t="str">
        <f>IF('Data Import'!$T$150&lt;&gt;"",'Data Import'!$T$150,"")</f>
        <v/>
      </c>
    </row>
    <row r="29" spans="1:33" s="4" customFormat="1" ht="15.75" customHeight="1" x14ac:dyDescent="0.25">
      <c r="A29" s="23">
        <v>18</v>
      </c>
      <c r="B29" s="177" t="s">
        <v>28</v>
      </c>
      <c r="C29" s="178" t="str">
        <f>IF('Data Import'!$U$121="Нет","+","")</f>
        <v/>
      </c>
      <c r="D29" s="178" t="str">
        <f>IF('Data Import'!$U$122="Нет","+","")</f>
        <v/>
      </c>
      <c r="E29" s="179" t="str">
        <f>IF('Data Import'!$U$123&lt;&gt;"",'Data Import'!$U$123,"")</f>
        <v/>
      </c>
      <c r="F29" s="178" t="str">
        <f>IF('Data Import'!$U$124&lt;&gt;"",'Data Import'!$U$124,"")</f>
        <v/>
      </c>
      <c r="G29" s="181" t="str">
        <f>IF('Data Import'!$U$125&lt;&gt;"",'Data Import'!$U$125,"")</f>
        <v/>
      </c>
      <c r="H29" s="181" t="str">
        <f>IF('Data Import'!$U$126&lt;&gt;"",'Data Import'!$U$126,"")</f>
        <v/>
      </c>
      <c r="I29" s="197" t="str">
        <f>IF('Data Import'!$U$127&lt;&gt;"",'Data Import'!$U$127,"")</f>
        <v/>
      </c>
      <c r="J29" s="197" t="str">
        <f>IF('Data Import'!$U$128&lt;&gt;"",'Data Import'!$U$128,"")</f>
        <v/>
      </c>
      <c r="K29" s="178" t="str">
        <f>IF('Data Import'!$U$129="Нет","+","")</f>
        <v/>
      </c>
      <c r="L29" s="180" t="str">
        <f>IF('Data Import'!$U$130&lt;&gt;"",'Data Import'!$U$130,"")</f>
        <v/>
      </c>
      <c r="M29" s="178" t="str">
        <f>IF('Data Import'!$U$129="Да","+","")</f>
        <v/>
      </c>
      <c r="N29" s="211" t="str">
        <f>IF('Data Import'!$U$131&lt;&gt;"",'Data Import'!$U$131,"")</f>
        <v/>
      </c>
      <c r="O29" s="211" t="str">
        <f>IF('Data Import'!$U$132&lt;&gt;"",'Data Import'!$U$132,"")</f>
        <v/>
      </c>
      <c r="P29" s="211" t="str">
        <f>IF('Data Import'!$U$133&lt;&gt;"",'Data Import'!$U$133,"")</f>
        <v/>
      </c>
      <c r="Q29" s="211" t="str">
        <f>IF('Data Import'!$U$134&lt;&gt;"",'Data Import'!$U$134,"")</f>
        <v/>
      </c>
      <c r="R29" s="211" t="str">
        <f>IF('Data Import'!$U$135&lt;&gt;"",'Data Import'!$U$135,"")</f>
        <v/>
      </c>
      <c r="S29" s="211" t="str">
        <f>IF('Data Import'!$U$136&lt;&gt;"",'Data Import'!$U$136,"")</f>
        <v/>
      </c>
      <c r="T29" s="211" t="str">
        <f>IF('Data Import'!$U$137&lt;&gt;"",'Data Import'!$U$137,"")</f>
        <v/>
      </c>
      <c r="U29" s="211" t="str">
        <f>IF('Data Import'!$U$138&lt;&gt;"",'Data Import'!$U$138,"")</f>
        <v/>
      </c>
      <c r="V29" s="211" t="str">
        <f>IF('Data Import'!$U$139&lt;&gt;"",'Data Import'!$U$139,"")</f>
        <v/>
      </c>
      <c r="W29" s="211" t="str">
        <f>IF('Data Import'!$U$140&lt;&gt;"",'Data Import'!$U$140,"")</f>
        <v/>
      </c>
      <c r="X29" s="211" t="str">
        <f>IF('Data Import'!$U$141&lt;&gt;"",'Data Import'!$U$141,"")</f>
        <v/>
      </c>
      <c r="Y29" s="211" t="str">
        <f>IF('Data Import'!$U$142&lt;&gt;"",'Data Import'!$U$142,"")</f>
        <v/>
      </c>
      <c r="Z29" s="204" t="str">
        <f>IF('Data Import'!$U$143&lt;&gt;"",'Data Import'!$U$143,"")</f>
        <v/>
      </c>
      <c r="AA29" s="204" t="str">
        <f>IF('Data Import'!$U$144&lt;&gt;"",'Data Import'!$U$144,"")</f>
        <v/>
      </c>
      <c r="AB29" s="204" t="str">
        <f>IF('Data Import'!$U$145&lt;&gt;"",'Data Import'!$U$145,"")</f>
        <v/>
      </c>
      <c r="AC29" s="204" t="str">
        <f>IF('Data Import'!$U$146&lt;&gt;"",'Data Import'!$U$146,"")</f>
        <v/>
      </c>
      <c r="AD29" s="204" t="str">
        <f>IF('Data Import'!$U$147&lt;&gt;"",'Data Import'!$U$147,"")</f>
        <v/>
      </c>
      <c r="AE29" s="204" t="str">
        <f>IF('Data Import'!$U$148&lt;&gt;"",'Data Import'!$U$148,"")</f>
        <v/>
      </c>
      <c r="AF29" s="197" t="str">
        <f>IF('Data Import'!$U$149&lt;&gt;"",'Data Import'!$U$149,"")</f>
        <v/>
      </c>
      <c r="AG29" s="197" t="str">
        <f>IF('Data Import'!$U$150&lt;&gt;"",'Data Import'!$U$150,"")</f>
        <v/>
      </c>
    </row>
    <row r="30" spans="1:33" s="4" customFormat="1" ht="15.75" customHeight="1" x14ac:dyDescent="0.25">
      <c r="A30" s="23">
        <v>19</v>
      </c>
      <c r="B30" s="177" t="s">
        <v>29</v>
      </c>
      <c r="C30" s="178" t="str">
        <f>IF('Data Import'!$V$121="Нет","+","")</f>
        <v/>
      </c>
      <c r="D30" s="178" t="str">
        <f>IF('Data Import'!$V$122="Нет","+","")</f>
        <v/>
      </c>
      <c r="E30" s="179" t="str">
        <f>IF('Data Import'!$V$123&lt;&gt;"",'Data Import'!$V$123,"")</f>
        <v/>
      </c>
      <c r="F30" s="178" t="str">
        <f>IF('Data Import'!$V$124&lt;&gt;"",'Data Import'!$V$124,"")</f>
        <v/>
      </c>
      <c r="G30" s="181" t="str">
        <f>IF('Data Import'!$V$125&lt;&gt;"",'Data Import'!$V$125,"")</f>
        <v/>
      </c>
      <c r="H30" s="181" t="str">
        <f>IF('Data Import'!$V$126&lt;&gt;"",'Data Import'!$V$126,"")</f>
        <v/>
      </c>
      <c r="I30" s="197" t="str">
        <f>IF('Data Import'!$V$127&lt;&gt;"",'Data Import'!$V$127,"")</f>
        <v/>
      </c>
      <c r="J30" s="197" t="str">
        <f>IF('Data Import'!$V$128&lt;&gt;"",'Data Import'!$V$128,"")</f>
        <v/>
      </c>
      <c r="K30" s="178" t="str">
        <f>IF('Data Import'!$V$129="Нет","+","")</f>
        <v/>
      </c>
      <c r="L30" s="180" t="str">
        <f>IF('Data Import'!$V$130&lt;&gt;"",'Data Import'!$V$130,"")</f>
        <v/>
      </c>
      <c r="M30" s="178" t="str">
        <f>IF('Data Import'!$V$129="Да","+","")</f>
        <v/>
      </c>
      <c r="N30" s="211" t="str">
        <f>IF('Data Import'!$V$131&lt;&gt;"",'Data Import'!$V$131,"")</f>
        <v/>
      </c>
      <c r="O30" s="211" t="str">
        <f>IF('Data Import'!$V$132&lt;&gt;"",'Data Import'!$V$132,"")</f>
        <v/>
      </c>
      <c r="P30" s="211" t="str">
        <f>IF('Data Import'!$V$133&lt;&gt;"",'Data Import'!$V$133,"")</f>
        <v/>
      </c>
      <c r="Q30" s="211" t="str">
        <f>IF('Data Import'!$V$134&lt;&gt;"",'Data Import'!$V$134,"")</f>
        <v/>
      </c>
      <c r="R30" s="211" t="str">
        <f>IF('Data Import'!$V$135&lt;&gt;"",'Data Import'!$V$135,"")</f>
        <v/>
      </c>
      <c r="S30" s="211" t="str">
        <f>IF('Data Import'!$V$136&lt;&gt;"",'Data Import'!$V$136,"")</f>
        <v/>
      </c>
      <c r="T30" s="211" t="str">
        <f>IF('Data Import'!$V$137&lt;&gt;"",'Data Import'!$V$137,"")</f>
        <v/>
      </c>
      <c r="U30" s="211" t="str">
        <f>IF('Data Import'!$V$138&lt;&gt;"",'Data Import'!$V$138,"")</f>
        <v/>
      </c>
      <c r="V30" s="211" t="str">
        <f>IF('Data Import'!$V$139&lt;&gt;"",'Data Import'!$V$139,"")</f>
        <v/>
      </c>
      <c r="W30" s="211" t="str">
        <f>IF('Data Import'!$V$140&lt;&gt;"",'Data Import'!$V$140,"")</f>
        <v/>
      </c>
      <c r="X30" s="211" t="str">
        <f>IF('Data Import'!$V$141&lt;&gt;"",'Data Import'!$V$141,"")</f>
        <v/>
      </c>
      <c r="Y30" s="211" t="str">
        <f>IF('Data Import'!$V$142&lt;&gt;"",'Data Import'!$V$142,"")</f>
        <v/>
      </c>
      <c r="Z30" s="204" t="str">
        <f>IF('Data Import'!$V$143&lt;&gt;"",'Data Import'!$V$143,"")</f>
        <v/>
      </c>
      <c r="AA30" s="204" t="str">
        <f>IF('Data Import'!$V$144&lt;&gt;"",'Data Import'!$V$144,"")</f>
        <v/>
      </c>
      <c r="AB30" s="204" t="str">
        <f>IF('Data Import'!$V$145&lt;&gt;"",'Data Import'!$V$145,"")</f>
        <v/>
      </c>
      <c r="AC30" s="204" t="str">
        <f>IF('Data Import'!$V$146&lt;&gt;"",'Data Import'!$V$146,"")</f>
        <v/>
      </c>
      <c r="AD30" s="204" t="str">
        <f>IF('Data Import'!$V$147&lt;&gt;"",'Data Import'!$V$147,"")</f>
        <v/>
      </c>
      <c r="AE30" s="204" t="str">
        <f>IF('Data Import'!$V$148&lt;&gt;"",'Data Import'!$V$148,"")</f>
        <v/>
      </c>
      <c r="AF30" s="197" t="str">
        <f>IF('Data Import'!$V$149&lt;&gt;"",'Data Import'!$V$149,"")</f>
        <v/>
      </c>
      <c r="AG30" s="197" t="str">
        <f>IF('Data Import'!$V$150&lt;&gt;"",'Data Import'!$V$150,"")</f>
        <v/>
      </c>
    </row>
    <row r="31" spans="1:33" s="4" customFormat="1" ht="15.75" customHeight="1" x14ac:dyDescent="0.25">
      <c r="A31" s="23">
        <v>20</v>
      </c>
      <c r="B31" s="177" t="s">
        <v>30</v>
      </c>
      <c r="C31" s="178" t="str">
        <f>IF('Data Import'!$W$121="Нет","+","")</f>
        <v>+</v>
      </c>
      <c r="D31" s="178" t="str">
        <f>IF('Data Import'!$W$122="Нет","+","")</f>
        <v/>
      </c>
      <c r="E31" s="179" t="str">
        <f>IF('Data Import'!$W$123&lt;&gt;"",'Data Import'!$W$123,"")</f>
        <v/>
      </c>
      <c r="F31" s="178" t="str">
        <f>IF('Data Import'!$W$124&lt;&gt;"",'Data Import'!$W$124,"")</f>
        <v/>
      </c>
      <c r="G31" s="181" t="str">
        <f>IF('Data Import'!$W$125&lt;&gt;"",'Data Import'!$W$125,"")</f>
        <v/>
      </c>
      <c r="H31" s="181" t="str">
        <f>IF('Data Import'!$W$126&lt;&gt;"",'Data Import'!$W$126,"")</f>
        <v/>
      </c>
      <c r="I31" s="197" t="str">
        <f>IF('Data Import'!$W$127&lt;&gt;"",'Data Import'!$W$127,"")</f>
        <v/>
      </c>
      <c r="J31" s="197" t="str">
        <f>IF('Data Import'!$W$128&lt;&gt;"",'Data Import'!$W$128,"")</f>
        <v/>
      </c>
      <c r="K31" s="178" t="str">
        <f>IF('Data Import'!$W$129="Нет","+","")</f>
        <v/>
      </c>
      <c r="L31" s="180" t="str">
        <f>IF('Data Import'!$W$130&lt;&gt;"",'Data Import'!$W$130,"")</f>
        <v/>
      </c>
      <c r="M31" s="178" t="str">
        <f>IF('Data Import'!$W$129="Да","+","")</f>
        <v>+</v>
      </c>
      <c r="N31" s="211">
        <f>IF('Data Import'!$W$131&lt;&gt;"",'Data Import'!$W$131,"")</f>
        <v>38</v>
      </c>
      <c r="O31" s="211">
        <f>IF('Data Import'!$W$132&lt;&gt;"",'Data Import'!$W$132,"")</f>
        <v>39</v>
      </c>
      <c r="P31" s="211">
        <f>IF('Data Import'!$W$133&lt;&gt;"",'Data Import'!$W$133,"")</f>
        <v>271</v>
      </c>
      <c r="Q31" s="211">
        <f>IF('Data Import'!$W$134&lt;&gt;"",'Data Import'!$W$134,"")</f>
        <v>269</v>
      </c>
      <c r="R31" s="211">
        <f>IF('Data Import'!$W$135&lt;&gt;"",'Data Import'!$W$135,"")</f>
        <v>0</v>
      </c>
      <c r="S31" s="211">
        <f>IF('Data Import'!$W$136&lt;&gt;"",'Data Import'!$W$136,"")</f>
        <v>0</v>
      </c>
      <c r="T31" s="211">
        <f>IF('Data Import'!$W$137&lt;&gt;"",'Data Import'!$W$137,"")</f>
        <v>219</v>
      </c>
      <c r="U31" s="211">
        <f>IF('Data Import'!$W$138&lt;&gt;"",'Data Import'!$W$138,"")</f>
        <v>220</v>
      </c>
      <c r="V31" s="211">
        <f>IF('Data Import'!$W$139&lt;&gt;"",'Data Import'!$W$139,"")</f>
        <v>5</v>
      </c>
      <c r="W31" s="211">
        <f>IF('Data Import'!$W$140&lt;&gt;"",'Data Import'!$W$140,"")</f>
        <v>6</v>
      </c>
      <c r="X31" s="211">
        <f>IF('Data Import'!$W$141&lt;&gt;"",'Data Import'!$W$141,"")</f>
        <v>43</v>
      </c>
      <c r="Y31" s="211">
        <f>IF('Data Import'!$W$142&lt;&gt;"",'Data Import'!$W$142,"")</f>
        <v>41</v>
      </c>
      <c r="Z31" s="204">
        <f>IF('Data Import'!$W$143&lt;&gt;"",'Data Import'!$W$143,"")</f>
        <v>0</v>
      </c>
      <c r="AA31" s="204">
        <f>IF('Data Import'!$W$144&lt;&gt;"",'Data Import'!$W$144,"")</f>
        <v>0</v>
      </c>
      <c r="AB31" s="204">
        <f>IF('Data Import'!$W$145&lt;&gt;"",'Data Import'!$W$145,"")</f>
        <v>80.811999999999998</v>
      </c>
      <c r="AC31" s="204">
        <f>IF('Data Import'!$W$146&lt;&gt;"",'Data Import'!$W$146,"")</f>
        <v>81.784000000000006</v>
      </c>
      <c r="AD31" s="204">
        <f>IF('Data Import'!$W$147&lt;&gt;"",'Data Import'!$W$147,"")</f>
        <v>13.157999999999999</v>
      </c>
      <c r="AE31" s="204">
        <f>IF('Data Import'!$W$148&lt;&gt;"",'Data Import'!$W$148,"")</f>
        <v>15.385</v>
      </c>
      <c r="AF31" s="204">
        <f>IF('Data Import'!$W$149&lt;&gt;"",'Data Import'!$W$149,"")</f>
        <v>15.867000000000001</v>
      </c>
      <c r="AG31" s="204">
        <f>IF('Data Import'!$W$150&lt;&gt;"",'Data Import'!$W$150,"")</f>
        <v>15.242000000000001</v>
      </c>
    </row>
    <row r="32" spans="1:33" s="4" customFormat="1" ht="77.25" customHeight="1" x14ac:dyDescent="0.25">
      <c r="A32" s="23">
        <v>21</v>
      </c>
      <c r="B32" s="177" t="s">
        <v>31</v>
      </c>
      <c r="C32" s="178" t="str">
        <f>IF('Data Import'!$X$121="Нет","+","")</f>
        <v/>
      </c>
      <c r="D32" s="178" t="str">
        <f>IF('Data Import'!$X$122="Нет","+","")</f>
        <v/>
      </c>
      <c r="E32" s="179" t="str">
        <f>IF('Data Import'!$X$123&lt;&gt;"",'Data Import'!$X$123,"")</f>
        <v>Доля новых светофорных объектов и модернизированных существующих светофорных объектов, оборудованных для слепых и слабовидящих граждан устройствами звукового сигнала</v>
      </c>
      <c r="F32" s="178" t="str">
        <f>IF('Data Import'!$X$124&lt;&gt;"",'Data Import'!$X$124,"")</f>
        <v>%</v>
      </c>
      <c r="G32" s="181">
        <f>IF('Data Import'!$X$125&lt;&gt;"",'Data Import'!$X$125,"")</f>
        <v>100</v>
      </c>
      <c r="H32" s="181">
        <f>IF('Data Import'!$X$126&lt;&gt;"",'Data Import'!$X$126,"")</f>
        <v>100</v>
      </c>
      <c r="I32" s="197">
        <f>IF('Data Import'!$X$127&lt;&gt;"",'Data Import'!$X$127,"")</f>
        <v>0</v>
      </c>
      <c r="J32" s="197">
        <f>IF('Data Import'!$X$128&lt;&gt;"",'Data Import'!$X$128,"")</f>
        <v>100</v>
      </c>
      <c r="K32" s="178" t="str">
        <f>IF('Data Import'!$X$129="Нет","+","")</f>
        <v/>
      </c>
      <c r="L32" s="180" t="str">
        <f>IF('Data Import'!$X$130&lt;&gt;"",'Data Import'!$X$130,"")</f>
        <v/>
      </c>
      <c r="M32" s="178" t="str">
        <f>IF('Data Import'!$X$129="Да","+","")</f>
        <v/>
      </c>
      <c r="N32" s="211" t="str">
        <f>IF('Data Import'!$X$131&lt;&gt;"",'Data Import'!$X$131,"")</f>
        <v/>
      </c>
      <c r="O32" s="211" t="str">
        <f>IF('Data Import'!$X$132&lt;&gt;"",'Data Import'!$X$132,"")</f>
        <v/>
      </c>
      <c r="P32" s="211">
        <f>IF('Data Import'!$X$133&lt;&gt;"",'Data Import'!$X$133,"")</f>
        <v>178</v>
      </c>
      <c r="Q32" s="211">
        <f>IF('Data Import'!$X$134&lt;&gt;"",'Data Import'!$X$134,"")</f>
        <v>230</v>
      </c>
      <c r="R32" s="211" t="str">
        <f>IF('Data Import'!$X$135&lt;&gt;"",'Data Import'!$X$135,"")</f>
        <v/>
      </c>
      <c r="S32" s="211" t="str">
        <f>IF('Data Import'!$X$136&lt;&gt;"",'Data Import'!$X$136,"")</f>
        <v/>
      </c>
      <c r="T32" s="211">
        <f>IF('Data Import'!$X$137&lt;&gt;"",'Data Import'!$X$137,"")</f>
        <v>5</v>
      </c>
      <c r="U32" s="211">
        <f>IF('Data Import'!$X$138&lt;&gt;"",'Data Import'!$X$138,"")</f>
        <v>5</v>
      </c>
      <c r="V32" s="211" t="str">
        <f>IF('Data Import'!$X$139&lt;&gt;"",'Data Import'!$X$139,"")</f>
        <v/>
      </c>
      <c r="W32" s="211" t="str">
        <f>IF('Data Import'!$X$140&lt;&gt;"",'Data Import'!$X$140,"")</f>
        <v/>
      </c>
      <c r="X32" s="211">
        <f>IF('Data Import'!$X$141&lt;&gt;"",'Data Import'!$X$141,"")</f>
        <v>44</v>
      </c>
      <c r="Y32" s="211">
        <f>IF('Data Import'!$X$142&lt;&gt;"",'Data Import'!$X$142,"")</f>
        <v>45</v>
      </c>
      <c r="Z32" s="204" t="str">
        <f>IF('Data Import'!$X$143&lt;&gt;"",'Data Import'!$X$143,"")</f>
        <v/>
      </c>
      <c r="AA32" s="204" t="str">
        <f>IF('Data Import'!$X$144&lt;&gt;"",'Data Import'!$X$144,"")</f>
        <v/>
      </c>
      <c r="AB32" s="204">
        <f>IF('Data Import'!$X$145&lt;&gt;"",'Data Import'!$X$145,"")</f>
        <v>2.8090000000000002</v>
      </c>
      <c r="AC32" s="204">
        <f>IF('Data Import'!$X$146&lt;&gt;"",'Data Import'!$X$146,"")</f>
        <v>2.1739999999999999</v>
      </c>
      <c r="AD32" s="204" t="str">
        <f>IF('Data Import'!$X$147&lt;&gt;"",'Data Import'!$X$147,"")</f>
        <v/>
      </c>
      <c r="AE32" s="204" t="str">
        <f>IF('Data Import'!$X$148&lt;&gt;"",'Data Import'!$X$148,"")</f>
        <v/>
      </c>
      <c r="AF32" s="197">
        <f>IF('Data Import'!$X$149&lt;&gt;"",'Data Import'!$X$149,"")</f>
        <v>24.719000000000001</v>
      </c>
      <c r="AG32" s="197">
        <f>IF('Data Import'!$X$150&lt;&gt;"",'Data Import'!$X$150,"")</f>
        <v>19.565000000000001</v>
      </c>
    </row>
    <row r="33" spans="1:33" s="4" customFormat="1" ht="66" customHeight="1" x14ac:dyDescent="0.25">
      <c r="A33" s="23">
        <v>22</v>
      </c>
      <c r="B33" s="177" t="s">
        <v>32</v>
      </c>
      <c r="C33" s="178" t="str">
        <f>IF('Data Import'!$Y$121="Нет","+","")</f>
        <v/>
      </c>
      <c r="D33" s="178" t="str">
        <f>IF('Data Import'!$Y$122="Нет","+","")</f>
        <v/>
      </c>
      <c r="E33" s="179" t="str">
        <f>IF('Data Import'!$Y$123&lt;&gt;"",'Data Import'!$Y$123,"")</f>
        <v>Доля светофорных объектов, соответствующих требованиям доступности для инвалидов, на автомобильных дорогах регионального, межмуниципального и местного значения</v>
      </c>
      <c r="F33" s="178" t="str">
        <f>IF('Data Import'!$Y$124&lt;&gt;"",'Data Import'!$Y$124,"")</f>
        <v>%</v>
      </c>
      <c r="G33" s="181">
        <f>IF('Data Import'!$Y$125&lt;&gt;"",'Data Import'!$Y$125,"")</f>
        <v>30</v>
      </c>
      <c r="H33" s="181">
        <f>IF('Data Import'!$Y$126&lt;&gt;"",'Data Import'!$Y$126,"")</f>
        <v>30</v>
      </c>
      <c r="I33" s="197">
        <f>IF('Data Import'!$Y$127&lt;&gt;"",'Data Import'!$Y$127,"")</f>
        <v>0</v>
      </c>
      <c r="J33" s="197">
        <f>IF('Data Import'!$Y$128&lt;&gt;"",'Data Import'!$Y$128,"")</f>
        <v>69.7</v>
      </c>
      <c r="K33" s="178" t="str">
        <f>IF('Data Import'!$Y$129="Нет","+","")</f>
        <v/>
      </c>
      <c r="L33" s="180" t="str">
        <f>IF('Data Import'!$Y$130&lt;&gt;"",'Data Import'!$Y$130,"")</f>
        <v/>
      </c>
      <c r="M33" s="178" t="str">
        <f>IF('Data Import'!$Y$129="Да","+","")</f>
        <v>+</v>
      </c>
      <c r="N33" s="211">
        <f>IF('Data Import'!$Y$131&lt;&gt;"",'Data Import'!$Y$131,"")</f>
        <v>3</v>
      </c>
      <c r="O33" s="211">
        <f>IF('Data Import'!$Y$132&lt;&gt;"",'Data Import'!$Y$132,"")</f>
        <v>3</v>
      </c>
      <c r="P33" s="211">
        <f>IF('Data Import'!$Y$133&lt;&gt;"",'Data Import'!$Y$133,"")</f>
        <v>239</v>
      </c>
      <c r="Q33" s="211">
        <f>IF('Data Import'!$Y$134&lt;&gt;"",'Data Import'!$Y$134,"")</f>
        <v>254</v>
      </c>
      <c r="R33" s="211">
        <f>IF('Data Import'!$Y$135&lt;&gt;"",'Data Import'!$Y$135,"")</f>
        <v>0</v>
      </c>
      <c r="S33" s="211">
        <f>IF('Data Import'!$Y$136&lt;&gt;"",'Data Import'!$Y$136,"")</f>
        <v>0</v>
      </c>
      <c r="T33" s="211">
        <f>IF('Data Import'!$Y$137&lt;&gt;"",'Data Import'!$Y$137,"")</f>
        <v>171</v>
      </c>
      <c r="U33" s="211">
        <f>IF('Data Import'!$Y$138&lt;&gt;"",'Data Import'!$Y$138,"")</f>
        <v>177</v>
      </c>
      <c r="V33" s="211">
        <f>IF('Data Import'!$Y$139&lt;&gt;"",'Data Import'!$Y$139,"")</f>
        <v>3</v>
      </c>
      <c r="W33" s="211">
        <f>IF('Data Import'!$Y$140&lt;&gt;"",'Data Import'!$Y$140,"")</f>
        <v>3</v>
      </c>
      <c r="X33" s="211">
        <f>IF('Data Import'!$Y$141&lt;&gt;"",'Data Import'!$Y$141,"")</f>
        <v>68</v>
      </c>
      <c r="Y33" s="211">
        <f>IF('Data Import'!$Y$142&lt;&gt;"",'Data Import'!$Y$142,"")</f>
        <v>77</v>
      </c>
      <c r="Z33" s="204">
        <f>IF('Data Import'!$Y$143&lt;&gt;"",'Data Import'!$Y$143,"")</f>
        <v>0</v>
      </c>
      <c r="AA33" s="204">
        <f>IF('Data Import'!$Y$144&lt;&gt;"",'Data Import'!$Y$144,"")</f>
        <v>0</v>
      </c>
      <c r="AB33" s="204">
        <f>IF('Data Import'!$Y$145&lt;&gt;"",'Data Import'!$Y$145,"")</f>
        <v>71.548000000000002</v>
      </c>
      <c r="AC33" s="204">
        <f>IF('Data Import'!$Y$146&lt;&gt;"",'Data Import'!$Y$146,"")</f>
        <v>69.685000000000002</v>
      </c>
      <c r="AD33" s="204">
        <f>IF('Data Import'!$Y$147&lt;&gt;"",'Data Import'!$Y$147,"")</f>
        <v>100</v>
      </c>
      <c r="AE33" s="204">
        <f>IF('Data Import'!$Y$148&lt;&gt;"",'Data Import'!$Y$148,"")</f>
        <v>100</v>
      </c>
      <c r="AF33" s="204">
        <f>IF('Data Import'!$Y$149&lt;&gt;"",'Data Import'!$Y$149,"")</f>
        <v>28.452000000000002</v>
      </c>
      <c r="AG33" s="204">
        <f>IF('Data Import'!$Y$150&lt;&gt;"",'Data Import'!$Y$150,"")</f>
        <v>30.315000000000001</v>
      </c>
    </row>
    <row r="34" spans="1:33" s="4" customFormat="1" ht="15.75" customHeight="1" x14ac:dyDescent="0.25">
      <c r="A34" s="23">
        <v>23</v>
      </c>
      <c r="B34" s="177" t="s">
        <v>33</v>
      </c>
      <c r="C34" s="178" t="str">
        <f>IF('Data Import'!$Z$121="Нет","+","")</f>
        <v/>
      </c>
      <c r="D34" s="178" t="str">
        <f>IF('Data Import'!$Z$122="Нет","+","")</f>
        <v/>
      </c>
      <c r="E34" s="179" t="str">
        <f>IF('Data Import'!$Z$123&lt;&gt;"",'Data Import'!$Z$123,"")</f>
        <v/>
      </c>
      <c r="F34" s="178" t="str">
        <f>IF('Data Import'!$Z$124&lt;&gt;"",'Data Import'!$Z$124,"")</f>
        <v/>
      </c>
      <c r="G34" s="181" t="str">
        <f>IF('Data Import'!$Z$125&lt;&gt;"",'Data Import'!$Z$125,"")</f>
        <v/>
      </c>
      <c r="H34" s="181" t="str">
        <f>IF('Data Import'!$Z$126&lt;&gt;"",'Data Import'!$Z$126,"")</f>
        <v/>
      </c>
      <c r="I34" s="197" t="str">
        <f>IF('Data Import'!$Z$127&lt;&gt;"",'Data Import'!$Z$127,"")</f>
        <v/>
      </c>
      <c r="J34" s="197" t="str">
        <f>IF('Data Import'!$Z$128&lt;&gt;"",'Data Import'!$Z$128,"")</f>
        <v/>
      </c>
      <c r="K34" s="178" t="str">
        <f>IF('Data Import'!$Z$129="Нет","+","")</f>
        <v/>
      </c>
      <c r="L34" s="180" t="str">
        <f>IF('Data Import'!$Z$130&lt;&gt;"",'Data Import'!$Z$130,"")</f>
        <v/>
      </c>
      <c r="M34" s="178" t="str">
        <f>IF('Data Import'!$Z$129="Да","+","")</f>
        <v/>
      </c>
      <c r="N34" s="211" t="str">
        <f>IF('Data Import'!$Z$131&lt;&gt;"",'Data Import'!$Z$131,"")</f>
        <v/>
      </c>
      <c r="O34" s="211" t="str">
        <f>IF('Data Import'!$Z$132&lt;&gt;"",'Data Import'!$Z$132,"")</f>
        <v/>
      </c>
      <c r="P34" s="211" t="str">
        <f>IF('Data Import'!$Z$133&lt;&gt;"",'Data Import'!$Z$133,"")</f>
        <v/>
      </c>
      <c r="Q34" s="211" t="str">
        <f>IF('Data Import'!$Z$134&lt;&gt;"",'Data Import'!$Z$134,"")</f>
        <v/>
      </c>
      <c r="R34" s="211" t="str">
        <f>IF('Data Import'!$Z$135&lt;&gt;"",'Data Import'!$Z$135,"")</f>
        <v/>
      </c>
      <c r="S34" s="211" t="str">
        <f>IF('Data Import'!$Z$136&lt;&gt;"",'Data Import'!$Z$136,"")</f>
        <v/>
      </c>
      <c r="T34" s="211" t="str">
        <f>IF('Data Import'!$Z$137&lt;&gt;"",'Data Import'!$Z$137,"")</f>
        <v/>
      </c>
      <c r="U34" s="211" t="str">
        <f>IF('Data Import'!$Z$138&lt;&gt;"",'Data Import'!$Z$138,"")</f>
        <v/>
      </c>
      <c r="V34" s="211" t="str">
        <f>IF('Data Import'!$Z$139&lt;&gt;"",'Data Import'!$Z$139,"")</f>
        <v/>
      </c>
      <c r="W34" s="211" t="str">
        <f>IF('Data Import'!$Z$140&lt;&gt;"",'Data Import'!$Z$140,"")</f>
        <v/>
      </c>
      <c r="X34" s="211" t="str">
        <f>IF('Data Import'!$Z$141&lt;&gt;"",'Data Import'!$Z$141,"")</f>
        <v/>
      </c>
      <c r="Y34" s="211" t="str">
        <f>IF('Data Import'!$Z$142&lt;&gt;"",'Data Import'!$Z$142,"")</f>
        <v/>
      </c>
      <c r="Z34" s="204" t="str">
        <f>IF('Data Import'!$Z$143&lt;&gt;"",'Data Import'!$Z$143,"")</f>
        <v/>
      </c>
      <c r="AA34" s="204" t="str">
        <f>IF('Data Import'!$Z$144&lt;&gt;"",'Data Import'!$Z$144,"")</f>
        <v/>
      </c>
      <c r="AB34" s="204" t="str">
        <f>IF('Data Import'!$Z$145&lt;&gt;"",'Data Import'!$Z$145,"")</f>
        <v/>
      </c>
      <c r="AC34" s="204" t="str">
        <f>IF('Data Import'!$Z$146&lt;&gt;"",'Data Import'!$Z$146,"")</f>
        <v/>
      </c>
      <c r="AD34" s="204" t="str">
        <f>IF('Data Import'!$Z$147&lt;&gt;"",'Data Import'!$Z$147,"")</f>
        <v/>
      </c>
      <c r="AE34" s="204" t="str">
        <f>IF('Data Import'!$Z$148&lt;&gt;"",'Data Import'!$Z$148,"")</f>
        <v/>
      </c>
      <c r="AF34" s="197" t="str">
        <f>IF('Data Import'!$Z$149&lt;&gt;"",'Data Import'!$Z$149,"")</f>
        <v/>
      </c>
      <c r="AG34" s="197" t="str">
        <f>IF('Data Import'!$Z$150&lt;&gt;"",'Data Import'!$Z$150,"")</f>
        <v/>
      </c>
    </row>
    <row r="35" spans="1:33" s="4" customFormat="1" ht="15.75" customHeight="1" x14ac:dyDescent="0.25">
      <c r="A35" s="23">
        <v>24</v>
      </c>
      <c r="B35" s="177" t="s">
        <v>34</v>
      </c>
      <c r="C35" s="178" t="str">
        <f>IF('Data Import'!$AA$121="Нет","+","")</f>
        <v>+</v>
      </c>
      <c r="D35" s="178" t="str">
        <f>IF('Data Import'!$AA$122="Нет","+","")</f>
        <v>+</v>
      </c>
      <c r="E35" s="179" t="str">
        <f>IF('Data Import'!$AA$123&lt;&gt;"",'Data Import'!$AA$123,"")</f>
        <v/>
      </c>
      <c r="F35" s="178" t="str">
        <f>IF('Data Import'!$AA$124&lt;&gt;"",'Data Import'!$AA$124,"")</f>
        <v/>
      </c>
      <c r="G35" s="181" t="str">
        <f>IF('Data Import'!$AA$125&lt;&gt;"",'Data Import'!$AA$125,"")</f>
        <v/>
      </c>
      <c r="H35" s="181" t="str">
        <f>IF('Data Import'!$AA$126&lt;&gt;"",'Data Import'!$AA$126,"")</f>
        <v/>
      </c>
      <c r="I35" s="197" t="str">
        <f>IF('Data Import'!$AA$127&lt;&gt;"",'Data Import'!$AA$127,"")</f>
        <v/>
      </c>
      <c r="J35" s="197" t="str">
        <f>IF('Data Import'!$AA$128&lt;&gt;"",'Data Import'!$AA$128,"")</f>
        <v/>
      </c>
      <c r="K35" s="178" t="str">
        <f>IF('Data Import'!$AA$129="Нет","+","")</f>
        <v/>
      </c>
      <c r="L35" s="180" t="str">
        <f>IF('Data Import'!$AA$130&lt;&gt;"",'Data Import'!$AA$130,"")</f>
        <v/>
      </c>
      <c r="M35" s="178" t="str">
        <f>IF('Data Import'!$AA$129="Да","+","")</f>
        <v>+</v>
      </c>
      <c r="N35" s="211">
        <f>IF('Data Import'!$AA$131&lt;&gt;"",'Data Import'!$AA$131,"")</f>
        <v>6</v>
      </c>
      <c r="O35" s="211">
        <f>IF('Data Import'!$AA$132&lt;&gt;"",'Data Import'!$AA$132,"")</f>
        <v>6</v>
      </c>
      <c r="P35" s="211">
        <f>IF('Data Import'!$AA$133&lt;&gt;"",'Data Import'!$AA$133,"")</f>
        <v>300</v>
      </c>
      <c r="Q35" s="211">
        <f>IF('Data Import'!$AA$134&lt;&gt;"",'Data Import'!$AA$134,"")</f>
        <v>329</v>
      </c>
      <c r="R35" s="211">
        <f>IF('Data Import'!$AA$135&lt;&gt;"",'Data Import'!$AA$135,"")</f>
        <v>0</v>
      </c>
      <c r="S35" s="211">
        <f>IF('Data Import'!$AA$136&lt;&gt;"",'Data Import'!$AA$136,"")</f>
        <v>0</v>
      </c>
      <c r="T35" s="211">
        <f>IF('Data Import'!$AA$137&lt;&gt;"",'Data Import'!$AA$137,"")</f>
        <v>159</v>
      </c>
      <c r="U35" s="211">
        <f>IF('Data Import'!$AA$138&lt;&gt;"",'Data Import'!$AA$138,"")</f>
        <v>173</v>
      </c>
      <c r="V35" s="211">
        <f>IF('Data Import'!$AA$139&lt;&gt;"",'Data Import'!$AA$139,"")</f>
        <v>6</v>
      </c>
      <c r="W35" s="211">
        <f>IF('Data Import'!$AA$140&lt;&gt;"",'Data Import'!$AA$140,"")</f>
        <v>6</v>
      </c>
      <c r="X35" s="211">
        <f>IF('Data Import'!$AA$141&lt;&gt;"",'Data Import'!$AA$141,"")</f>
        <v>135</v>
      </c>
      <c r="Y35" s="211">
        <f>IF('Data Import'!$AA$142&lt;&gt;"",'Data Import'!$AA$142,"")</f>
        <v>150</v>
      </c>
      <c r="Z35" s="204">
        <f>IF('Data Import'!$AA$143&lt;&gt;"",'Data Import'!$AA$143,"")</f>
        <v>0</v>
      </c>
      <c r="AA35" s="204">
        <f>IF('Data Import'!$AA$144&lt;&gt;"",'Data Import'!$AA$144,"")</f>
        <v>0</v>
      </c>
      <c r="AB35" s="204">
        <f>IF('Data Import'!$AA$145&lt;&gt;"",'Data Import'!$AA$145,"")</f>
        <v>53</v>
      </c>
      <c r="AC35" s="204">
        <f>IF('Data Import'!$AA$146&lt;&gt;"",'Data Import'!$AA$146,"")</f>
        <v>52.584000000000003</v>
      </c>
      <c r="AD35" s="204">
        <f>IF('Data Import'!$AA$147&lt;&gt;"",'Data Import'!$AA$147,"")</f>
        <v>100</v>
      </c>
      <c r="AE35" s="204">
        <f>IF('Data Import'!$AA$148&lt;&gt;"",'Data Import'!$AA$148,"")</f>
        <v>100</v>
      </c>
      <c r="AF35" s="204">
        <f>IF('Data Import'!$AA$149&lt;&gt;"",'Data Import'!$AA$149,"")</f>
        <v>45</v>
      </c>
      <c r="AG35" s="204">
        <f>IF('Data Import'!$AA$150&lt;&gt;"",'Data Import'!$AA$150,"")</f>
        <v>45.593000000000004</v>
      </c>
    </row>
    <row r="36" spans="1:33" s="4" customFormat="1" ht="15.75" customHeight="1" x14ac:dyDescent="0.25">
      <c r="A36" s="23">
        <v>25</v>
      </c>
      <c r="B36" s="177" t="s">
        <v>35</v>
      </c>
      <c r="C36" s="178" t="str">
        <f>IF('Data Import'!$AB$121="Нет","+","")</f>
        <v>+</v>
      </c>
      <c r="D36" s="178" t="str">
        <f>IF('Data Import'!$AB$122="Нет","+","")</f>
        <v>+</v>
      </c>
      <c r="E36" s="179" t="str">
        <f>IF('Data Import'!$AB$123&lt;&gt;"",'Data Import'!$AB$123,"")</f>
        <v/>
      </c>
      <c r="F36" s="178" t="str">
        <f>IF('Data Import'!$AB$124&lt;&gt;"",'Data Import'!$AB$124,"")</f>
        <v/>
      </c>
      <c r="G36" s="181">
        <f>IF('Data Import'!$AB$125&lt;&gt;"",'Data Import'!$AB$125,"")</f>
        <v>0</v>
      </c>
      <c r="H36" s="181" t="str">
        <f>IF('Data Import'!$AB$126&lt;&gt;"",'Data Import'!$AB$126,"")</f>
        <v/>
      </c>
      <c r="I36" s="197">
        <f>IF('Data Import'!$AB$127&lt;&gt;"",'Data Import'!$AB$127,"")</f>
        <v>0</v>
      </c>
      <c r="J36" s="197" t="str">
        <f>IF('Data Import'!$AB$128&lt;&gt;"",'Data Import'!$AB$128,"")</f>
        <v/>
      </c>
      <c r="K36" s="178" t="str">
        <f>IF('Data Import'!$AB$129="Нет","+","")</f>
        <v>+</v>
      </c>
      <c r="L36" s="180" t="str">
        <f>IF('Data Import'!$AB$130&lt;&gt;"",'Data Import'!$AB$130,"")</f>
        <v/>
      </c>
      <c r="M36" s="178" t="str">
        <f>IF('Data Import'!$AB$129="Да","+","")</f>
        <v/>
      </c>
      <c r="N36" s="211">
        <f>IF('Data Import'!$AB$131&lt;&gt;"",'Data Import'!$AB$131,"")</f>
        <v>4</v>
      </c>
      <c r="O36" s="211">
        <f>IF('Data Import'!$AB$132&lt;&gt;"",'Data Import'!$AB$132,"")</f>
        <v>4</v>
      </c>
      <c r="P36" s="211">
        <f>IF('Data Import'!$AB$133&lt;&gt;"",'Data Import'!$AB$133,"")</f>
        <v>227</v>
      </c>
      <c r="Q36" s="211">
        <f>IF('Data Import'!$AB$134&lt;&gt;"",'Data Import'!$AB$134,"")</f>
        <v>227</v>
      </c>
      <c r="R36" s="211">
        <f>IF('Data Import'!$AB$135&lt;&gt;"",'Data Import'!$AB$135,"")</f>
        <v>4</v>
      </c>
      <c r="S36" s="211">
        <f>IF('Data Import'!$AB$136&lt;&gt;"",'Data Import'!$AB$136,"")</f>
        <v>4</v>
      </c>
      <c r="T36" s="211">
        <f>IF('Data Import'!$AB$137&lt;&gt;"",'Data Import'!$AB$137,"")</f>
        <v>102</v>
      </c>
      <c r="U36" s="211">
        <f>IF('Data Import'!$AB$138&lt;&gt;"",'Data Import'!$AB$138,"")</f>
        <v>102</v>
      </c>
      <c r="V36" s="211">
        <f>IF('Data Import'!$AB$139&lt;&gt;"",'Data Import'!$AB$139,"")</f>
        <v>0</v>
      </c>
      <c r="W36" s="211">
        <f>IF('Data Import'!$AB$140&lt;&gt;"",'Data Import'!$AB$140,"")</f>
        <v>0</v>
      </c>
      <c r="X36" s="211">
        <f>IF('Data Import'!$AB$141&lt;&gt;"",'Data Import'!$AB$141,"")</f>
        <v>125</v>
      </c>
      <c r="Y36" s="211">
        <f>IF('Data Import'!$AB$142&lt;&gt;"",'Data Import'!$AB$142,"")</f>
        <v>125</v>
      </c>
      <c r="Z36" s="204">
        <f>IF('Data Import'!$AB$143&lt;&gt;"",'Data Import'!$AB$143,"")</f>
        <v>100</v>
      </c>
      <c r="AA36" s="204">
        <f>IF('Data Import'!$AB$144&lt;&gt;"",'Data Import'!$AB$144,"")</f>
        <v>100</v>
      </c>
      <c r="AB36" s="204">
        <f>IF('Data Import'!$AB$145&lt;&gt;"",'Data Import'!$AB$145,"")</f>
        <v>44.933999999999997</v>
      </c>
      <c r="AC36" s="204">
        <f>IF('Data Import'!$AB$146&lt;&gt;"",'Data Import'!$AB$146,"")</f>
        <v>44.933999999999997</v>
      </c>
      <c r="AD36" s="204">
        <f>IF('Data Import'!$AB$147&lt;&gt;"",'Data Import'!$AB$147,"")</f>
        <v>0</v>
      </c>
      <c r="AE36" s="204">
        <f>IF('Data Import'!$AB$148&lt;&gt;"",'Data Import'!$AB$148,"")</f>
        <v>0</v>
      </c>
      <c r="AF36" s="204">
        <f>IF('Data Import'!$AB$149&lt;&gt;"",'Data Import'!$AB$149,"")</f>
        <v>55.066000000000003</v>
      </c>
      <c r="AG36" s="204">
        <f>IF('Data Import'!$AB$150&lt;&gt;"",'Data Import'!$AB$150,"")</f>
        <v>55.066000000000003</v>
      </c>
    </row>
    <row r="37" spans="1:33" s="4" customFormat="1" ht="34.5" customHeight="1" x14ac:dyDescent="0.25">
      <c r="A37" s="23">
        <v>26</v>
      </c>
      <c r="B37" s="177" t="s">
        <v>36</v>
      </c>
      <c r="C37" s="178" t="str">
        <f>IF('Data Import'!$AC$121="Нет","+","")</f>
        <v/>
      </c>
      <c r="D37" s="178" t="str">
        <f>IF('Data Import'!$AC$122="Нет","+","")</f>
        <v/>
      </c>
      <c r="E37" s="179" t="str">
        <f>IF('Data Import'!$AC$123&lt;&gt;"",'Data Import'!$AC$123,"")</f>
        <v>Доля светофорных объектов, соответствующих
требованиям доступности</v>
      </c>
      <c r="F37" s="178" t="str">
        <f>IF('Data Import'!$AC$124&lt;&gt;"",'Data Import'!$AC$124,"")</f>
        <v>%</v>
      </c>
      <c r="G37" s="181">
        <f>IF('Data Import'!$AC$125&lt;&gt;"",'Data Import'!$AC$125,"")</f>
        <v>72</v>
      </c>
      <c r="H37" s="181">
        <f>IF('Data Import'!$AC$126&lt;&gt;"",'Data Import'!$AC$126,"")</f>
        <v>0</v>
      </c>
      <c r="I37" s="197">
        <f>IF('Data Import'!$AC$127&lt;&gt;"",'Data Import'!$AC$127,"")</f>
        <v>72</v>
      </c>
      <c r="J37" s="197">
        <f>IF('Data Import'!$AC$128&lt;&gt;"",'Data Import'!$AC$128,"")</f>
        <v>0</v>
      </c>
      <c r="K37" s="178" t="str">
        <f>IF('Data Import'!$AC$129="Нет","+","")</f>
        <v/>
      </c>
      <c r="L37" s="180" t="str">
        <f>IF('Data Import'!$AC$130&lt;&gt;"",'Data Import'!$AC$130,"")</f>
        <v/>
      </c>
      <c r="M37" s="178" t="str">
        <f>IF('Data Import'!$AC$129="Да","+","")</f>
        <v>+</v>
      </c>
      <c r="N37" s="211">
        <f>IF('Data Import'!$AC$131&lt;&gt;"",'Data Import'!$AC$131,"")</f>
        <v>1905</v>
      </c>
      <c r="O37" s="211">
        <f>IF('Data Import'!$AC$132&lt;&gt;"",'Data Import'!$AC$132,"")</f>
        <v>1941</v>
      </c>
      <c r="P37" s="211" t="str">
        <f>IF('Data Import'!$AC$133&lt;&gt;"",'Data Import'!$AC$133,"")</f>
        <v/>
      </c>
      <c r="Q37" s="211" t="str">
        <f>IF('Data Import'!$AC$134&lt;&gt;"",'Data Import'!$AC$134,"")</f>
        <v/>
      </c>
      <c r="R37" s="211">
        <f>IF('Data Import'!$AC$135&lt;&gt;"",'Data Import'!$AC$135,"")</f>
        <v>1321</v>
      </c>
      <c r="S37" s="211">
        <f>IF('Data Import'!$AC$136&lt;&gt;"",'Data Import'!$AC$136,"")</f>
        <v>1385</v>
      </c>
      <c r="T37" s="211" t="str">
        <f>IF('Data Import'!$AC$137&lt;&gt;"",'Data Import'!$AC$137,"")</f>
        <v/>
      </c>
      <c r="U37" s="211" t="str">
        <f>IF('Data Import'!$AC$138&lt;&gt;"",'Data Import'!$AC$138,"")</f>
        <v/>
      </c>
      <c r="V37" s="211">
        <f>IF('Data Import'!$AC$139&lt;&gt;"",'Data Import'!$AC$139,"")</f>
        <v>0</v>
      </c>
      <c r="W37" s="211">
        <f>IF('Data Import'!$AC$140&lt;&gt;"",'Data Import'!$AC$140,"")</f>
        <v>0</v>
      </c>
      <c r="X37" s="211" t="str">
        <f>IF('Data Import'!$AC$141&lt;&gt;"",'Data Import'!$AC$141,"")</f>
        <v/>
      </c>
      <c r="Y37" s="211" t="str">
        <f>IF('Data Import'!$AC$142&lt;&gt;"",'Data Import'!$AC$142,"")</f>
        <v/>
      </c>
      <c r="Z37" s="204">
        <f>IF('Data Import'!$AC$143&lt;&gt;"",'Data Import'!$AC$143,"")</f>
        <v>69.343999999999994</v>
      </c>
      <c r="AA37" s="204">
        <f>IF('Data Import'!$AC$144&lt;&gt;"",'Data Import'!$AC$144,"")</f>
        <v>71.355000000000004</v>
      </c>
      <c r="AB37" s="204" t="str">
        <f>IF('Data Import'!$AC$145&lt;&gt;"",'Data Import'!$AC$145,"")</f>
        <v/>
      </c>
      <c r="AC37" s="204" t="str">
        <f>IF('Data Import'!$AC$146&lt;&gt;"",'Data Import'!$AC$146,"")</f>
        <v/>
      </c>
      <c r="AD37" s="204">
        <f>IF('Data Import'!$AC$147&lt;&gt;"",'Data Import'!$AC$147,"")</f>
        <v>0</v>
      </c>
      <c r="AE37" s="204">
        <f>IF('Data Import'!$AC$148&lt;&gt;"",'Data Import'!$AC$148,"")</f>
        <v>0</v>
      </c>
      <c r="AF37" s="204" t="str">
        <f>IF('Data Import'!$AC$149&lt;&gt;"",'Data Import'!$AC$149,"")</f>
        <v/>
      </c>
      <c r="AG37" s="204" t="str">
        <f>IF('Data Import'!$AC$150&lt;&gt;"",'Data Import'!$AC$150,"")</f>
        <v/>
      </c>
    </row>
    <row r="38" spans="1:33" s="4" customFormat="1" ht="15.75" customHeight="1" x14ac:dyDescent="0.25">
      <c r="A38" s="23">
        <v>27</v>
      </c>
      <c r="B38" s="177" t="s">
        <v>37</v>
      </c>
      <c r="C38" s="178" t="str">
        <f>IF('Data Import'!$AD$121="Нет","+","")</f>
        <v/>
      </c>
      <c r="D38" s="178" t="str">
        <f>IF('Data Import'!$AD$122="Нет","+","")</f>
        <v/>
      </c>
      <c r="E38" s="179" t="str">
        <f>IF('Data Import'!$AD$123&lt;&gt;"",'Data Import'!$AD$123,"")</f>
        <v/>
      </c>
      <c r="F38" s="178" t="str">
        <f>IF('Data Import'!$AD$124&lt;&gt;"",'Data Import'!$AD$124,"")</f>
        <v/>
      </c>
      <c r="G38" s="181" t="str">
        <f>IF('Data Import'!$AD$125&lt;&gt;"",'Data Import'!$AD$125,"")</f>
        <v/>
      </c>
      <c r="H38" s="181" t="str">
        <f>IF('Data Import'!$AD$126&lt;&gt;"",'Data Import'!$AD$126,"")</f>
        <v/>
      </c>
      <c r="I38" s="197" t="str">
        <f>IF('Data Import'!$AD$127&lt;&gt;"",'Data Import'!$AD$127,"")</f>
        <v/>
      </c>
      <c r="J38" s="197" t="str">
        <f>IF('Data Import'!$AD$128&lt;&gt;"",'Data Import'!$AD$128,"")</f>
        <v/>
      </c>
      <c r="K38" s="178" t="str">
        <f>IF('Data Import'!$AD$129="Нет","+","")</f>
        <v/>
      </c>
      <c r="L38" s="180" t="str">
        <f>IF('Data Import'!$AD$130&lt;&gt;"",'Data Import'!$AD$130,"")</f>
        <v/>
      </c>
      <c r="M38" s="178" t="str">
        <f>IF('Data Import'!$AD$129="Да","+","")</f>
        <v/>
      </c>
      <c r="N38" s="211" t="str">
        <f>IF('Data Import'!$AD$131&lt;&gt;"",'Data Import'!$AD$131,"")</f>
        <v/>
      </c>
      <c r="O38" s="211" t="str">
        <f>IF('Data Import'!$AD$132&lt;&gt;"",'Data Import'!$AD$132,"")</f>
        <v/>
      </c>
      <c r="P38" s="211" t="str">
        <f>IF('Data Import'!$AD$133&lt;&gt;"",'Data Import'!$AD$133,"")</f>
        <v/>
      </c>
      <c r="Q38" s="211" t="str">
        <f>IF('Data Import'!$AD$134&lt;&gt;"",'Data Import'!$AD$134,"")</f>
        <v/>
      </c>
      <c r="R38" s="211" t="str">
        <f>IF('Data Import'!$AD$135&lt;&gt;"",'Data Import'!$AD$135,"")</f>
        <v/>
      </c>
      <c r="S38" s="211" t="str">
        <f>IF('Data Import'!$AD$136&lt;&gt;"",'Data Import'!$AD$136,"")</f>
        <v/>
      </c>
      <c r="T38" s="211" t="str">
        <f>IF('Data Import'!$AD$137&lt;&gt;"",'Data Import'!$AD$137,"")</f>
        <v/>
      </c>
      <c r="U38" s="211" t="str">
        <f>IF('Data Import'!$AD$138&lt;&gt;"",'Data Import'!$AD$138,"")</f>
        <v/>
      </c>
      <c r="V38" s="211" t="str">
        <f>IF('Data Import'!$AD$139&lt;&gt;"",'Data Import'!$AD$139,"")</f>
        <v/>
      </c>
      <c r="W38" s="211" t="str">
        <f>IF('Data Import'!$AD$140&lt;&gt;"",'Data Import'!$AD$140,"")</f>
        <v/>
      </c>
      <c r="X38" s="211" t="str">
        <f>IF('Data Import'!$AD$141&lt;&gt;"",'Data Import'!$AD$141,"")</f>
        <v/>
      </c>
      <c r="Y38" s="211" t="str">
        <f>IF('Data Import'!$AD$142&lt;&gt;"",'Data Import'!$AD$142,"")</f>
        <v/>
      </c>
      <c r="Z38" s="204" t="str">
        <f>IF('Data Import'!$AD$143&lt;&gt;"",'Data Import'!$AD$143,"")</f>
        <v/>
      </c>
      <c r="AA38" s="204" t="str">
        <f>IF('Data Import'!$AD$144&lt;&gt;"",'Data Import'!$AD$144,"")</f>
        <v/>
      </c>
      <c r="AB38" s="204" t="str">
        <f>IF('Data Import'!$AD$145&lt;&gt;"",'Data Import'!$AD$145,"")</f>
        <v/>
      </c>
      <c r="AC38" s="204" t="str">
        <f>IF('Data Import'!$AD$146&lt;&gt;"",'Data Import'!$AD$146,"")</f>
        <v/>
      </c>
      <c r="AD38" s="204" t="str">
        <f>IF('Data Import'!$AD$147&lt;&gt;"",'Data Import'!$AD$147,"")</f>
        <v/>
      </c>
      <c r="AE38" s="204" t="str">
        <f>IF('Data Import'!$AD$148&lt;&gt;"",'Data Import'!$AD$148,"")</f>
        <v/>
      </c>
      <c r="AF38" s="197" t="str">
        <f>IF('Data Import'!$AD$149&lt;&gt;"",'Data Import'!$AD$149,"")</f>
        <v/>
      </c>
      <c r="AG38" s="197" t="str">
        <f>IF('Data Import'!$AD$150&lt;&gt;"",'Data Import'!$AD$150,"")</f>
        <v/>
      </c>
    </row>
    <row r="39" spans="1:33" s="4" customFormat="1" ht="47.25" customHeight="1" x14ac:dyDescent="0.25">
      <c r="A39" s="23">
        <v>28</v>
      </c>
      <c r="B39" s="177" t="s">
        <v>38</v>
      </c>
      <c r="C39" s="178" t="str">
        <f>IF('Data Import'!$AE$121="Нет","+","")</f>
        <v/>
      </c>
      <c r="D39" s="178" t="str">
        <f>IF('Data Import'!$AE$122="Нет","+","")</f>
        <v/>
      </c>
      <c r="E39" s="179" t="str">
        <f>IF('Data Import'!$AE$123&lt;&gt;"",'Data Import'!$AE$123,"")</f>
        <v>Установка и модернизация светофорных объектов с учётом их оснащения устройствами звукового сопровождения пешеходов</v>
      </c>
      <c r="F39" s="178" t="str">
        <f>IF('Data Import'!$AE$124&lt;&gt;"",'Data Import'!$AE$124,"")</f>
        <v>ед.</v>
      </c>
      <c r="G39" s="181" t="str">
        <f>IF('Data Import'!$AE$125&lt;&gt;"",'Data Import'!$AE$125,"")</f>
        <v/>
      </c>
      <c r="H39" s="181" t="str">
        <f>IF('Data Import'!$AE$126&lt;&gt;"",'Data Import'!$AE$126,"")</f>
        <v/>
      </c>
      <c r="I39" s="197">
        <f>IF('Data Import'!$AE$127&lt;&gt;"",'Data Import'!$AE$127,"")</f>
        <v>51</v>
      </c>
      <c r="J39" s="197" t="str">
        <f>IF('Data Import'!$AE$128&lt;&gt;"",'Data Import'!$AE$128,"")</f>
        <v/>
      </c>
      <c r="K39" s="178" t="str">
        <f>IF('Data Import'!$AE$129="Нет","+","")</f>
        <v/>
      </c>
      <c r="L39" s="180" t="str">
        <f>IF('Data Import'!$AE$130&lt;&gt;"",'Data Import'!$AE$130,"")</f>
        <v/>
      </c>
      <c r="M39" s="178" t="str">
        <f>IF('Data Import'!$AE$129="Да","+","")</f>
        <v>+</v>
      </c>
      <c r="N39" s="211">
        <f>IF('Data Import'!$AE$131&lt;&gt;"",'Data Import'!$AE$131,"")</f>
        <v>113</v>
      </c>
      <c r="O39" s="211">
        <f>IF('Data Import'!$AE$132&lt;&gt;"",'Data Import'!$AE$132,"")</f>
        <v>127</v>
      </c>
      <c r="P39" s="211">
        <f>IF('Data Import'!$AE$133&lt;&gt;"",'Data Import'!$AE$133,"")</f>
        <v>188</v>
      </c>
      <c r="Q39" s="211">
        <f>IF('Data Import'!$AE$134&lt;&gt;"",'Data Import'!$AE$134,"")</f>
        <v>205</v>
      </c>
      <c r="R39" s="211">
        <f>IF('Data Import'!$AE$135&lt;&gt;"",'Data Import'!$AE$135,"")</f>
        <v>44</v>
      </c>
      <c r="S39" s="211">
        <f>IF('Data Import'!$AE$136&lt;&gt;"",'Data Import'!$AE$136,"")</f>
        <v>64</v>
      </c>
      <c r="T39" s="211">
        <f>IF('Data Import'!$AE$137&lt;&gt;"",'Data Import'!$AE$137,"")</f>
        <v>77</v>
      </c>
      <c r="U39" s="211">
        <f>IF('Data Import'!$AE$138&lt;&gt;"",'Data Import'!$AE$138,"")</f>
        <v>91</v>
      </c>
      <c r="V39" s="211"/>
      <c r="W39" s="211"/>
      <c r="X39" s="211">
        <f>IF('Data Import'!$AE$141&lt;&gt;"",'Data Import'!$AE$141,"")</f>
        <v>111</v>
      </c>
      <c r="Y39" s="211">
        <f>IF('Data Import'!$AE$142&lt;&gt;"",'Data Import'!$AE$142,"")</f>
        <v>114</v>
      </c>
      <c r="Z39" s="204">
        <f>IF('Data Import'!$AE$143&lt;&gt;"",'Data Import'!$AE$143,"")</f>
        <v>38.938000000000002</v>
      </c>
      <c r="AA39" s="204">
        <f>IF('Data Import'!$AE$144&lt;&gt;"",'Data Import'!$AE$144,"")</f>
        <v>50.393999999999998</v>
      </c>
      <c r="AB39" s="204">
        <f>IF('Data Import'!$AE$145&lt;&gt;"",'Data Import'!$AE$145,"")</f>
        <v>40.957000000000001</v>
      </c>
      <c r="AC39" s="204">
        <f>IF('Data Import'!$AE$146&lt;&gt;"",'Data Import'!$AE$146,"")</f>
        <v>44.39</v>
      </c>
      <c r="AD39" s="204" t="str">
        <f>IF('Data Import'!$AE$147&lt;&gt;"",'Data Import'!$AE$147,"")</f>
        <v/>
      </c>
      <c r="AE39" s="204" t="str">
        <f>IF('Data Import'!$AE$148&lt;&gt;"",'Data Import'!$AE$148,"")</f>
        <v/>
      </c>
      <c r="AF39" s="204">
        <f>IF('Data Import'!$AE$149&lt;&gt;"",'Data Import'!$AE$149,"")</f>
        <v>59.042999999999999</v>
      </c>
      <c r="AG39" s="204">
        <f>IF('Data Import'!$AE$150&lt;&gt;"",'Data Import'!$AE$150,"")</f>
        <v>55.61</v>
      </c>
    </row>
    <row r="40" spans="1:33" s="4" customFormat="1" ht="49.5" customHeight="1" x14ac:dyDescent="0.25">
      <c r="A40" s="23">
        <v>29</v>
      </c>
      <c r="B40" s="177" t="s">
        <v>39</v>
      </c>
      <c r="C40" s="178" t="str">
        <f>IF('Data Import'!$AF$121="Нет","+","")</f>
        <v/>
      </c>
      <c r="D40" s="178" t="str">
        <f>IF('Data Import'!$AF$122="Нет","+","")</f>
        <v/>
      </c>
      <c r="E40" s="179" t="str">
        <f>IF('Data Import'!$AF$123&lt;&gt;"",'Data Import'!$AF$123,"")</f>
        <v xml:space="preserve">Установка и модернизация светофорных объектов с учетом их оснащения устройствами звукового сопровождения пешеходов
</v>
      </c>
      <c r="F40" s="178" t="str">
        <f>IF('Data Import'!$AF$124&lt;&gt;"",'Data Import'!$AF$124,"")</f>
        <v>%</v>
      </c>
      <c r="G40" s="181">
        <f>IF('Data Import'!$AF$125&lt;&gt;"",'Data Import'!$AF$125,"")</f>
        <v>30</v>
      </c>
      <c r="H40" s="181">
        <f>IF('Data Import'!$AF$126&lt;&gt;"",'Data Import'!$AF$126,"")</f>
        <v>30</v>
      </c>
      <c r="I40" s="197">
        <f>IF('Data Import'!$AF$127&lt;&gt;"",'Data Import'!$AF$127,"")</f>
        <v>100</v>
      </c>
      <c r="J40" s="197">
        <f>IF('Data Import'!$AF$128&lt;&gt;"",'Data Import'!$AF$128,"")</f>
        <v>93</v>
      </c>
      <c r="K40" s="178" t="str">
        <f>IF('Data Import'!$AF$129="Нет","+","")</f>
        <v>+</v>
      </c>
      <c r="L40" s="180" t="str">
        <f>IF('Data Import'!$AF$130&lt;&gt;"",'Data Import'!$AF$130,"")</f>
        <v/>
      </c>
      <c r="M40" s="178" t="str">
        <f>IF('Data Import'!$AF$129="Да","+","")</f>
        <v/>
      </c>
      <c r="N40" s="211">
        <f>IF('Data Import'!$AF$131&lt;&gt;"",'Data Import'!$AF$131,"")</f>
        <v>6</v>
      </c>
      <c r="O40" s="211">
        <f>IF('Data Import'!$AF$132&lt;&gt;"",'Data Import'!$AF$132,"")</f>
        <v>6</v>
      </c>
      <c r="P40" s="211">
        <f>IF('Data Import'!$AF$133&lt;&gt;"",'Data Import'!$AF$133,"")</f>
        <v>200</v>
      </c>
      <c r="Q40" s="211">
        <f>IF('Data Import'!$AF$134&lt;&gt;"",'Data Import'!$AF$134,"")</f>
        <v>200</v>
      </c>
      <c r="R40" s="211">
        <f>IF('Data Import'!$AF$135&lt;&gt;"",'Data Import'!$AF$135,"")</f>
        <v>6</v>
      </c>
      <c r="S40" s="211">
        <f>IF('Data Import'!$AF$136&lt;&gt;"",'Data Import'!$AF$136,"")</f>
        <v>6</v>
      </c>
      <c r="T40" s="211">
        <f>IF('Data Import'!$AF$137&lt;&gt;"",'Data Import'!$AF$137,"")</f>
        <v>186</v>
      </c>
      <c r="U40" s="211">
        <f>IF('Data Import'!$AF$138&lt;&gt;"",'Data Import'!$AF$138,"")</f>
        <v>186</v>
      </c>
      <c r="V40" s="211">
        <f>IF('Data Import'!$AF$139&lt;&gt;"",'Data Import'!$AF$139,"")</f>
        <v>0</v>
      </c>
      <c r="W40" s="211">
        <f>IF('Data Import'!$AF$140&lt;&gt;"",'Data Import'!$AF$140,"")</f>
        <v>0</v>
      </c>
      <c r="X40" s="211">
        <f>IF('Data Import'!$AF$141&lt;&gt;"",'Data Import'!$AF$141,"")</f>
        <v>13</v>
      </c>
      <c r="Y40" s="211">
        <f>IF('Data Import'!$AF$142&lt;&gt;"",'Data Import'!$AF$142,"")</f>
        <v>13</v>
      </c>
      <c r="Z40" s="204">
        <f>IF('Data Import'!$AF$143&lt;&gt;"",'Data Import'!$AF$143,"")</f>
        <v>100</v>
      </c>
      <c r="AA40" s="204">
        <f>IF('Data Import'!$AF$144&lt;&gt;"",'Data Import'!$AF$144,"")</f>
        <v>100</v>
      </c>
      <c r="AB40" s="204">
        <f>IF('Data Import'!$AF$145&lt;&gt;"",'Data Import'!$AF$145,"")</f>
        <v>93</v>
      </c>
      <c r="AC40" s="204">
        <f>IF('Data Import'!$AF$146&lt;&gt;"",'Data Import'!$AF$146,"")</f>
        <v>93</v>
      </c>
      <c r="AD40" s="204">
        <f>IF('Data Import'!$AF$147&lt;&gt;"",'Data Import'!$AF$147,"")</f>
        <v>0</v>
      </c>
      <c r="AE40" s="204">
        <f>IF('Data Import'!$AF$148&lt;&gt;"",'Data Import'!$AF$148,"")</f>
        <v>0</v>
      </c>
      <c r="AF40" s="204">
        <f>IF('Data Import'!$AF$149&lt;&gt;"",'Data Import'!$AF$149,"")</f>
        <v>6.5</v>
      </c>
      <c r="AG40" s="204">
        <f>IF('Data Import'!$AF$150&lt;&gt;"",'Data Import'!$AF$150,"")</f>
        <v>6.5</v>
      </c>
    </row>
    <row r="41" spans="1:33" s="4" customFormat="1" ht="15.75" customHeight="1" x14ac:dyDescent="0.25">
      <c r="A41" s="23">
        <v>30</v>
      </c>
      <c r="B41" s="177" t="s">
        <v>40</v>
      </c>
      <c r="C41" s="178" t="str">
        <f>IF('Data Import'!$AG$121="Нет","+","")</f>
        <v>+</v>
      </c>
      <c r="D41" s="178" t="str">
        <f>IF('Data Import'!$AG$122="Нет","+","")</f>
        <v/>
      </c>
      <c r="E41" s="179" t="str">
        <f>IF('Data Import'!$AG$123&lt;&gt;"",'Data Import'!$AG$123,"")</f>
        <v/>
      </c>
      <c r="F41" s="178" t="str">
        <f>IF('Data Import'!$AG$124&lt;&gt;"",'Data Import'!$AG$124,"")</f>
        <v/>
      </c>
      <c r="G41" s="181" t="str">
        <f>IF('Data Import'!$AG$125&lt;&gt;"",'Data Import'!$AG$125,"")</f>
        <v/>
      </c>
      <c r="H41" s="181" t="str">
        <f>IF('Data Import'!$AG$126&lt;&gt;"",'Data Import'!$AG$126,"")</f>
        <v/>
      </c>
      <c r="I41" s="197" t="str">
        <f>IF('Data Import'!$AG$127&lt;&gt;"",'Data Import'!$AG$127,"")</f>
        <v/>
      </c>
      <c r="J41" s="197" t="str">
        <f>IF('Data Import'!$AG$128&lt;&gt;"",'Data Import'!$AG$128,"")</f>
        <v/>
      </c>
      <c r="K41" s="178" t="str">
        <f>IF('Data Import'!$AG$129="Нет","+","")</f>
        <v>+</v>
      </c>
      <c r="L41" s="180" t="str">
        <f>IF('Data Import'!$AG$130&lt;&gt;"",'Data Import'!$AG$130,"")</f>
        <v/>
      </c>
      <c r="M41" s="178" t="str">
        <f>IF('Data Import'!$AG$129="Да","+","")</f>
        <v/>
      </c>
      <c r="N41" s="211">
        <f>IF('Data Import'!$AG$131&lt;&gt;"",'Data Import'!$AG$131,"")</f>
        <v>3</v>
      </c>
      <c r="O41" s="211">
        <f>IF('Data Import'!$AG$132&lt;&gt;"",'Data Import'!$AG$132,"")</f>
        <v>3</v>
      </c>
      <c r="P41" s="211">
        <f>IF('Data Import'!$AG$133&lt;&gt;"",'Data Import'!$AG$133,"")</f>
        <v>6</v>
      </c>
      <c r="Q41" s="211">
        <f>IF('Data Import'!$AG$134&lt;&gt;"",'Data Import'!$AG$134,"")</f>
        <v>7</v>
      </c>
      <c r="R41" s="211">
        <f>IF('Data Import'!$AG$135&lt;&gt;"",'Data Import'!$AG$135,"")</f>
        <v>3</v>
      </c>
      <c r="S41" s="211">
        <f>IF('Data Import'!$AG$136&lt;&gt;"",'Data Import'!$AG$136,"")</f>
        <v>1</v>
      </c>
      <c r="T41" s="211">
        <f>IF('Data Import'!$AG$137&lt;&gt;"",'Data Import'!$AG$137,"")</f>
        <v>6</v>
      </c>
      <c r="U41" s="211">
        <f>IF('Data Import'!$AG$138&lt;&gt;"",'Data Import'!$AG$138,"")</f>
        <v>7</v>
      </c>
      <c r="V41" s="211">
        <f>IF('Data Import'!$AG$139&lt;&gt;"",'Data Import'!$AG$139,"")</f>
        <v>0</v>
      </c>
      <c r="W41" s="211">
        <f>IF('Data Import'!$AG$140&lt;&gt;"",'Data Import'!$AG$140,"")</f>
        <v>0</v>
      </c>
      <c r="X41" s="211">
        <f>IF('Data Import'!$AG$141&lt;&gt;"",'Data Import'!$AG$141,"")</f>
        <v>0</v>
      </c>
      <c r="Y41" s="211">
        <f>IF('Data Import'!$AG$142&lt;&gt;"",'Data Import'!$AG$142,"")</f>
        <v>0</v>
      </c>
      <c r="Z41" s="204">
        <f>IF('Data Import'!$AG$143&lt;&gt;"",'Data Import'!$AG$143,"")</f>
        <v>100</v>
      </c>
      <c r="AA41" s="204">
        <f>IF('Data Import'!$AG$144&lt;&gt;"",'Data Import'!$AG$144,"")</f>
        <v>33.332999999999998</v>
      </c>
      <c r="AB41" s="204">
        <f>IF('Data Import'!$AG$145&lt;&gt;"",'Data Import'!$AG$145,"")</f>
        <v>100</v>
      </c>
      <c r="AC41" s="204">
        <f>IF('Data Import'!$AG$146&lt;&gt;"",'Data Import'!$AG$146,"")</f>
        <v>100</v>
      </c>
      <c r="AD41" s="204">
        <f>IF('Data Import'!$AG$147&lt;&gt;"",'Data Import'!$AG$147,"")</f>
        <v>0</v>
      </c>
      <c r="AE41" s="204">
        <f>IF('Data Import'!$AG$148&lt;&gt;"",'Data Import'!$AG$148,"")</f>
        <v>0</v>
      </c>
      <c r="AF41" s="204">
        <f>IF('Data Import'!$AG$149&lt;&gt;"",'Data Import'!$AG$149,"")</f>
        <v>0</v>
      </c>
      <c r="AG41" s="204">
        <f>IF('Data Import'!$AG$150&lt;&gt;"",'Data Import'!$AG$150,"")</f>
        <v>0</v>
      </c>
    </row>
    <row r="42" spans="1:33" s="4" customFormat="1" ht="15.75" customHeight="1" x14ac:dyDescent="0.25">
      <c r="A42" s="23">
        <v>31</v>
      </c>
      <c r="B42" s="177" t="s">
        <v>41</v>
      </c>
      <c r="C42" s="178" t="str">
        <f>IF('Data Import'!$AH$121="Нет","+","")</f>
        <v/>
      </c>
      <c r="D42" s="178" t="str">
        <f>IF('Data Import'!$AH$122="Нет","+","")</f>
        <v>+</v>
      </c>
      <c r="E42" s="179" t="str">
        <f>IF('Data Import'!$AH$123&lt;&gt;"",'Data Import'!$AH$123,"")</f>
        <v/>
      </c>
      <c r="F42" s="178" t="str">
        <f>IF('Data Import'!$AH$124&lt;&gt;"",'Data Import'!$AH$124,"")</f>
        <v/>
      </c>
      <c r="G42" s="181" t="str">
        <f>IF('Data Import'!$AH$125&lt;&gt;"",'Data Import'!$AH$125,"")</f>
        <v/>
      </c>
      <c r="H42" s="181" t="str">
        <f>IF('Data Import'!$AH$126&lt;&gt;"",'Data Import'!$AH$126,"")</f>
        <v/>
      </c>
      <c r="I42" s="197" t="str">
        <f>IF('Data Import'!$AH$127&lt;&gt;"",'Data Import'!$AH$127,"")</f>
        <v/>
      </c>
      <c r="J42" s="197" t="str">
        <f>IF('Data Import'!$AH$128&lt;&gt;"",'Data Import'!$AH$128,"")</f>
        <v/>
      </c>
      <c r="K42" s="178" t="str">
        <f>IF('Data Import'!$AH$129="Нет","+","")</f>
        <v/>
      </c>
      <c r="L42" s="180" t="str">
        <f>IF('Data Import'!$AH$130&lt;&gt;"",'Data Import'!$AH$130,"")</f>
        <v/>
      </c>
      <c r="M42" s="178" t="str">
        <f>IF('Data Import'!$AH$129="Да","+","")</f>
        <v>+</v>
      </c>
      <c r="N42" s="211">
        <f>IF('Data Import'!$AH$131&lt;&gt;"",'Data Import'!$AH$131,"")</f>
        <v>5</v>
      </c>
      <c r="O42" s="211">
        <f>IF('Data Import'!$AH$132&lt;&gt;"",'Data Import'!$AH$132,"")</f>
        <v>5</v>
      </c>
      <c r="P42" s="211">
        <f>IF('Data Import'!$AH$133&lt;&gt;"",'Data Import'!$AH$133,"")</f>
        <v>133</v>
      </c>
      <c r="Q42" s="211">
        <f>IF('Data Import'!$AH$134&lt;&gt;"",'Data Import'!$AH$134,"")</f>
        <v>138</v>
      </c>
      <c r="R42" s="211">
        <f>IF('Data Import'!$AH$135&lt;&gt;"",'Data Import'!$AH$135,"")</f>
        <v>0</v>
      </c>
      <c r="S42" s="211">
        <f>IF('Data Import'!$AH$136&lt;&gt;"",'Data Import'!$AH$136,"")</f>
        <v>0</v>
      </c>
      <c r="T42" s="211">
        <f>IF('Data Import'!$AH$137&lt;&gt;"",'Data Import'!$AH$137,"")</f>
        <v>84</v>
      </c>
      <c r="U42" s="211">
        <f>IF('Data Import'!$AH$138&lt;&gt;"",'Data Import'!$AH$138,"")</f>
        <v>84</v>
      </c>
      <c r="V42" s="211">
        <f>IF('Data Import'!$AH$139&lt;&gt;"",'Data Import'!$AH$139,"")</f>
        <v>5</v>
      </c>
      <c r="W42" s="211">
        <f>IF('Data Import'!$AH$140&lt;&gt;"",'Data Import'!$AH$140,"")</f>
        <v>5</v>
      </c>
      <c r="X42" s="211">
        <f>IF('Data Import'!$AH$141&lt;&gt;"",'Data Import'!$AH$141,"")</f>
        <v>29</v>
      </c>
      <c r="Y42" s="211">
        <f>IF('Data Import'!$AH$142&lt;&gt;"",'Data Import'!$AH$142,"")</f>
        <v>30</v>
      </c>
      <c r="Z42" s="204">
        <f>IF('Data Import'!$AH$143&lt;&gt;"",'Data Import'!$AH$143,"")</f>
        <v>0</v>
      </c>
      <c r="AA42" s="204">
        <f>IF('Data Import'!$AH$144&lt;&gt;"",'Data Import'!$AH$144,"")</f>
        <v>0</v>
      </c>
      <c r="AB42" s="204">
        <f>IF('Data Import'!$AH$145&lt;&gt;"",'Data Import'!$AH$145,"")</f>
        <v>63.158000000000001</v>
      </c>
      <c r="AC42" s="204">
        <f>IF('Data Import'!$AH$146&lt;&gt;"",'Data Import'!$AH$146,"")</f>
        <v>60.87</v>
      </c>
      <c r="AD42" s="204">
        <f>IF('Data Import'!$AH$147&lt;&gt;"",'Data Import'!$AH$147,"")</f>
        <v>100</v>
      </c>
      <c r="AE42" s="204">
        <f>IF('Data Import'!$AH$148&lt;&gt;"",'Data Import'!$AH$148,"")</f>
        <v>100</v>
      </c>
      <c r="AF42" s="204">
        <f>IF('Data Import'!$AH$149&lt;&gt;"",'Data Import'!$AH$149,"")</f>
        <v>21.805</v>
      </c>
      <c r="AG42" s="204">
        <f>IF('Data Import'!$AH$150&lt;&gt;"",'Data Import'!$AH$150,"")</f>
        <v>21.739000000000001</v>
      </c>
    </row>
    <row r="43" spans="1:33" s="4" customFormat="1" ht="15.75" customHeight="1" x14ac:dyDescent="0.25">
      <c r="A43" s="23">
        <v>32</v>
      </c>
      <c r="B43" s="177" t="s">
        <v>42</v>
      </c>
      <c r="C43" s="178" t="str">
        <f>IF('Data Import'!$AI$121="Нет","+","")</f>
        <v/>
      </c>
      <c r="D43" s="178" t="str">
        <f>IF('Data Import'!$AI$122="Нет","+","")</f>
        <v/>
      </c>
      <c r="E43" s="179" t="str">
        <f>IF('Data Import'!$AI$123&lt;&gt;"",'Data Import'!$AI$123,"")</f>
        <v/>
      </c>
      <c r="F43" s="178" t="str">
        <f>IF('Data Import'!$AI$124&lt;&gt;"",'Data Import'!$AI$124,"")</f>
        <v/>
      </c>
      <c r="G43" s="181" t="str">
        <f>IF('Data Import'!$AI$125&lt;&gt;"",'Data Import'!$AI$125,"")</f>
        <v/>
      </c>
      <c r="H43" s="181" t="str">
        <f>IF('Data Import'!$AI$126&lt;&gt;"",'Data Import'!$AI$126,"")</f>
        <v/>
      </c>
      <c r="I43" s="197" t="str">
        <f>IF('Data Import'!$AI$127&lt;&gt;"",'Data Import'!$AI$127,"")</f>
        <v/>
      </c>
      <c r="J43" s="197" t="str">
        <f>IF('Data Import'!$AI$128&lt;&gt;"",'Data Import'!$AI$128,"")</f>
        <v/>
      </c>
      <c r="K43" s="178" t="str">
        <f>IF('Data Import'!$AI$129="Нет","+","")</f>
        <v>+</v>
      </c>
      <c r="L43" s="180" t="str">
        <f>IF('Data Import'!$AI$130&lt;&gt;"",'Data Import'!$AI$130,"")</f>
        <v/>
      </c>
      <c r="M43" s="178" t="str">
        <f>IF('Data Import'!$AI$129="Да","+","")</f>
        <v/>
      </c>
      <c r="N43" s="211">
        <f>IF('Data Import'!$AI$131&lt;&gt;"",'Data Import'!$AI$131,"")</f>
        <v>0</v>
      </c>
      <c r="O43" s="211">
        <f>IF('Data Import'!$AI$132&lt;&gt;"",'Data Import'!$AI$132,"")</f>
        <v>0</v>
      </c>
      <c r="P43" s="211">
        <f>IF('Data Import'!$AI$133&lt;&gt;"",'Data Import'!$AI$133,"")</f>
        <v>4</v>
      </c>
      <c r="Q43" s="211">
        <f>IF('Data Import'!$AI$134&lt;&gt;"",'Data Import'!$AI$134,"")</f>
        <v>2</v>
      </c>
      <c r="R43" s="211">
        <f>IF('Data Import'!$AI$135&lt;&gt;"",'Data Import'!$AI$135,"")</f>
        <v>0</v>
      </c>
      <c r="S43" s="211">
        <f>IF('Data Import'!$AI$136&lt;&gt;"",'Data Import'!$AI$136,"")</f>
        <v>0</v>
      </c>
      <c r="T43" s="211">
        <f>IF('Data Import'!$AI$137&lt;&gt;"",'Data Import'!$AI$137,"")</f>
        <v>3</v>
      </c>
      <c r="U43" s="211">
        <f>IF('Data Import'!$AI$138&lt;&gt;"",'Data Import'!$AI$138,"")</f>
        <v>2</v>
      </c>
      <c r="V43" s="211">
        <f>IF('Data Import'!$AI$139&lt;&gt;"",'Data Import'!$AI$139,"")</f>
        <v>0</v>
      </c>
      <c r="W43" s="211">
        <f>IF('Data Import'!$AI$140&lt;&gt;"",'Data Import'!$AI$140,"")</f>
        <v>0</v>
      </c>
      <c r="X43" s="211">
        <f>IF('Data Import'!$AI$141&lt;&gt;"",'Data Import'!$AI$141,"")</f>
        <v>1</v>
      </c>
      <c r="Y43" s="211">
        <f>IF('Data Import'!$AI$142&lt;&gt;"",'Data Import'!$AI$142,"")</f>
        <v>0</v>
      </c>
      <c r="Z43" s="204" t="str">
        <f>IF('Data Import'!$AI$143&lt;&gt;"",'Data Import'!$AI$143,"")</f>
        <v/>
      </c>
      <c r="AA43" s="204" t="str">
        <f>IF('Data Import'!$AI$144&lt;&gt;"",'Data Import'!$AI$144,"")</f>
        <v/>
      </c>
      <c r="AB43" s="204">
        <f>IF('Data Import'!$AI$145&lt;&gt;"",'Data Import'!$AI$145,"")</f>
        <v>75</v>
      </c>
      <c r="AC43" s="204">
        <f>IF('Data Import'!$AI$146&lt;&gt;"",'Data Import'!$AI$146,"")</f>
        <v>100</v>
      </c>
      <c r="AD43" s="204" t="str">
        <f>IF('Data Import'!$AI$147&lt;&gt;"",'Data Import'!$AI$147,"")</f>
        <v/>
      </c>
      <c r="AE43" s="204" t="str">
        <f>IF('Data Import'!$AI$148&lt;&gt;"",'Data Import'!$AI$148,"")</f>
        <v/>
      </c>
      <c r="AF43" s="204">
        <f>IF('Data Import'!$AI$149&lt;&gt;"",'Data Import'!$AI$149,"")</f>
        <v>25</v>
      </c>
      <c r="AG43" s="204">
        <f>IF('Data Import'!$AI$150&lt;&gt;"",'Data Import'!$AI$150,"")</f>
        <v>0</v>
      </c>
    </row>
    <row r="44" spans="1:33" s="4" customFormat="1" ht="36" customHeight="1" x14ac:dyDescent="0.25">
      <c r="A44" s="23">
        <v>33</v>
      </c>
      <c r="B44" s="177" t="s">
        <v>43</v>
      </c>
      <c r="C44" s="178" t="str">
        <f>IF('Data Import'!$AJ$121="Нет","+","")</f>
        <v/>
      </c>
      <c r="D44" s="178" t="str">
        <f>IF('Data Import'!$AJ$122="Нет","+","")</f>
        <v/>
      </c>
      <c r="E44" s="179" t="str">
        <f>IF('Data Import'!$AJ$123&lt;&gt;"",'Data Import'!$AJ$123,"")</f>
        <v>Доля светофорных объектов, соответствующих требованиям доступности для инвалидов</v>
      </c>
      <c r="F44" s="178" t="str">
        <f>IF('Data Import'!$AJ$124&lt;&gt;"",'Data Import'!$AJ$124,"")</f>
        <v>%</v>
      </c>
      <c r="G44" s="181">
        <f>IF('Data Import'!$AJ$125&lt;&gt;"",'Data Import'!$AJ$125,"")</f>
        <v>25</v>
      </c>
      <c r="H44" s="181">
        <f>IF('Data Import'!$AJ$126&lt;&gt;"",'Data Import'!$AJ$126,"")</f>
        <v>25</v>
      </c>
      <c r="I44" s="197">
        <f>IF('Data Import'!$AJ$127&lt;&gt;"",'Data Import'!$AJ$127,"")</f>
        <v>97.5</v>
      </c>
      <c r="J44" s="197">
        <f>IF('Data Import'!$AJ$128&lt;&gt;"",'Data Import'!$AJ$128,"")</f>
        <v>93.7</v>
      </c>
      <c r="K44" s="178" t="str">
        <f>IF('Data Import'!$AJ$129="Нет","+","")</f>
        <v/>
      </c>
      <c r="L44" s="180" t="str">
        <f>IF('Data Import'!$AJ$130&lt;&gt;"",'Data Import'!$AJ$130,"")</f>
        <v/>
      </c>
      <c r="M44" s="178" t="str">
        <f>IF('Data Import'!$AJ$129="Да","+","")</f>
        <v>+</v>
      </c>
      <c r="N44" s="211">
        <f>IF('Data Import'!$AJ$131&lt;&gt;"",'Data Import'!$AJ$131,"")</f>
        <v>38</v>
      </c>
      <c r="O44" s="211">
        <f>IF('Data Import'!$AJ$132&lt;&gt;"",'Data Import'!$AJ$132,"")</f>
        <v>40</v>
      </c>
      <c r="P44" s="211">
        <f>IF('Data Import'!$AJ$133&lt;&gt;"",'Data Import'!$AJ$133,"")</f>
        <v>155</v>
      </c>
      <c r="Q44" s="211">
        <f>IF('Data Import'!$AJ$134&lt;&gt;"",'Data Import'!$AJ$134,"")</f>
        <v>158</v>
      </c>
      <c r="R44" s="211">
        <f>IF('Data Import'!$AJ$135&lt;&gt;"",'Data Import'!$AJ$135,"")</f>
        <v>37</v>
      </c>
      <c r="S44" s="211">
        <f>IF('Data Import'!$AJ$136&lt;&gt;"",'Data Import'!$AJ$136,"")</f>
        <v>39</v>
      </c>
      <c r="T44" s="211">
        <f>IF('Data Import'!$AJ$137&lt;&gt;"",'Data Import'!$AJ$137,"")</f>
        <v>144</v>
      </c>
      <c r="U44" s="211">
        <f>IF('Data Import'!$AJ$138&lt;&gt;"",'Data Import'!$AJ$138,"")</f>
        <v>148</v>
      </c>
      <c r="V44" s="211">
        <f>IF('Data Import'!$AJ$139&lt;&gt;"",'Data Import'!$AJ$139,"")</f>
        <v>1</v>
      </c>
      <c r="W44" s="211">
        <f>IF('Data Import'!$AJ$140&lt;&gt;"",'Data Import'!$AJ$140,"")</f>
        <v>1</v>
      </c>
      <c r="X44" s="211">
        <f>IF('Data Import'!$AJ$141&lt;&gt;"",'Data Import'!$AJ$141,"")</f>
        <v>7</v>
      </c>
      <c r="Y44" s="211">
        <f>IF('Data Import'!$AJ$142&lt;&gt;"",'Data Import'!$AJ$142,"")</f>
        <v>7</v>
      </c>
      <c r="Z44" s="204">
        <f>IF('Data Import'!$AJ$143&lt;&gt;"",'Data Import'!$AJ$143,"")</f>
        <v>97.367999999999995</v>
      </c>
      <c r="AA44" s="204">
        <f>IF('Data Import'!$AJ$144&lt;&gt;"",'Data Import'!$AJ$144,"")</f>
        <v>97.5</v>
      </c>
      <c r="AB44" s="204">
        <f>IF('Data Import'!$AJ$145&lt;&gt;"",'Data Import'!$AJ$145,"")</f>
        <v>92.903000000000006</v>
      </c>
      <c r="AC44" s="204">
        <f>IF('Data Import'!$AJ$146&lt;&gt;"",'Data Import'!$AJ$146,"")</f>
        <v>93.671000000000006</v>
      </c>
      <c r="AD44" s="204">
        <f>IF('Data Import'!$AJ$147&lt;&gt;"",'Data Import'!$AJ$147,"")</f>
        <v>2.6320000000000001</v>
      </c>
      <c r="AE44" s="204">
        <f>IF('Data Import'!$AJ$148&lt;&gt;"",'Data Import'!$AJ$148,"")</f>
        <v>2.5</v>
      </c>
      <c r="AF44" s="204">
        <f>IF('Data Import'!$AJ$149&lt;&gt;"",'Data Import'!$AJ$149,"")</f>
        <v>4.516</v>
      </c>
      <c r="AG44" s="204">
        <f>IF('Data Import'!$AJ$150&lt;&gt;"",'Data Import'!$AJ$150,"")</f>
        <v>4.43</v>
      </c>
    </row>
    <row r="45" spans="1:33" s="4" customFormat="1" ht="15.75" customHeight="1" x14ac:dyDescent="0.25">
      <c r="A45" s="23">
        <v>34</v>
      </c>
      <c r="B45" s="177" t="s">
        <v>44</v>
      </c>
      <c r="C45" s="178" t="str">
        <f>IF('Data Import'!$AK$121="Нет","+","")</f>
        <v>+</v>
      </c>
      <c r="D45" s="178" t="str">
        <f>IF('Data Import'!$AK$122="Нет","+","")</f>
        <v/>
      </c>
      <c r="E45" s="179" t="str">
        <f>IF('Data Import'!$AK$123&lt;&gt;"",'Data Import'!$AK$123,"")</f>
        <v/>
      </c>
      <c r="F45" s="178" t="str">
        <f>IF('Data Import'!$AK$124&lt;&gt;"",'Data Import'!$AK$124,"")</f>
        <v/>
      </c>
      <c r="G45" s="181" t="str">
        <f>IF('Data Import'!$AK$125&lt;&gt;"",'Data Import'!$AK$125,"")</f>
        <v/>
      </c>
      <c r="H45" s="181" t="str">
        <f>IF('Data Import'!$AK$126&lt;&gt;"",'Data Import'!$AK$126,"")</f>
        <v/>
      </c>
      <c r="I45" s="197" t="str">
        <f>IF('Data Import'!$AK$127&lt;&gt;"",'Data Import'!$AK$127,"")</f>
        <v/>
      </c>
      <c r="J45" s="197" t="str">
        <f>IF('Data Import'!$AK$128&lt;&gt;"",'Data Import'!$AK$128,"")</f>
        <v/>
      </c>
      <c r="K45" s="178" t="str">
        <f>IF('Data Import'!$AK$129="Нет","+","")</f>
        <v/>
      </c>
      <c r="L45" s="180" t="str">
        <f>IF('Data Import'!$AK$130&lt;&gt;"",'Data Import'!$AK$130,"")</f>
        <v/>
      </c>
      <c r="M45" s="178" t="str">
        <f>IF('Data Import'!$AK$129="Да","+","")</f>
        <v>+</v>
      </c>
      <c r="N45" s="211">
        <f>IF('Data Import'!$AK$131&lt;&gt;"",'Data Import'!$AK$131,"")</f>
        <v>24</v>
      </c>
      <c r="O45" s="211">
        <f>IF('Data Import'!$AK$132&lt;&gt;"",'Data Import'!$AK$132,"")</f>
        <v>24</v>
      </c>
      <c r="P45" s="211">
        <f>IF('Data Import'!$AK$133&lt;&gt;"",'Data Import'!$AK$133,"")</f>
        <v>44</v>
      </c>
      <c r="Q45" s="211">
        <f>IF('Data Import'!$AK$134&lt;&gt;"",'Data Import'!$AK$134,"")</f>
        <v>251</v>
      </c>
      <c r="R45" s="211">
        <f>IF('Data Import'!$AK$135&lt;&gt;"",'Data Import'!$AK$135,"")</f>
        <v>0</v>
      </c>
      <c r="S45" s="211">
        <f>IF('Data Import'!$AK$136&lt;&gt;"",'Data Import'!$AK$136,"")</f>
        <v>0</v>
      </c>
      <c r="T45" s="211">
        <f>IF('Data Import'!$AK$137&lt;&gt;"",'Data Import'!$AK$137,"")</f>
        <v>39</v>
      </c>
      <c r="U45" s="211">
        <f>IF('Data Import'!$AK$138&lt;&gt;"",'Data Import'!$AK$138,"")</f>
        <v>39</v>
      </c>
      <c r="V45" s="211">
        <f>IF('Data Import'!$AK$139&lt;&gt;"",'Data Import'!$AK$139,"")</f>
        <v>0</v>
      </c>
      <c r="W45" s="211">
        <f>IF('Data Import'!$AK$140&lt;&gt;"",'Data Import'!$AK$140,"")</f>
        <v>0</v>
      </c>
      <c r="X45" s="211">
        <f>IF('Data Import'!$AK$141&lt;&gt;"",'Data Import'!$AK$141,"")</f>
        <v>2</v>
      </c>
      <c r="Y45" s="211">
        <f>IF('Data Import'!$AK$142&lt;&gt;"",'Data Import'!$AK$142,"")</f>
        <v>2</v>
      </c>
      <c r="Z45" s="204">
        <f>IF('Data Import'!$AK$143&lt;&gt;"",'Data Import'!$AK$143,"")</f>
        <v>0</v>
      </c>
      <c r="AA45" s="204">
        <f>IF('Data Import'!$AK$144&lt;&gt;"",'Data Import'!$AK$144,"")</f>
        <v>0</v>
      </c>
      <c r="AB45" s="204">
        <f>IF('Data Import'!$AK$145&lt;&gt;"",'Data Import'!$AK$145,"")</f>
        <v>88.635999999999996</v>
      </c>
      <c r="AC45" s="204">
        <f>IF('Data Import'!$AK$146&lt;&gt;"",'Data Import'!$AK$146,"")</f>
        <v>15.538</v>
      </c>
      <c r="AD45" s="204">
        <f>IF('Data Import'!$AK$147&lt;&gt;"",'Data Import'!$AK$147,"")</f>
        <v>0</v>
      </c>
      <c r="AE45" s="204">
        <f>IF('Data Import'!$AK$148&lt;&gt;"",'Data Import'!$AK$148,"")</f>
        <v>0</v>
      </c>
      <c r="AF45" s="204">
        <f>IF('Data Import'!$AK$149&lt;&gt;"",'Data Import'!$AK$149,"")</f>
        <v>4.5449999999999999</v>
      </c>
      <c r="AG45" s="204">
        <f>IF('Data Import'!$AK$150&lt;&gt;"",'Data Import'!$AK$150,"")</f>
        <v>0.79700000000000004</v>
      </c>
    </row>
    <row r="46" spans="1:33" s="4" customFormat="1" ht="33" customHeight="1" x14ac:dyDescent="0.25">
      <c r="A46" s="23">
        <v>35</v>
      </c>
      <c r="B46" s="177" t="s">
        <v>45</v>
      </c>
      <c r="C46" s="178" t="str">
        <f>IF('Data Import'!$AL$121="Нет","+","")</f>
        <v/>
      </c>
      <c r="D46" s="178" t="str">
        <f>IF('Data Import'!$AL$122="Нет","+","")</f>
        <v/>
      </c>
      <c r="E46" s="179" t="str">
        <f>IF('Data Import'!$AL$123&lt;&gt;"",'Data Import'!$AL$123,"")</f>
        <v>Доля светофорных объектов, соответствующих требованиям доступности для инвалидов</v>
      </c>
      <c r="F46" s="178" t="str">
        <f>IF('Data Import'!$AL$124&lt;&gt;"",'Data Import'!$AL$124,"")</f>
        <v>%</v>
      </c>
      <c r="G46" s="181">
        <f>IF('Data Import'!$AL$125&lt;&gt;"",'Data Import'!$AL$125,"")</f>
        <v>55</v>
      </c>
      <c r="H46" s="181">
        <f>IF('Data Import'!$AL$126&lt;&gt;"",'Data Import'!$AL$126,"")</f>
        <v>52</v>
      </c>
      <c r="I46" s="197">
        <f>IF('Data Import'!$AL$127&lt;&gt;"",'Data Import'!$AL$127,"")</f>
        <v>56.25</v>
      </c>
      <c r="J46" s="197">
        <f>IF('Data Import'!$AL$128&lt;&gt;"",'Data Import'!$AL$128,"")</f>
        <v>30.36</v>
      </c>
      <c r="K46" s="178" t="str">
        <f>IF('Data Import'!$AL$129="Нет","+","")</f>
        <v/>
      </c>
      <c r="L46" s="180" t="str">
        <f>IF('Data Import'!$AL$130&lt;&gt;"",'Data Import'!$AL$130,"")</f>
        <v/>
      </c>
      <c r="M46" s="178" t="str">
        <f>IF('Data Import'!$AL$129="Да","+","")</f>
        <v>+</v>
      </c>
      <c r="N46" s="211">
        <f>IF('Data Import'!$AL$131&lt;&gt;"",'Data Import'!$AL$131,"")</f>
        <v>15</v>
      </c>
      <c r="O46" s="211">
        <f>IF('Data Import'!$AL$132&lt;&gt;"",'Data Import'!$AL$132,"")</f>
        <v>16</v>
      </c>
      <c r="P46" s="211">
        <f>IF('Data Import'!$AL$133&lt;&gt;"",'Data Import'!$AL$133,"")</f>
        <v>767</v>
      </c>
      <c r="Q46" s="211">
        <f>IF('Data Import'!$AL$134&lt;&gt;"",'Data Import'!$AL$134,"")</f>
        <v>784</v>
      </c>
      <c r="R46" s="211">
        <f>IF('Data Import'!$AL$135&lt;&gt;"",'Data Import'!$AL$135,"")</f>
        <v>8</v>
      </c>
      <c r="S46" s="211">
        <f>IF('Data Import'!$AL$136&lt;&gt;"",'Data Import'!$AL$136,"")</f>
        <v>9</v>
      </c>
      <c r="T46" s="211">
        <f>IF('Data Import'!$AL$137&lt;&gt;"",'Data Import'!$AL$137,"")</f>
        <v>225</v>
      </c>
      <c r="U46" s="211">
        <f>IF('Data Import'!$AL$138&lt;&gt;"",'Data Import'!$AL$138,"")</f>
        <v>238</v>
      </c>
      <c r="V46" s="211">
        <f>IF('Data Import'!$AL$139&lt;&gt;"",'Data Import'!$AL$139,"")</f>
        <v>0</v>
      </c>
      <c r="W46" s="211">
        <f>IF('Data Import'!$AL$140&lt;&gt;"",'Data Import'!$AL$140,"")</f>
        <v>0</v>
      </c>
      <c r="X46" s="211">
        <f>IF('Data Import'!$AL$141&lt;&gt;"",'Data Import'!$AL$141,"")</f>
        <v>538</v>
      </c>
      <c r="Y46" s="211">
        <f>IF('Data Import'!$AL$142&lt;&gt;"",'Data Import'!$AL$142,"")</f>
        <v>536</v>
      </c>
      <c r="Z46" s="204">
        <f>IF('Data Import'!$AL$143&lt;&gt;"",'Data Import'!$AL$143,"")</f>
        <v>53.332999999999998</v>
      </c>
      <c r="AA46" s="204">
        <f>IF('Data Import'!$AL$144&lt;&gt;"",'Data Import'!$AL$144,"")</f>
        <v>56.25</v>
      </c>
      <c r="AB46" s="204">
        <f>IF('Data Import'!$AL$145&lt;&gt;"",'Data Import'!$AL$145,"")</f>
        <v>29.335000000000001</v>
      </c>
      <c r="AC46" s="204">
        <f>IF('Data Import'!$AL$146&lt;&gt;"",'Data Import'!$AL$146,"")</f>
        <v>30.356999999999999</v>
      </c>
      <c r="AD46" s="204">
        <f>IF('Data Import'!$AL$147&lt;&gt;"",'Data Import'!$AL$147,"")</f>
        <v>0</v>
      </c>
      <c r="AE46" s="204">
        <f>IF('Data Import'!$AL$148&lt;&gt;"",'Data Import'!$AL$148,"")</f>
        <v>0</v>
      </c>
      <c r="AF46" s="204">
        <f>IF('Data Import'!$AL$149&lt;&gt;"",'Data Import'!$AL$149,"")</f>
        <v>70.143000000000001</v>
      </c>
      <c r="AG46" s="204">
        <f>IF('Data Import'!$AL$150&lt;&gt;"",'Data Import'!$AL$150,"")</f>
        <v>68.367000000000004</v>
      </c>
    </row>
    <row r="47" spans="1:33" s="4" customFormat="1" ht="15.75" customHeight="1" x14ac:dyDescent="0.25">
      <c r="A47" s="23">
        <v>36</v>
      </c>
      <c r="B47" s="177" t="s">
        <v>46</v>
      </c>
      <c r="C47" s="178" t="str">
        <f>IF('Data Import'!$AM$121="Нет","+","")</f>
        <v/>
      </c>
      <c r="D47" s="178" t="str">
        <f>IF('Data Import'!$AM$122="Нет","+","")</f>
        <v/>
      </c>
      <c r="E47" s="179" t="str">
        <f>IF('Data Import'!$AM$123&lt;&gt;"",'Data Import'!$AM$123,"")</f>
        <v/>
      </c>
      <c r="F47" s="178" t="str">
        <f>IF('Data Import'!$AM$124&lt;&gt;"",'Data Import'!$AM$124,"")</f>
        <v/>
      </c>
      <c r="G47" s="181" t="str">
        <f>IF('Data Import'!$AM$125&lt;&gt;"",'Data Import'!$AM$125,"")</f>
        <v/>
      </c>
      <c r="H47" s="181" t="str">
        <f>IF('Data Import'!$AM$126&lt;&gt;"",'Data Import'!$AM$126,"")</f>
        <v/>
      </c>
      <c r="I47" s="197" t="str">
        <f>IF('Data Import'!$AM$127&lt;&gt;"",'Data Import'!$AM$127,"")</f>
        <v/>
      </c>
      <c r="J47" s="197" t="str">
        <f>IF('Data Import'!$AM$128&lt;&gt;"",'Data Import'!$AM$128,"")</f>
        <v/>
      </c>
      <c r="K47" s="178" t="str">
        <f>IF('Data Import'!$AM$129="Нет","+","")</f>
        <v/>
      </c>
      <c r="L47" s="180" t="str">
        <f>IF('Data Import'!$AM$130&lt;&gt;"",'Data Import'!$AM$130,"")</f>
        <v/>
      </c>
      <c r="M47" s="178" t="str">
        <f>IF('Data Import'!$AM$129="Да","+","")</f>
        <v/>
      </c>
      <c r="N47" s="211" t="str">
        <f>IF('Data Import'!$AM$131&lt;&gt;"",'Data Import'!$AM$131,"")</f>
        <v/>
      </c>
      <c r="O47" s="211" t="str">
        <f>IF('Data Import'!$AM$132&lt;&gt;"",'Data Import'!$AM$132,"")</f>
        <v/>
      </c>
      <c r="P47" s="211" t="str">
        <f>IF('Data Import'!$AM$133&lt;&gt;"",'Data Import'!$AM$133,"")</f>
        <v/>
      </c>
      <c r="Q47" s="211" t="str">
        <f>IF('Data Import'!$AM$134&lt;&gt;"",'Data Import'!$AM$134,"")</f>
        <v/>
      </c>
      <c r="R47" s="211" t="str">
        <f>IF('Data Import'!$AM$135&lt;&gt;"",'Data Import'!$AM$135,"")</f>
        <v/>
      </c>
      <c r="S47" s="211" t="str">
        <f>IF('Data Import'!$AM$136&lt;&gt;"",'Data Import'!$AM$136,"")</f>
        <v/>
      </c>
      <c r="T47" s="211" t="str">
        <f>IF('Data Import'!$AM$137&lt;&gt;"",'Data Import'!$AM$137,"")</f>
        <v/>
      </c>
      <c r="U47" s="211" t="str">
        <f>IF('Data Import'!$AM$138&lt;&gt;"",'Data Import'!$AM$138,"")</f>
        <v/>
      </c>
      <c r="V47" s="211" t="str">
        <f>IF('Data Import'!$AM$139&lt;&gt;"",'Data Import'!$AM$139,"")</f>
        <v/>
      </c>
      <c r="W47" s="211" t="str">
        <f>IF('Data Import'!$AM$140&lt;&gt;"",'Data Import'!$AM$140,"")</f>
        <v/>
      </c>
      <c r="X47" s="211" t="str">
        <f>IF('Data Import'!$AM$141&lt;&gt;"",'Data Import'!$AM$141,"")</f>
        <v/>
      </c>
      <c r="Y47" s="211" t="str">
        <f>IF('Data Import'!$AM$142&lt;&gt;"",'Data Import'!$AM$142,"")</f>
        <v/>
      </c>
      <c r="Z47" s="204" t="str">
        <f>IF('Data Import'!$AM$143&lt;&gt;"",'Data Import'!$AM$143,"")</f>
        <v/>
      </c>
      <c r="AA47" s="204" t="str">
        <f>IF('Data Import'!$AM$144&lt;&gt;"",'Data Import'!$AM$144,"")</f>
        <v/>
      </c>
      <c r="AB47" s="204" t="str">
        <f>IF('Data Import'!$AM$145&lt;&gt;"",'Data Import'!$AM$145,"")</f>
        <v/>
      </c>
      <c r="AC47" s="204" t="str">
        <f>IF('Data Import'!$AM$146&lt;&gt;"",'Data Import'!$AM$146,"")</f>
        <v/>
      </c>
      <c r="AD47" s="204" t="str">
        <f>IF('Data Import'!$AM$147&lt;&gt;"",'Data Import'!$AM$147,"")</f>
        <v/>
      </c>
      <c r="AE47" s="204" t="str">
        <f>IF('Data Import'!$AM$148&lt;&gt;"",'Data Import'!$AM$148,"")</f>
        <v/>
      </c>
      <c r="AF47" s="197" t="str">
        <f>IF('Data Import'!$AM$149&lt;&gt;"",'Data Import'!$AM$149,"")</f>
        <v/>
      </c>
      <c r="AG47" s="197" t="str">
        <f>IF('Data Import'!$AM$150&lt;&gt;"",'Data Import'!$AM$150,"")</f>
        <v/>
      </c>
    </row>
    <row r="48" spans="1:33" s="4" customFormat="1" ht="15.75" customHeight="1" x14ac:dyDescent="0.25">
      <c r="A48" s="23">
        <v>37</v>
      </c>
      <c r="B48" s="177" t="s">
        <v>47</v>
      </c>
      <c r="C48" s="178" t="str">
        <f>IF('Data Import'!$AN$121="Нет","+","")</f>
        <v/>
      </c>
      <c r="D48" s="178" t="str">
        <f>IF('Data Import'!$AN$122="Нет","+","")</f>
        <v>+</v>
      </c>
      <c r="E48" s="179" t="str">
        <f>IF('Data Import'!$AN$123&lt;&gt;"",'Data Import'!$AN$123,"")</f>
        <v/>
      </c>
      <c r="F48" s="178" t="str">
        <f>IF('Data Import'!$AN$124&lt;&gt;"",'Data Import'!$AN$124,"")</f>
        <v/>
      </c>
      <c r="G48" s="181" t="str">
        <f>IF('Data Import'!$AN$125&lt;&gt;"",'Data Import'!$AN$125,"")</f>
        <v/>
      </c>
      <c r="H48" s="181" t="str">
        <f>IF('Data Import'!$AN$126&lt;&gt;"",'Data Import'!$AN$126,"")</f>
        <v/>
      </c>
      <c r="I48" s="197" t="str">
        <f>IF('Data Import'!$AN$127&lt;&gt;"",'Data Import'!$AN$127,"")</f>
        <v/>
      </c>
      <c r="J48" s="197" t="str">
        <f>IF('Data Import'!$AN$128&lt;&gt;"",'Data Import'!$AN$128,"")</f>
        <v/>
      </c>
      <c r="K48" s="178" t="str">
        <f>IF('Data Import'!$AN$129="Нет","+","")</f>
        <v/>
      </c>
      <c r="L48" s="180" t="str">
        <f>IF('Data Import'!$AN$130&lt;&gt;"",'Data Import'!$AN$130,"")</f>
        <v/>
      </c>
      <c r="M48" s="178" t="str">
        <f>IF('Data Import'!$AN$129="Да","+","")</f>
        <v>+</v>
      </c>
      <c r="N48" s="211">
        <f>IF('Data Import'!$AN$131&lt;&gt;"",'Data Import'!$AN$131,"")</f>
        <v>141</v>
      </c>
      <c r="O48" s="211">
        <f>IF('Data Import'!$AN$132&lt;&gt;"",'Data Import'!$AN$132,"")</f>
        <v>150</v>
      </c>
      <c r="P48" s="211">
        <f>IF('Data Import'!$AN$133&lt;&gt;"",'Data Import'!$AN$133,"")</f>
        <v>499</v>
      </c>
      <c r="Q48" s="211">
        <f>IF('Data Import'!$AN$134&lt;&gt;"",'Data Import'!$AN$134,"")</f>
        <v>541</v>
      </c>
      <c r="R48" s="211">
        <f>IF('Data Import'!$AN$135&lt;&gt;"",'Data Import'!$AN$135,"")</f>
        <v>141</v>
      </c>
      <c r="S48" s="211">
        <f>IF('Data Import'!$AN$136&lt;&gt;"",'Data Import'!$AN$136,"")</f>
        <v>148</v>
      </c>
      <c r="T48" s="211">
        <f>IF('Data Import'!$AN$137&lt;&gt;"",'Data Import'!$AN$137,"")</f>
        <v>45</v>
      </c>
      <c r="U48" s="211">
        <f>IF('Data Import'!$AN$138&lt;&gt;"",'Data Import'!$AN$138,"")</f>
        <v>295</v>
      </c>
      <c r="V48" s="211">
        <f>IF('Data Import'!$AN$139&lt;&gt;"",'Data Import'!$AN$139,"")</f>
        <v>0</v>
      </c>
      <c r="W48" s="211">
        <f>IF('Data Import'!$AN$140&lt;&gt;"",'Data Import'!$AN$140,"")</f>
        <v>2</v>
      </c>
      <c r="X48" s="211">
        <f>IF('Data Import'!$AN$141&lt;&gt;"",'Data Import'!$AN$141,"")</f>
        <v>437</v>
      </c>
      <c r="Y48" s="211">
        <f>IF('Data Import'!$AN$142&lt;&gt;"",'Data Import'!$AN$142,"")</f>
        <v>229</v>
      </c>
      <c r="Z48" s="204">
        <f>IF('Data Import'!$AN$143&lt;&gt;"",'Data Import'!$AN$143,"")</f>
        <v>100</v>
      </c>
      <c r="AA48" s="204">
        <f>IF('Data Import'!$AN$144&lt;&gt;"",'Data Import'!$AN$144,"")</f>
        <v>98.667000000000002</v>
      </c>
      <c r="AB48" s="204">
        <f>IF('Data Import'!$AN$145&lt;&gt;"",'Data Import'!$AN$145,"")</f>
        <v>9.0180000000000007</v>
      </c>
      <c r="AC48" s="204">
        <f>IF('Data Import'!$AN$146&lt;&gt;"",'Data Import'!$AN$146,"")</f>
        <v>54.529000000000003</v>
      </c>
      <c r="AD48" s="204">
        <f>IF('Data Import'!$AN$147&lt;&gt;"",'Data Import'!$AN$147,"")</f>
        <v>0</v>
      </c>
      <c r="AE48" s="204">
        <f>IF('Data Import'!$AN$148&lt;&gt;"",'Data Import'!$AN$148,"")</f>
        <v>1.333</v>
      </c>
      <c r="AF48" s="204">
        <f>IF('Data Import'!$AN$149&lt;&gt;"",'Data Import'!$AN$149,"")</f>
        <v>87.575000000000003</v>
      </c>
      <c r="AG48" s="204">
        <f>IF('Data Import'!$AN$150&lt;&gt;"",'Data Import'!$AN$150,"")</f>
        <v>42.329000000000001</v>
      </c>
    </row>
    <row r="49" spans="1:33" s="4" customFormat="1" ht="15.75" customHeight="1" x14ac:dyDescent="0.25">
      <c r="A49" s="23">
        <v>38</v>
      </c>
      <c r="B49" s="177" t="s">
        <v>48</v>
      </c>
      <c r="C49" s="178" t="str">
        <f>IF('Data Import'!$AO$121="Нет","+","")</f>
        <v>+</v>
      </c>
      <c r="D49" s="178" t="str">
        <f>IF('Data Import'!$AO$122="Нет","+","")</f>
        <v/>
      </c>
      <c r="E49" s="179" t="str">
        <f>IF('Data Import'!$AO$123&lt;&gt;"",'Data Import'!$AO$123,"")</f>
        <v/>
      </c>
      <c r="F49" s="178" t="str">
        <f>IF('Data Import'!$AO$124&lt;&gt;"",'Data Import'!$AO$124,"")</f>
        <v/>
      </c>
      <c r="G49" s="181" t="str">
        <f>IF('Data Import'!$AO$125&lt;&gt;"",'Data Import'!$AO$125,"")</f>
        <v/>
      </c>
      <c r="H49" s="181" t="str">
        <f>IF('Data Import'!$AO$126&lt;&gt;"",'Data Import'!$AO$126,"")</f>
        <v/>
      </c>
      <c r="I49" s="197" t="str">
        <f>IF('Data Import'!$AO$127&lt;&gt;"",'Data Import'!$AO$127,"")</f>
        <v/>
      </c>
      <c r="J49" s="197" t="str">
        <f>IF('Data Import'!$AO$128&lt;&gt;"",'Data Import'!$AO$128,"")</f>
        <v/>
      </c>
      <c r="K49" s="178" t="str">
        <f>IF('Data Import'!$AO$129="Нет","+","")</f>
        <v/>
      </c>
      <c r="L49" s="180" t="str">
        <f>IF('Data Import'!$AO$130&lt;&gt;"",'Data Import'!$AO$130,"")</f>
        <v/>
      </c>
      <c r="M49" s="178" t="str">
        <f>IF('Data Import'!$AO$129="Да","+","")</f>
        <v>+</v>
      </c>
      <c r="N49" s="211">
        <f>IF('Data Import'!$AO$131&lt;&gt;"",'Data Import'!$AO$131,"")</f>
        <v>267</v>
      </c>
      <c r="O49" s="211">
        <f>IF('Data Import'!$AO$132&lt;&gt;"",'Data Import'!$AO$132,"")</f>
        <v>275</v>
      </c>
      <c r="P49" s="211">
        <f>IF('Data Import'!$AO$133&lt;&gt;"",'Data Import'!$AO$133,"")</f>
        <v>4</v>
      </c>
      <c r="Q49" s="211">
        <f>IF('Data Import'!$AO$134&lt;&gt;"",'Data Import'!$AO$134,"")</f>
        <v>8</v>
      </c>
      <c r="R49" s="211">
        <f>IF('Data Import'!$AO$135&lt;&gt;"",'Data Import'!$AO$135,"")</f>
        <v>0</v>
      </c>
      <c r="S49" s="211">
        <f>IF('Data Import'!$AO$136&lt;&gt;"",'Data Import'!$AO$136,"")</f>
        <v>0</v>
      </c>
      <c r="T49" s="211">
        <f>IF('Data Import'!$AO$137&lt;&gt;"",'Data Import'!$AO$137,"")</f>
        <v>0</v>
      </c>
      <c r="U49" s="211">
        <f>IF('Data Import'!$AO$138&lt;&gt;"",'Data Import'!$AO$138,"")</f>
        <v>0</v>
      </c>
      <c r="V49" s="211">
        <f>IF('Data Import'!$AO$139&lt;&gt;"",'Data Import'!$AO$139,"")</f>
        <v>32</v>
      </c>
      <c r="W49" s="211">
        <f>IF('Data Import'!$AO$140&lt;&gt;"",'Data Import'!$AO$140,"")</f>
        <v>32</v>
      </c>
      <c r="X49" s="211">
        <f>IF('Data Import'!$AO$141&lt;&gt;"",'Data Import'!$AO$141,"")</f>
        <v>0</v>
      </c>
      <c r="Y49" s="211">
        <f>IF('Data Import'!$AO$142&lt;&gt;"",'Data Import'!$AO$142,"")</f>
        <v>0</v>
      </c>
      <c r="Z49" s="204">
        <f>IF('Data Import'!$AO$143&lt;&gt;"",'Data Import'!$AO$143,"")</f>
        <v>0</v>
      </c>
      <c r="AA49" s="204">
        <f>IF('Data Import'!$AO$144&lt;&gt;"",'Data Import'!$AO$144,"")</f>
        <v>0</v>
      </c>
      <c r="AB49" s="204">
        <f>IF('Data Import'!$AO$145&lt;&gt;"",'Data Import'!$AO$145,"")</f>
        <v>0</v>
      </c>
      <c r="AC49" s="204">
        <f>IF('Data Import'!$AO$146&lt;&gt;"",'Data Import'!$AO$146,"")</f>
        <v>0</v>
      </c>
      <c r="AD49" s="204">
        <f>IF('Data Import'!$AO$147&lt;&gt;"",'Data Import'!$AO$147,"")</f>
        <v>11.984999999999999</v>
      </c>
      <c r="AE49" s="204">
        <f>IF('Data Import'!$AO$148&lt;&gt;"",'Data Import'!$AO$148,"")</f>
        <v>11.635999999999999</v>
      </c>
      <c r="AF49" s="204">
        <f>IF('Data Import'!$AO$149&lt;&gt;"",'Data Import'!$AO$149,"")</f>
        <v>0</v>
      </c>
      <c r="AG49" s="204">
        <f>IF('Data Import'!$AO$150&lt;&gt;"",'Data Import'!$AO$150,"")</f>
        <v>0</v>
      </c>
    </row>
    <row r="50" spans="1:33" s="4" customFormat="1" ht="60" customHeight="1" x14ac:dyDescent="0.25">
      <c r="A50" s="23">
        <v>39</v>
      </c>
      <c r="B50" s="198" t="s">
        <v>49</v>
      </c>
      <c r="C50" s="178" t="str">
        <f>IF('Data Import'!$AP$121="Нет","+","")</f>
        <v/>
      </c>
      <c r="D50" s="178" t="str">
        <f>IF('Data Import'!$AP$122="Нет","+","")</f>
        <v/>
      </c>
      <c r="E50" s="179" t="str">
        <f>IF('Data Import'!$AP$123&lt;&gt;"",'Data Import'!$AP$123,"")</f>
        <v>повышение доли светофорных объектов, соответствующих требованиям доступности для инвалидов, на автомобильных дорогах общего пользования регионального и местного значения;</v>
      </c>
      <c r="F50" s="178" t="str">
        <f>IF('Data Import'!$AP$124&lt;&gt;"",'Data Import'!$AP$124,"")</f>
        <v>%</v>
      </c>
      <c r="G50" s="181">
        <f>IF('Data Import'!$AP$125&lt;&gt;"",'Data Import'!$AP$125,"")</f>
        <v>0</v>
      </c>
      <c r="H50" s="181">
        <f>IF('Data Import'!$AP$126&lt;&gt;"",'Data Import'!$AP$126,"")</f>
        <v>0</v>
      </c>
      <c r="I50" s="197">
        <f>IF('Data Import'!$AP$127&lt;&gt;"",'Data Import'!$AP$127,"")</f>
        <v>0</v>
      </c>
      <c r="J50" s="197">
        <f>IF('Data Import'!$AP$128&lt;&gt;"",'Data Import'!$AP$128,"")</f>
        <v>0</v>
      </c>
      <c r="K50" s="178" t="str">
        <f>IF('Data Import'!$AP$129="Нет","+","")</f>
        <v/>
      </c>
      <c r="L50" s="180" t="str">
        <f>IF('Data Import'!$AP$130&lt;&gt;"",'Data Import'!$AP$130,"")</f>
        <v/>
      </c>
      <c r="M50" s="178" t="str">
        <f>IF('Data Import'!$AP$129="Да","+","")</f>
        <v>+</v>
      </c>
      <c r="N50" s="211">
        <f>IF('Data Import'!$AP$131&lt;&gt;"",'Data Import'!$AP$131,"")</f>
        <v>12</v>
      </c>
      <c r="O50" s="211">
        <f>IF('Data Import'!$AP$132&lt;&gt;"",'Data Import'!$AP$132,"")</f>
        <v>12</v>
      </c>
      <c r="P50" s="211">
        <f>IF('Data Import'!$AP$133&lt;&gt;"",'Data Import'!$AP$133,"")</f>
        <v>138</v>
      </c>
      <c r="Q50" s="211">
        <f>IF('Data Import'!$AP$134&lt;&gt;"",'Data Import'!$AP$134,"")</f>
        <v>139</v>
      </c>
      <c r="R50" s="211">
        <f>IF('Data Import'!$AP$135&lt;&gt;"",'Data Import'!$AP$135,"")</f>
        <v>12</v>
      </c>
      <c r="S50" s="211">
        <f>IF('Data Import'!$AP$136&lt;&gt;"",'Data Import'!$AP$136,"")</f>
        <v>12</v>
      </c>
      <c r="T50" s="211">
        <f>IF('Data Import'!$AP$137&lt;&gt;"",'Data Import'!$AP$137,"")</f>
        <v>3</v>
      </c>
      <c r="U50" s="211">
        <f>IF('Data Import'!$AP$138&lt;&gt;"",'Data Import'!$AP$138,"")</f>
        <v>3</v>
      </c>
      <c r="V50" s="211">
        <f>IF('Data Import'!$AP$139&lt;&gt;"",'Data Import'!$AP$139,"")</f>
        <v>0</v>
      </c>
      <c r="W50" s="211">
        <f>IF('Data Import'!$AP$140&lt;&gt;"",'Data Import'!$AP$140,"")</f>
        <v>0</v>
      </c>
      <c r="X50" s="211">
        <f>IF('Data Import'!$AP$141&lt;&gt;"",'Data Import'!$AP$141,"")</f>
        <v>0</v>
      </c>
      <c r="Y50" s="211">
        <f>IF('Data Import'!$AP$142&lt;&gt;"",'Data Import'!$AP$142,"")</f>
        <v>0</v>
      </c>
      <c r="Z50" s="204">
        <f>IF('Data Import'!$AP$143&lt;&gt;"",'Data Import'!$AP$143,"")</f>
        <v>100</v>
      </c>
      <c r="AA50" s="204">
        <f>IF('Data Import'!$AP$144&lt;&gt;"",'Data Import'!$AP$144,"")</f>
        <v>100</v>
      </c>
      <c r="AB50" s="204">
        <f>IF('Data Import'!$AP$145&lt;&gt;"",'Data Import'!$AP$145,"")</f>
        <v>2.1739999999999999</v>
      </c>
      <c r="AC50" s="204">
        <f>IF('Data Import'!$AP$146&lt;&gt;"",'Data Import'!$AP$146,"")</f>
        <v>2.1579999999999999</v>
      </c>
      <c r="AD50" s="204">
        <f>IF('Data Import'!$AP$147&lt;&gt;"",'Data Import'!$AP$147,"")</f>
        <v>0</v>
      </c>
      <c r="AE50" s="204">
        <f>IF('Data Import'!$AP$148&lt;&gt;"",'Data Import'!$AP$148,"")</f>
        <v>0</v>
      </c>
      <c r="AF50" s="204">
        <f>IF('Data Import'!$AP$149&lt;&gt;"",'Data Import'!$AP$149,"")</f>
        <v>0</v>
      </c>
      <c r="AG50" s="204">
        <f>IF('Data Import'!$AP$150&lt;&gt;"",'Data Import'!$AP$150,"")</f>
        <v>0</v>
      </c>
    </row>
    <row r="51" spans="1:33" s="4" customFormat="1" ht="15.75" customHeight="1" x14ac:dyDescent="0.25">
      <c r="A51" s="23">
        <v>40</v>
      </c>
      <c r="B51" s="177" t="s">
        <v>50</v>
      </c>
      <c r="C51" s="178" t="str">
        <f>IF('Data Import'!$AQ$121="Нет","+","")</f>
        <v/>
      </c>
      <c r="D51" s="178" t="str">
        <f>IF('Data Import'!$AQ$122="Нет","+","")</f>
        <v>+</v>
      </c>
      <c r="E51" s="179" t="str">
        <f>IF('Data Import'!$AQ$123&lt;&gt;"",'Data Import'!$AQ$123,"")</f>
        <v/>
      </c>
      <c r="F51" s="178" t="str">
        <f>IF('Data Import'!$AQ$124&lt;&gt;"",'Data Import'!$AQ$124,"")</f>
        <v/>
      </c>
      <c r="G51" s="181" t="str">
        <f>IF('Data Import'!$AQ$125&lt;&gt;"",'Data Import'!$AQ$125,"")</f>
        <v/>
      </c>
      <c r="H51" s="181" t="str">
        <f>IF('Data Import'!$AQ$126&lt;&gt;"",'Data Import'!$AQ$126,"")</f>
        <v/>
      </c>
      <c r="I51" s="197" t="str">
        <f>IF('Data Import'!$AQ$127&lt;&gt;"",'Data Import'!$AQ$127,"")</f>
        <v/>
      </c>
      <c r="J51" s="197" t="str">
        <f>IF('Data Import'!$AQ$128&lt;&gt;"",'Data Import'!$AQ$128,"")</f>
        <v/>
      </c>
      <c r="K51" s="178" t="str">
        <f>IF('Data Import'!$AQ$129="Нет","+","")</f>
        <v/>
      </c>
      <c r="L51" s="180" t="str">
        <f>IF('Data Import'!$AQ$130&lt;&gt;"",'Data Import'!$AQ$130,"")</f>
        <v/>
      </c>
      <c r="M51" s="178" t="str">
        <f>IF('Data Import'!$AQ$129="Да","+","")</f>
        <v>+</v>
      </c>
      <c r="N51" s="211">
        <f>IF('Data Import'!$AQ$131&lt;&gt;"",'Data Import'!$AQ$131,"")</f>
        <v>40</v>
      </c>
      <c r="O51" s="211">
        <f>IF('Data Import'!$AQ$132&lt;&gt;"",'Data Import'!$AQ$132,"")</f>
        <v>40</v>
      </c>
      <c r="P51" s="211">
        <f>IF('Data Import'!$AQ$133&lt;&gt;"",'Data Import'!$AQ$133,"")</f>
        <v>842</v>
      </c>
      <c r="Q51" s="211">
        <f>IF('Data Import'!$AQ$134&lt;&gt;"",'Data Import'!$AQ$134,"")</f>
        <v>864</v>
      </c>
      <c r="R51" s="211">
        <f>IF('Data Import'!$AQ$135&lt;&gt;"",'Data Import'!$AQ$135,"")</f>
        <v>0</v>
      </c>
      <c r="S51" s="211">
        <f>IF('Data Import'!$AQ$136&lt;&gt;"",'Data Import'!$AQ$136,"")</f>
        <v>0</v>
      </c>
      <c r="T51" s="211">
        <f>IF('Data Import'!$AQ$137&lt;&gt;"",'Data Import'!$AQ$137,"")</f>
        <v>212</v>
      </c>
      <c r="U51" s="211">
        <f>IF('Data Import'!$AQ$138&lt;&gt;"",'Data Import'!$AQ$138,"")</f>
        <v>230</v>
      </c>
      <c r="V51" s="211">
        <f>IF('Data Import'!$AQ$139&lt;&gt;"",'Data Import'!$AQ$139,"")</f>
        <v>40</v>
      </c>
      <c r="W51" s="211">
        <f>IF('Data Import'!$AQ$140&lt;&gt;"",'Data Import'!$AQ$140,"")</f>
        <v>40</v>
      </c>
      <c r="X51" s="211">
        <f>IF('Data Import'!$AQ$141&lt;&gt;"",'Data Import'!$AQ$141,"")</f>
        <v>118</v>
      </c>
      <c r="Y51" s="211">
        <f>IF('Data Import'!$AQ$142&lt;&gt;"",'Data Import'!$AQ$142,"")</f>
        <v>118</v>
      </c>
      <c r="Z51" s="204">
        <f>IF('Data Import'!$AQ$143&lt;&gt;"",'Data Import'!$AQ$143,"")</f>
        <v>0</v>
      </c>
      <c r="AA51" s="204">
        <f>IF('Data Import'!$AQ$144&lt;&gt;"",'Data Import'!$AQ$144,"")</f>
        <v>0</v>
      </c>
      <c r="AB51" s="204">
        <f>IF('Data Import'!$AQ$145&lt;&gt;"",'Data Import'!$AQ$145,"")</f>
        <v>25.178000000000001</v>
      </c>
      <c r="AC51" s="204">
        <f>IF('Data Import'!$AQ$146&lt;&gt;"",'Data Import'!$AQ$146,"")</f>
        <v>26.62</v>
      </c>
      <c r="AD51" s="204">
        <f>IF('Data Import'!$AQ$147&lt;&gt;"",'Data Import'!$AQ$147,"")</f>
        <v>100</v>
      </c>
      <c r="AE51" s="204">
        <f>IF('Data Import'!$AQ$148&lt;&gt;"",'Data Import'!$AQ$148,"")</f>
        <v>100</v>
      </c>
      <c r="AF51" s="204">
        <f>IF('Data Import'!$AQ$149&lt;&gt;"",'Data Import'!$AQ$149,"")</f>
        <v>14.013999999999999</v>
      </c>
      <c r="AG51" s="204">
        <f>IF('Data Import'!$AQ$150&lt;&gt;"",'Data Import'!$AQ$150,"")</f>
        <v>13.657</v>
      </c>
    </row>
    <row r="52" spans="1:33" s="4" customFormat="1" ht="16.5" customHeight="1" x14ac:dyDescent="0.25">
      <c r="A52" s="23">
        <v>41</v>
      </c>
      <c r="B52" s="177" t="s">
        <v>51</v>
      </c>
      <c r="C52" s="178" t="str">
        <f>IF('Data Import'!$AR$121="Нет","+","")</f>
        <v/>
      </c>
      <c r="D52" s="178" t="str">
        <f>IF('Data Import'!$AR$122="Нет","+","")</f>
        <v>+</v>
      </c>
      <c r="E52" s="179" t="str">
        <f>IF('Data Import'!$AR$123&lt;&gt;"",'Data Import'!$AR$123,"")</f>
        <v/>
      </c>
      <c r="F52" s="178" t="str">
        <f>IF('Data Import'!$AR$124&lt;&gt;"",'Data Import'!$AR$124,"")</f>
        <v/>
      </c>
      <c r="G52" s="181" t="str">
        <f>IF('Data Import'!$AR$125&lt;&gt;"",'Data Import'!$AR$125,"")</f>
        <v/>
      </c>
      <c r="H52" s="181" t="str">
        <f>IF('Data Import'!$AR$126&lt;&gt;"",'Data Import'!$AR$126,"")</f>
        <v/>
      </c>
      <c r="I52" s="197" t="str">
        <f>IF('Data Import'!$AR$127&lt;&gt;"",'Data Import'!$AR$127,"")</f>
        <v/>
      </c>
      <c r="J52" s="197" t="str">
        <f>IF('Data Import'!$AR$128&lt;&gt;"",'Data Import'!$AR$128,"")</f>
        <v/>
      </c>
      <c r="K52" s="178" t="str">
        <f>IF('Data Import'!$AR$129="Нет","+","")</f>
        <v/>
      </c>
      <c r="L52" s="179"/>
      <c r="M52" s="178" t="str">
        <f>IF('Data Import'!$AR$129="Да","+","")</f>
        <v>+</v>
      </c>
      <c r="N52" s="211">
        <f>IF('Data Import'!$AR$131&lt;&gt;"",'Data Import'!$AR$131,"")</f>
        <v>32</v>
      </c>
      <c r="O52" s="211">
        <f>IF('Data Import'!$AR$132&lt;&gt;"",'Data Import'!$AR$132,"")</f>
        <v>32</v>
      </c>
      <c r="P52" s="211" t="str">
        <f>IF('Data Import'!$AR$133&lt;&gt;"",'Data Import'!$AR$133,"")</f>
        <v/>
      </c>
      <c r="Q52" s="211" t="str">
        <f>IF('Data Import'!$AR$134&lt;&gt;"",'Data Import'!$AR$134,"")</f>
        <v/>
      </c>
      <c r="R52" s="211">
        <f>IF('Data Import'!$AR$135&lt;&gt;"",'Data Import'!$AR$135,"")</f>
        <v>13</v>
      </c>
      <c r="S52" s="211">
        <f>IF('Data Import'!$AR$136&lt;&gt;"",'Data Import'!$AR$136,"")</f>
        <v>13</v>
      </c>
      <c r="T52" s="211" t="str">
        <f>IF('Data Import'!$AR$137&lt;&gt;"",'Data Import'!$AR$137,"")</f>
        <v/>
      </c>
      <c r="U52" s="211" t="str">
        <f>IF('Data Import'!$AR$138&lt;&gt;"",'Data Import'!$AR$138,"")</f>
        <v/>
      </c>
      <c r="V52" s="211">
        <f>IF('Data Import'!$AR$139&lt;&gt;"",'Data Import'!$AR$139,"")</f>
        <v>10</v>
      </c>
      <c r="W52" s="211">
        <f>IF('Data Import'!$AR$140&lt;&gt;"",'Data Import'!$AR$140,"")</f>
        <v>10</v>
      </c>
      <c r="X52" s="211" t="str">
        <f>IF('Data Import'!$AR$141&lt;&gt;"",'Data Import'!$AR$141,"")</f>
        <v/>
      </c>
      <c r="Y52" s="211" t="str">
        <f>IF('Data Import'!$AR$142&lt;&gt;"",'Data Import'!$AR$142,"")</f>
        <v/>
      </c>
      <c r="Z52" s="204">
        <f>IF('Data Import'!$AR$143&lt;&gt;"",'Data Import'!$AR$143,"")</f>
        <v>40.625</v>
      </c>
      <c r="AA52" s="204">
        <f>IF('Data Import'!$AR$144&lt;&gt;"",'Data Import'!$AR$144,"")</f>
        <v>40.625</v>
      </c>
      <c r="AB52" s="204" t="str">
        <f>IF('Data Import'!$AR$145&lt;&gt;"",'Data Import'!$AR$145,"")</f>
        <v/>
      </c>
      <c r="AC52" s="204" t="str">
        <f>IF('Data Import'!$AR$146&lt;&gt;"",'Data Import'!$AR$146,"")</f>
        <v/>
      </c>
      <c r="AD52" s="204">
        <f>IF('Data Import'!$AR$147&lt;&gt;"",'Data Import'!$AR$147,"")</f>
        <v>31.25</v>
      </c>
      <c r="AE52" s="204">
        <f>IF('Data Import'!$AR$148&lt;&gt;"",'Data Import'!$AR$148,"")</f>
        <v>31.25</v>
      </c>
      <c r="AF52" s="204" t="str">
        <f>IF('Data Import'!$AR$149&lt;&gt;"",'Data Import'!$AR$149,"")</f>
        <v/>
      </c>
      <c r="AG52" s="204" t="str">
        <f>IF('Data Import'!$AR$150&lt;&gt;"",'Data Import'!$AR$150,"")</f>
        <v/>
      </c>
    </row>
    <row r="53" spans="1:33" s="4" customFormat="1" ht="15.75" customHeight="1" x14ac:dyDescent="0.25">
      <c r="A53" s="23">
        <v>42</v>
      </c>
      <c r="B53" s="177" t="s">
        <v>52</v>
      </c>
      <c r="C53" s="178" t="str">
        <f>IF('Data Import'!$AS$121="Нет","+","")</f>
        <v>+</v>
      </c>
      <c r="D53" s="178" t="str">
        <f>IF('Data Import'!$AS$122="Нет","+","")</f>
        <v/>
      </c>
      <c r="E53" s="179" t="str">
        <f>IF('Data Import'!$AS$123&lt;&gt;"",'Data Import'!$AS$123,"")</f>
        <v/>
      </c>
      <c r="F53" s="178" t="str">
        <f>IF('Data Import'!$AS$124&lt;&gt;"",'Data Import'!$AS$124,"")</f>
        <v/>
      </c>
      <c r="G53" s="181" t="str">
        <f>IF('Data Import'!$AS$125&lt;&gt;"",'Data Import'!$AS$125,"")</f>
        <v/>
      </c>
      <c r="H53" s="181" t="str">
        <f>IF('Data Import'!$AS$126&lt;&gt;"",'Data Import'!$AS$126,"")</f>
        <v/>
      </c>
      <c r="I53" s="197" t="str">
        <f>IF('Data Import'!$AS$127&lt;&gt;"",'Data Import'!$AS$127,"")</f>
        <v/>
      </c>
      <c r="J53" s="197" t="str">
        <f>IF('Data Import'!$AS$128&lt;&gt;"",'Data Import'!$AS$128,"")</f>
        <v/>
      </c>
      <c r="K53" s="178" t="str">
        <f>IF('Data Import'!$AS$129="Нет","+","")</f>
        <v>+</v>
      </c>
      <c r="L53" s="180" t="str">
        <f>IF('Data Import'!$AS$130&lt;&gt;"",'Data Import'!$AS$130,"")</f>
        <v/>
      </c>
      <c r="M53" s="178" t="str">
        <f>IF('Data Import'!$AS$129="Да","+","")</f>
        <v/>
      </c>
      <c r="N53" s="211" t="str">
        <f>IF('Data Import'!$AS$131&lt;&gt;"",'Data Import'!$AS$131,"")</f>
        <v/>
      </c>
      <c r="O53" s="211" t="str">
        <f>IF('Data Import'!$AS$132&lt;&gt;"",'Data Import'!$AS$132,"")</f>
        <v/>
      </c>
      <c r="P53" s="211" t="str">
        <f>IF('Data Import'!$AS$133&lt;&gt;"",'Data Import'!$AS$133,"")</f>
        <v/>
      </c>
      <c r="Q53" s="211" t="str">
        <f>IF('Data Import'!$AS$134&lt;&gt;"",'Data Import'!$AS$134,"")</f>
        <v/>
      </c>
      <c r="R53" s="211" t="str">
        <f>IF('Data Import'!$AS$135&lt;&gt;"",'Data Import'!$AS$135,"")</f>
        <v/>
      </c>
      <c r="S53" s="211" t="str">
        <f>IF('Data Import'!$AS$136&lt;&gt;"",'Data Import'!$AS$136,"")</f>
        <v/>
      </c>
      <c r="T53" s="211" t="str">
        <f>IF('Data Import'!$AS$137&lt;&gt;"",'Data Import'!$AS$137,"")</f>
        <v/>
      </c>
      <c r="U53" s="211" t="str">
        <f>IF('Data Import'!$AS$138&lt;&gt;"",'Data Import'!$AS$138,"")</f>
        <v/>
      </c>
      <c r="V53" s="211" t="str">
        <f>IF('Data Import'!$AS$139&lt;&gt;"",'Data Import'!$AS$139,"")</f>
        <v/>
      </c>
      <c r="W53" s="211" t="str">
        <f>IF('Data Import'!$AS$140&lt;&gt;"",'Data Import'!$AS$140,"")</f>
        <v/>
      </c>
      <c r="X53" s="211" t="str">
        <f>IF('Data Import'!$AS$141&lt;&gt;"",'Data Import'!$AS$141,"")</f>
        <v/>
      </c>
      <c r="Y53" s="211" t="str">
        <f>IF('Data Import'!$AS$142&lt;&gt;"",'Data Import'!$AS$142,"")</f>
        <v/>
      </c>
      <c r="Z53" s="204" t="str">
        <f>IF('Data Import'!$AS$143&lt;&gt;"",'Data Import'!$AS$143,"")</f>
        <v/>
      </c>
      <c r="AA53" s="204" t="str">
        <f>IF('Data Import'!$AS$144&lt;&gt;"",'Data Import'!$AS$144,"")</f>
        <v/>
      </c>
      <c r="AB53" s="204" t="str">
        <f>IF('Data Import'!$AS$145&lt;&gt;"",'Data Import'!$AS$145,"")</f>
        <v/>
      </c>
      <c r="AC53" s="204" t="str">
        <f>IF('Data Import'!$AS$146&lt;&gt;"",'Data Import'!$AS$146,"")</f>
        <v/>
      </c>
      <c r="AD53" s="204" t="str">
        <f>IF('Data Import'!$AS$147&lt;&gt;"",'Data Import'!$AS$147,"")</f>
        <v/>
      </c>
      <c r="AE53" s="204" t="str">
        <f>IF('Data Import'!$AS$148&lt;&gt;"",'Data Import'!$AS$148,"")</f>
        <v/>
      </c>
      <c r="AF53" s="197" t="str">
        <f>IF('Data Import'!$AS$149&lt;&gt;"",'Data Import'!$AS$149,"")</f>
        <v/>
      </c>
      <c r="AG53" s="197" t="str">
        <f>IF('Data Import'!$AS$150&lt;&gt;"",'Data Import'!$AS$150,"")</f>
        <v/>
      </c>
    </row>
    <row r="54" spans="1:33" s="4" customFormat="1" ht="15.75" customHeight="1" x14ac:dyDescent="0.25">
      <c r="A54" s="23">
        <v>43</v>
      </c>
      <c r="B54" s="177" t="s">
        <v>53</v>
      </c>
      <c r="C54" s="178" t="str">
        <f>IF('Data Import'!$AT$121="Нет","+","")</f>
        <v/>
      </c>
      <c r="D54" s="178" t="str">
        <f>IF('Data Import'!$AT$122="Нет","+","")</f>
        <v/>
      </c>
      <c r="E54" s="179" t="str">
        <f>IF('Data Import'!$AT$123&lt;&gt;"",'Data Import'!$AT$123,"")</f>
        <v/>
      </c>
      <c r="F54" s="178" t="str">
        <f>IF('Data Import'!$AT$124&lt;&gt;"",'Data Import'!$AT$124,"")</f>
        <v/>
      </c>
      <c r="G54" s="181" t="str">
        <f>IF('Data Import'!$AT$125&lt;&gt;"",'Data Import'!$AT$125,"")</f>
        <v/>
      </c>
      <c r="H54" s="181" t="str">
        <f>IF('Data Import'!$AT$126&lt;&gt;"",'Data Import'!$AT$126,"")</f>
        <v/>
      </c>
      <c r="I54" s="197" t="str">
        <f>IF('Data Import'!$AT$127&lt;&gt;"",'Data Import'!$AT$127,"")</f>
        <v/>
      </c>
      <c r="J54" s="197" t="str">
        <f>IF('Data Import'!$AT$128&lt;&gt;"",'Data Import'!$AT$128,"")</f>
        <v/>
      </c>
      <c r="K54" s="178" t="str">
        <f>IF('Data Import'!$AT$129="Нет","+","")</f>
        <v/>
      </c>
      <c r="L54" s="180" t="str">
        <f>IF('Data Import'!$AT$130&lt;&gt;"",'Data Import'!$AT$130,"")</f>
        <v/>
      </c>
      <c r="M54" s="178" t="str">
        <f>IF('Data Import'!$AT$129="Да","+","")</f>
        <v/>
      </c>
      <c r="N54" s="211" t="str">
        <f>IF('Data Import'!$AT$131&lt;&gt;"",'Data Import'!$AT$131,"")</f>
        <v/>
      </c>
      <c r="O54" s="211" t="str">
        <f>IF('Data Import'!$AT$132&lt;&gt;"",'Data Import'!$AT$132,"")</f>
        <v/>
      </c>
      <c r="P54" s="211" t="str">
        <f>IF('Data Import'!$AT$133&lt;&gt;"",'Data Import'!$AT$133,"")</f>
        <v/>
      </c>
      <c r="Q54" s="211" t="str">
        <f>IF('Data Import'!$AT$134&lt;&gt;"",'Data Import'!$AT$134,"")</f>
        <v/>
      </c>
      <c r="R54" s="211" t="str">
        <f>IF('Data Import'!$AT$135&lt;&gt;"",'Data Import'!$AT$135,"")</f>
        <v/>
      </c>
      <c r="S54" s="211" t="str">
        <f>IF('Data Import'!$AT$136&lt;&gt;"",'Data Import'!$AT$136,"")</f>
        <v/>
      </c>
      <c r="T54" s="211" t="str">
        <f>IF('Data Import'!$AT$137&lt;&gt;"",'Data Import'!$AT$137,"")</f>
        <v/>
      </c>
      <c r="U54" s="211" t="str">
        <f>IF('Data Import'!$AT$138&lt;&gt;"",'Data Import'!$AT$138,"")</f>
        <v/>
      </c>
      <c r="V54" s="211" t="str">
        <f>IF('Data Import'!$AT$139&lt;&gt;"",'Data Import'!$AT$139,"")</f>
        <v/>
      </c>
      <c r="W54" s="211" t="str">
        <f>IF('Data Import'!$AT$140&lt;&gt;"",'Data Import'!$AT$140,"")</f>
        <v/>
      </c>
      <c r="X54" s="211" t="str">
        <f>IF('Data Import'!$AT$141&lt;&gt;"",'Data Import'!$AT$141,"")</f>
        <v/>
      </c>
      <c r="Y54" s="211" t="str">
        <f>IF('Data Import'!$AT$142&lt;&gt;"",'Data Import'!$AT$142,"")</f>
        <v/>
      </c>
      <c r="Z54" s="204" t="str">
        <f>IF('Data Import'!$AT$143&lt;&gt;"",'Data Import'!$AT$143,"")</f>
        <v/>
      </c>
      <c r="AA54" s="204" t="str">
        <f>IF('Data Import'!$AT$144&lt;&gt;"",'Data Import'!$AT$144,"")</f>
        <v/>
      </c>
      <c r="AB54" s="204" t="str">
        <f>IF('Data Import'!$AT$145&lt;&gt;"",'Data Import'!$AT$145,"")</f>
        <v/>
      </c>
      <c r="AC54" s="204" t="str">
        <f>IF('Data Import'!$AT$146&lt;&gt;"",'Data Import'!$AT$146,"")</f>
        <v/>
      </c>
      <c r="AD54" s="204" t="str">
        <f>IF('Data Import'!$AT$147&lt;&gt;"",'Data Import'!$AT$147,"")</f>
        <v/>
      </c>
      <c r="AE54" s="204" t="str">
        <f>IF('Data Import'!$AT$148&lt;&gt;"",'Data Import'!$AT$148,"")</f>
        <v/>
      </c>
      <c r="AF54" s="197" t="str">
        <f>IF('Data Import'!$AT$149&lt;&gt;"",'Data Import'!$AT$149,"")</f>
        <v/>
      </c>
      <c r="AG54" s="197" t="str">
        <f>IF('Data Import'!$AT$150&lt;&gt;"",'Data Import'!$AT$150,"")</f>
        <v/>
      </c>
    </row>
    <row r="55" spans="1:33" s="4" customFormat="1" ht="15.75" customHeight="1" x14ac:dyDescent="0.25">
      <c r="A55" s="23">
        <v>44</v>
      </c>
      <c r="B55" s="177" t="s">
        <v>54</v>
      </c>
      <c r="C55" s="178" t="str">
        <f>IF('Data Import'!$AU$121="Нет","+","")</f>
        <v/>
      </c>
      <c r="D55" s="178" t="str">
        <f>IF('Data Import'!$AU$122="Нет","+","")</f>
        <v>+</v>
      </c>
      <c r="E55" s="179" t="str">
        <f>IF('Data Import'!$AU$123&lt;&gt;"",'Data Import'!$AU$123,"")</f>
        <v/>
      </c>
      <c r="F55" s="178" t="str">
        <f>IF('Data Import'!$AU$124&lt;&gt;"",'Data Import'!$AU$124,"")</f>
        <v/>
      </c>
      <c r="G55" s="181" t="str">
        <f>IF('Data Import'!$AU$125&lt;&gt;"",'Data Import'!$AU$125,"")</f>
        <v/>
      </c>
      <c r="H55" s="181" t="str">
        <f>IF('Data Import'!$AU$126&lt;&gt;"",'Data Import'!$AU$126,"")</f>
        <v/>
      </c>
      <c r="I55" s="197" t="str">
        <f>IF('Data Import'!$AU$127&lt;&gt;"",'Data Import'!$AU$127,"")</f>
        <v/>
      </c>
      <c r="J55" s="197" t="str">
        <f>IF('Data Import'!$AU$128&lt;&gt;"",'Data Import'!$AU$128,"")</f>
        <v/>
      </c>
      <c r="K55" s="178" t="str">
        <f>IF('Data Import'!$AU$129="Нет","+","")</f>
        <v>+</v>
      </c>
      <c r="L55" s="180" t="str">
        <f>IF('Data Import'!$AU$130&lt;&gt;"",'Data Import'!$AU$130,"")</f>
        <v/>
      </c>
      <c r="M55" s="178" t="str">
        <f>IF('Data Import'!$AU$129="Да","+","")</f>
        <v/>
      </c>
      <c r="N55" s="211">
        <f>IF('Data Import'!$AU$131&lt;&gt;"",'Data Import'!$AU$131,"")</f>
        <v>13</v>
      </c>
      <c r="O55" s="211">
        <f>IF('Data Import'!$AU$132&lt;&gt;"",'Data Import'!$AU$132,"")</f>
        <v>13</v>
      </c>
      <c r="P55" s="211">
        <f>IF('Data Import'!$AU$133&lt;&gt;"",'Data Import'!$AU$133,"")</f>
        <v>226</v>
      </c>
      <c r="Q55" s="211">
        <f>IF('Data Import'!$AU$134&lt;&gt;"",'Data Import'!$AU$134,"")</f>
        <v>243</v>
      </c>
      <c r="R55" s="211">
        <f>IF('Data Import'!$AU$135&lt;&gt;"",'Data Import'!$AU$135,"")</f>
        <v>6</v>
      </c>
      <c r="S55" s="211">
        <f>IF('Data Import'!$AU$136&lt;&gt;"",'Data Import'!$AU$136,"")</f>
        <v>6</v>
      </c>
      <c r="T55" s="211">
        <f>IF('Data Import'!$AU$137&lt;&gt;"",'Data Import'!$AU$137,"")</f>
        <v>30</v>
      </c>
      <c r="U55" s="211">
        <f>IF('Data Import'!$AU$138&lt;&gt;"",'Data Import'!$AU$138,"")</f>
        <v>33</v>
      </c>
      <c r="V55" s="211">
        <f>IF('Data Import'!$AU$139&lt;&gt;"",'Data Import'!$AU$139,"")</f>
        <v>7</v>
      </c>
      <c r="W55" s="211">
        <f>IF('Data Import'!$AU$140&lt;&gt;"",'Data Import'!$AU$140,"")</f>
        <v>7</v>
      </c>
      <c r="X55" s="211">
        <f>IF('Data Import'!$AU$141&lt;&gt;"",'Data Import'!$AU$141,"")</f>
        <v>75</v>
      </c>
      <c r="Y55" s="211">
        <f>IF('Data Import'!$AU$142&lt;&gt;"",'Data Import'!$AU$142,"")</f>
        <v>84</v>
      </c>
      <c r="Z55" s="204">
        <f>IF('Data Import'!$AU$143&lt;&gt;"",'Data Import'!$AU$143,"")</f>
        <v>46.154000000000003</v>
      </c>
      <c r="AA55" s="204">
        <f>IF('Data Import'!$AU$144&lt;&gt;"",'Data Import'!$AU$144,"")</f>
        <v>46.154000000000003</v>
      </c>
      <c r="AB55" s="204">
        <f>IF('Data Import'!$AU$145&lt;&gt;"",'Data Import'!$AU$145,"")</f>
        <v>13.273999999999999</v>
      </c>
      <c r="AC55" s="204">
        <f>IF('Data Import'!$AU$146&lt;&gt;"",'Data Import'!$AU$146,"")</f>
        <v>13.58</v>
      </c>
      <c r="AD55" s="204">
        <f>IF('Data Import'!$AU$147&lt;&gt;"",'Data Import'!$AU$147,"")</f>
        <v>53.845999999999997</v>
      </c>
      <c r="AE55" s="204">
        <f>IF('Data Import'!$AU$148&lt;&gt;"",'Data Import'!$AU$148,"")</f>
        <v>53.845999999999997</v>
      </c>
      <c r="AF55" s="204">
        <f>IF('Data Import'!$AU$149&lt;&gt;"",'Data Import'!$AU$149,"")</f>
        <v>33.186</v>
      </c>
      <c r="AG55" s="204">
        <f>IF('Data Import'!$AU$150&lt;&gt;"",'Data Import'!$AU$150,"")</f>
        <v>34.567999999999998</v>
      </c>
    </row>
    <row r="56" spans="1:33" s="4" customFormat="1" ht="15.75" customHeight="1" x14ac:dyDescent="0.25">
      <c r="A56" s="23">
        <v>45</v>
      </c>
      <c r="B56" s="198" t="s">
        <v>55</v>
      </c>
      <c r="C56" s="178" t="str">
        <f>IF('Data Import'!$AV$121="Нет","+","")</f>
        <v>+</v>
      </c>
      <c r="D56" s="178" t="str">
        <f>IF('Data Import'!$AV$122="Нет","+","")</f>
        <v/>
      </c>
      <c r="E56" s="179" t="str">
        <f>IF('Data Import'!$AV$123&lt;&gt;"",'Data Import'!$AV$123,"")</f>
        <v/>
      </c>
      <c r="F56" s="178" t="str">
        <f>IF('Data Import'!$AV$124&lt;&gt;"",'Data Import'!$AV$124,"")</f>
        <v/>
      </c>
      <c r="G56" s="181" t="str">
        <f>IF('Data Import'!$AV$125&lt;&gt;"",'Data Import'!$AV$125,"")</f>
        <v/>
      </c>
      <c r="H56" s="181" t="str">
        <f>IF('Data Import'!$AV$126&lt;&gt;"",'Data Import'!$AV$126,"")</f>
        <v/>
      </c>
      <c r="I56" s="197" t="str">
        <f>IF('Data Import'!$AV$127&lt;&gt;"",'Data Import'!$AV$127,"")</f>
        <v/>
      </c>
      <c r="J56" s="197" t="str">
        <f>IF('Data Import'!$AV$128&lt;&gt;"",'Data Import'!$AV$128,"")</f>
        <v/>
      </c>
      <c r="K56" s="178" t="str">
        <f>IF('Data Import'!$AV$129="Нет","+","")</f>
        <v/>
      </c>
      <c r="L56" s="180" t="str">
        <f>IF('Data Import'!$AV$130&lt;&gt;"",'Data Import'!$AV$130,"")</f>
        <v/>
      </c>
      <c r="M56" s="178" t="str">
        <f>IF('Data Import'!$AV$129="Да","+","")</f>
        <v>+</v>
      </c>
      <c r="N56" s="211">
        <f>IF('Data Import'!$AV$131&lt;&gt;"",'Data Import'!$AV$131,"")</f>
        <v>8</v>
      </c>
      <c r="O56" s="211">
        <f>IF('Data Import'!$AV$132&lt;&gt;"",'Data Import'!$AV$132,"")</f>
        <v>8</v>
      </c>
      <c r="P56" s="211">
        <f>IF('Data Import'!$AV$133&lt;&gt;"",'Data Import'!$AV$133,"")</f>
        <v>905</v>
      </c>
      <c r="Q56" s="211">
        <f>IF('Data Import'!$AV$134&lt;&gt;"",'Data Import'!$AV$134,"")</f>
        <v>934</v>
      </c>
      <c r="R56" s="211">
        <f>IF('Data Import'!$AV$135&lt;&gt;"",'Data Import'!$AV$135,"")</f>
        <v>8</v>
      </c>
      <c r="S56" s="211">
        <f>IF('Data Import'!$AV$136&lt;&gt;"",'Data Import'!$AV$136,"")</f>
        <v>8</v>
      </c>
      <c r="T56" s="211">
        <f>IF('Data Import'!$AV$137&lt;&gt;"",'Data Import'!$AV$137,"")</f>
        <v>524</v>
      </c>
      <c r="U56" s="211">
        <f>IF('Data Import'!$AV$138&lt;&gt;"",'Data Import'!$AV$138,"")</f>
        <v>567</v>
      </c>
      <c r="V56" s="211">
        <f>IF('Data Import'!$AV$139&lt;&gt;"",'Data Import'!$AV$139,"")</f>
        <v>0</v>
      </c>
      <c r="W56" s="211">
        <f>IF('Data Import'!$AV$140&lt;&gt;"",'Data Import'!$AV$140,"")</f>
        <v>0</v>
      </c>
      <c r="X56" s="211">
        <f>IF('Data Import'!$AV$141&lt;&gt;"",'Data Import'!$AV$141,"")</f>
        <v>232</v>
      </c>
      <c r="Y56" s="211">
        <f>IF('Data Import'!$AV$142&lt;&gt;"",'Data Import'!$AV$142,"")</f>
        <v>211</v>
      </c>
      <c r="Z56" s="204">
        <f>IF('Data Import'!$AV$143&lt;&gt;"",'Data Import'!$AV$143,"")</f>
        <v>100</v>
      </c>
      <c r="AA56" s="204">
        <f>IF('Data Import'!$AV$144&lt;&gt;"",'Data Import'!$AV$144,"")</f>
        <v>100</v>
      </c>
      <c r="AB56" s="204">
        <f>IF('Data Import'!$AV$145&lt;&gt;"",'Data Import'!$AV$145,"")</f>
        <v>57.901000000000003</v>
      </c>
      <c r="AC56" s="204">
        <f>IF('Data Import'!$AV$146&lt;&gt;"",'Data Import'!$AV$146,"")</f>
        <v>60.707000000000001</v>
      </c>
      <c r="AD56" s="204">
        <f>IF('Data Import'!$AV$147&lt;&gt;"",'Data Import'!$AV$147,"")</f>
        <v>0</v>
      </c>
      <c r="AE56" s="204">
        <f>IF('Data Import'!$AV$148&lt;&gt;"",'Data Import'!$AV$148,"")</f>
        <v>0</v>
      </c>
      <c r="AF56" s="204">
        <f>IF('Data Import'!$AV$149&lt;&gt;"",'Data Import'!$AV$149,"")</f>
        <v>25.635000000000002</v>
      </c>
      <c r="AG56" s="204">
        <f>IF('Data Import'!$AV$150&lt;&gt;"",'Data Import'!$AV$150,"")</f>
        <v>22.591000000000001</v>
      </c>
    </row>
    <row r="57" spans="1:33" s="4" customFormat="1" ht="15.75" customHeight="1" x14ac:dyDescent="0.25">
      <c r="A57" s="23">
        <v>46</v>
      </c>
      <c r="B57" s="198" t="s">
        <v>56</v>
      </c>
      <c r="C57" s="178" t="str">
        <f>IF('Data Import'!$AW$121="Нет","+","")</f>
        <v>+</v>
      </c>
      <c r="D57" s="178" t="str">
        <f>IF('Data Import'!$AW$122="Нет","+","")</f>
        <v/>
      </c>
      <c r="E57" s="179" t="str">
        <f>IF('Data Import'!$AW$123&lt;&gt;"",'Data Import'!$AW$123,"")</f>
        <v/>
      </c>
      <c r="F57" s="178" t="str">
        <f>IF('Data Import'!$AW$124&lt;&gt;"",'Data Import'!$AW$124,"")</f>
        <v/>
      </c>
      <c r="G57" s="181" t="str">
        <f>IF('Data Import'!$AW$125&lt;&gt;"",'Data Import'!$AW$125,"")</f>
        <v/>
      </c>
      <c r="H57" s="181" t="str">
        <f>IF('Data Import'!$AW$126&lt;&gt;"",'Data Import'!$AW$126,"")</f>
        <v/>
      </c>
      <c r="I57" s="197" t="str">
        <f>IF('Data Import'!$AW$127&lt;&gt;"",'Data Import'!$AW$127,"")</f>
        <v/>
      </c>
      <c r="J57" s="197" t="str">
        <f>IF('Data Import'!$AW$128&lt;&gt;"",'Data Import'!$AW$128,"")</f>
        <v/>
      </c>
      <c r="K57" s="178" t="str">
        <f>IF('Data Import'!$AW$129="Нет","+","")</f>
        <v/>
      </c>
      <c r="L57" s="180" t="str">
        <f>IF('Data Import'!$AW$130&lt;&gt;"",'Data Import'!$AW$130,"")</f>
        <v/>
      </c>
      <c r="M57" s="178" t="str">
        <f>IF('Data Import'!$AW$129="Да","+","")</f>
        <v>+</v>
      </c>
      <c r="N57" s="211">
        <f>IF('Data Import'!$AW$131&lt;&gt;"",'Data Import'!$AW$131,"")</f>
        <v>14</v>
      </c>
      <c r="O57" s="211">
        <f>IF('Data Import'!$AW$132&lt;&gt;"",'Data Import'!$AW$132,"")</f>
        <v>14</v>
      </c>
      <c r="P57" s="211"/>
      <c r="Q57" s="211">
        <f>IF('Data Import'!$AW$134&lt;&gt;"",'Data Import'!$AW$134,"")</f>
        <v>960</v>
      </c>
      <c r="R57" s="211"/>
      <c r="S57" s="211">
        <f>IF('Data Import'!$AW$136&lt;&gt;"",'Data Import'!$AW$136,"")</f>
        <v>14</v>
      </c>
      <c r="T57" s="211">
        <f>IF('Data Import'!$AW$137&lt;&gt;"",'Data Import'!$AW$137,"")</f>
        <v>307</v>
      </c>
      <c r="U57" s="211">
        <f>IF('Data Import'!$AW$138&lt;&gt;"",'Data Import'!$AW$138,"")</f>
        <v>338</v>
      </c>
      <c r="V57" s="211"/>
      <c r="W57" s="211"/>
      <c r="X57" s="211">
        <f>IF('Data Import'!$AW$141&lt;&gt;"",'Data Import'!$AW$141,"")</f>
        <v>357</v>
      </c>
      <c r="Y57" s="211">
        <f>IF('Data Import'!$AW$142&lt;&gt;"",'Data Import'!$AW$142,"")</f>
        <v>361</v>
      </c>
      <c r="Z57" s="204" t="str">
        <f>IF('Data Import'!$AW$143&lt;&gt;"",'Data Import'!$AW$143,"")</f>
        <v/>
      </c>
      <c r="AA57" s="204">
        <f>IF('Data Import'!$AW$144&lt;&gt;"",'Data Import'!$AW$144,"")</f>
        <v>100</v>
      </c>
      <c r="AB57" s="204" t="str">
        <f>IF('Data Import'!$AW$145&lt;&gt;"",'Data Import'!$AW$145,"")</f>
        <v/>
      </c>
      <c r="AC57" s="204">
        <f>IF('Data Import'!$AW$146&lt;&gt;"",'Data Import'!$AW$146,"")</f>
        <v>35.207999999999998</v>
      </c>
      <c r="AD57" s="204" t="str">
        <f>IF('Data Import'!$AW$147&lt;&gt;"",'Data Import'!$AW$147,"")</f>
        <v/>
      </c>
      <c r="AE57" s="204" t="str">
        <f>IF('Data Import'!$AW$148&lt;&gt;"",'Data Import'!$AW$148,"")</f>
        <v/>
      </c>
      <c r="AF57" s="204" t="str">
        <f>IF('Data Import'!$AW$149&lt;&gt;"",'Data Import'!$AW$149,"")</f>
        <v/>
      </c>
      <c r="AG57" s="204">
        <f>IF('Data Import'!$AW$150&lt;&gt;"",'Data Import'!$AW$150,"")</f>
        <v>37.603999999999999</v>
      </c>
    </row>
    <row r="58" spans="1:33" s="4" customFormat="1" ht="47.25" customHeight="1" x14ac:dyDescent="0.25">
      <c r="A58" s="23">
        <v>47</v>
      </c>
      <c r="B58" s="198" t="s">
        <v>57</v>
      </c>
      <c r="C58" s="178" t="str">
        <f>IF('Data Import'!$AX$121="Нет","+","")</f>
        <v/>
      </c>
      <c r="D58" s="178" t="str">
        <f>IF('Data Import'!$AX$122="Нет","+","")</f>
        <v/>
      </c>
      <c r="E58" s="179" t="str">
        <f>IF('Data Import'!$AX$123&lt;&gt;"",'Data Import'!$AX$123,"")</f>
        <v>Установка и модернизация светофорных объектов с учетом их оснащения устройствами звукового сопровождения пешеходов</v>
      </c>
      <c r="F58" s="178" t="str">
        <f>IF('Data Import'!$AX$124&lt;&gt;"",'Data Import'!$AX$124,"")</f>
        <v>%</v>
      </c>
      <c r="G58" s="181">
        <f>IF('Data Import'!$AX$125&lt;&gt;"",'Data Import'!$AX$125,"")</f>
        <v>32.299999999999997</v>
      </c>
      <c r="H58" s="181">
        <f>IF('Data Import'!$AX$126&lt;&gt;"",'Data Import'!$AX$126,"")</f>
        <v>41.6</v>
      </c>
      <c r="I58" s="197">
        <f>IF('Data Import'!$AX$127&lt;&gt;"",'Data Import'!$AX$127,"")</f>
        <v>61.3</v>
      </c>
      <c r="J58" s="197">
        <f>IF('Data Import'!$AX$128&lt;&gt;"",'Data Import'!$AX$128,"")</f>
        <v>67.099999999999994</v>
      </c>
      <c r="K58" s="178" t="str">
        <f>IF('Data Import'!$AX$129="Нет","+","")</f>
        <v/>
      </c>
      <c r="L58" s="180" t="str">
        <f>IF('Data Import'!$AX$130&lt;&gt;"",'Data Import'!$AX$130,"")</f>
        <v/>
      </c>
      <c r="M58" s="178" t="str">
        <f>IF('Data Import'!$AX$129="Да","+","")</f>
        <v>+</v>
      </c>
      <c r="N58" s="211">
        <f>IF('Data Import'!$AX$131&lt;&gt;"",'Data Import'!$AX$131,"")</f>
        <v>31</v>
      </c>
      <c r="O58" s="211">
        <f>IF('Data Import'!$AX$132&lt;&gt;"",'Data Import'!$AX$132,"")</f>
        <v>31</v>
      </c>
      <c r="P58" s="211">
        <f>IF('Data Import'!$AX$133&lt;&gt;"",'Data Import'!$AX$133,"")</f>
        <v>757</v>
      </c>
      <c r="Q58" s="211">
        <f>IF('Data Import'!$AX$134&lt;&gt;"",'Data Import'!$AX$134,"")</f>
        <v>768</v>
      </c>
      <c r="R58" s="211">
        <f>IF('Data Import'!$AX$135&lt;&gt;"",'Data Import'!$AX$135,"")</f>
        <v>19</v>
      </c>
      <c r="S58" s="211">
        <f>IF('Data Import'!$AX$136&lt;&gt;"",'Data Import'!$AX$136,"")</f>
        <v>31</v>
      </c>
      <c r="T58" s="211">
        <f>IF('Data Import'!$AX$137&lt;&gt;"",'Data Import'!$AX$137,"")</f>
        <v>506</v>
      </c>
      <c r="U58" s="211">
        <f>IF('Data Import'!$AX$138&lt;&gt;"",'Data Import'!$AX$138,"")</f>
        <v>562</v>
      </c>
      <c r="V58" s="211">
        <f>IF('Data Import'!$AX$139&lt;&gt;"",'Data Import'!$AX$139,"")</f>
        <v>12</v>
      </c>
      <c r="W58" s="211">
        <f>IF('Data Import'!$AX$140&lt;&gt;"",'Data Import'!$AX$140,"")</f>
        <v>0</v>
      </c>
      <c r="X58" s="211">
        <f>IF('Data Import'!$AX$141&lt;&gt;"",'Data Import'!$AX$141,"")</f>
        <v>249</v>
      </c>
      <c r="Y58" s="211">
        <f>IF('Data Import'!$AX$142&lt;&gt;"",'Data Import'!$AX$142,"")</f>
        <v>204</v>
      </c>
      <c r="Z58" s="204">
        <f>IF('Data Import'!$AX$143&lt;&gt;"",'Data Import'!$AX$143,"")</f>
        <v>61.29</v>
      </c>
      <c r="AA58" s="204">
        <f>IF('Data Import'!$AX$144&lt;&gt;"",'Data Import'!$AX$144,"")</f>
        <v>100</v>
      </c>
      <c r="AB58" s="204">
        <f>IF('Data Import'!$AX$145&lt;&gt;"",'Data Import'!$AX$145,"")</f>
        <v>66.843000000000004</v>
      </c>
      <c r="AC58" s="204">
        <f>IF('Data Import'!$AX$146&lt;&gt;"",'Data Import'!$AX$146,"")</f>
        <v>73.177000000000007</v>
      </c>
      <c r="AD58" s="204">
        <f>IF('Data Import'!$AX$147&lt;&gt;"",'Data Import'!$AX$147,"")</f>
        <v>38.71</v>
      </c>
      <c r="AE58" s="204">
        <f>IF('Data Import'!$AX$148&lt;&gt;"",'Data Import'!$AX$148,"")</f>
        <v>0</v>
      </c>
      <c r="AF58" s="204">
        <f>IF('Data Import'!$AX$149&lt;&gt;"",'Data Import'!$AX$149,"")</f>
        <v>32.893000000000001</v>
      </c>
      <c r="AG58" s="204">
        <f>IF('Data Import'!$AX$150&lt;&gt;"",'Data Import'!$AX$150,"")</f>
        <v>26.562999999999999</v>
      </c>
    </row>
    <row r="59" spans="1:33" s="4" customFormat="1" ht="34.5" customHeight="1" x14ac:dyDescent="0.25">
      <c r="A59" s="23">
        <v>48</v>
      </c>
      <c r="B59" s="177" t="s">
        <v>58</v>
      </c>
      <c r="C59" s="178" t="str">
        <f>IF('Data Import'!$AY$121="Нет","+","")</f>
        <v/>
      </c>
      <c r="D59" s="178" t="str">
        <f>IF('Data Import'!$AY$122="Нет","+","")</f>
        <v/>
      </c>
      <c r="E59" s="179" t="str">
        <f>IF('Data Import'!$AY$123&lt;&gt;"",'Data Import'!$AY$123,"")</f>
        <v xml:space="preserve">"Обеспечение безопасности
дорожного движения"
</v>
      </c>
      <c r="F59" s="178" t="str">
        <f>IF('Data Import'!$AY$124&lt;&gt;"",'Data Import'!$AY$124,"")</f>
        <v>ед.</v>
      </c>
      <c r="G59" s="181">
        <f>IF('Data Import'!$AY$125&lt;&gt;"",'Data Import'!$AY$125,"")</f>
        <v>0</v>
      </c>
      <c r="H59" s="181">
        <f>IF('Data Import'!$AY$126&lt;&gt;"",'Data Import'!$AY$126,"")</f>
        <v>1</v>
      </c>
      <c r="I59" s="197">
        <f>IF('Data Import'!$AY$127&lt;&gt;"",'Data Import'!$AY$127,"")</f>
        <v>0</v>
      </c>
      <c r="J59" s="197">
        <f>IF('Data Import'!$AY$128&lt;&gt;"",'Data Import'!$AY$128,"")</f>
        <v>1</v>
      </c>
      <c r="K59" s="178" t="str">
        <f>IF('Data Import'!$AY$129="Нет","+","")</f>
        <v/>
      </c>
      <c r="L59" s="180" t="str">
        <f>IF('Data Import'!$AY$130&lt;&gt;"",'Data Import'!$AY$130,"")</f>
        <v/>
      </c>
      <c r="M59" s="178" t="str">
        <f>IF('Data Import'!$AY$129="Да","+","")</f>
        <v>+</v>
      </c>
      <c r="N59" s="211">
        <f>IF('Data Import'!$AY$131&lt;&gt;"",'Data Import'!$AY$131,"")</f>
        <v>140</v>
      </c>
      <c r="O59" s="211">
        <f>IF('Data Import'!$AY$132&lt;&gt;"",'Data Import'!$AY$132,"")</f>
        <v>150</v>
      </c>
      <c r="P59" s="211">
        <f>IF('Data Import'!$AY$133&lt;&gt;"",'Data Import'!$AY$133,"")</f>
        <v>604</v>
      </c>
      <c r="Q59" s="211">
        <f>IF('Data Import'!$AY$134&lt;&gt;"",'Data Import'!$AY$134,"")</f>
        <v>621</v>
      </c>
      <c r="R59" s="211">
        <f>IF('Data Import'!$AY$135&lt;&gt;"",'Data Import'!$AY$135,"")</f>
        <v>0</v>
      </c>
      <c r="S59" s="211">
        <f>IF('Data Import'!$AY$136&lt;&gt;"",'Data Import'!$AY$136,"")</f>
        <v>0</v>
      </c>
      <c r="T59" s="211">
        <f>IF('Data Import'!$AY$137&lt;&gt;"",'Data Import'!$AY$137,"")</f>
        <v>0</v>
      </c>
      <c r="U59" s="211">
        <f>IF('Data Import'!$AY$138&lt;&gt;"",'Data Import'!$AY$138,"")</f>
        <v>0</v>
      </c>
      <c r="V59" s="211">
        <f>IF('Data Import'!$AY$139&lt;&gt;"",'Data Import'!$AY$139,"")</f>
        <v>0</v>
      </c>
      <c r="W59" s="211">
        <f>IF('Data Import'!$AY$140&lt;&gt;"",'Data Import'!$AY$140,"")</f>
        <v>0</v>
      </c>
      <c r="X59" s="211">
        <f>IF('Data Import'!$AY$141&lt;&gt;"",'Data Import'!$AY$141,"")</f>
        <v>57</v>
      </c>
      <c r="Y59" s="211">
        <f>IF('Data Import'!$AY$142&lt;&gt;"",'Data Import'!$AY$142,"")</f>
        <v>57</v>
      </c>
      <c r="Z59" s="204">
        <f>IF('Data Import'!$AY$143&lt;&gt;"",'Data Import'!$AY$143,"")</f>
        <v>0</v>
      </c>
      <c r="AA59" s="204">
        <f>IF('Data Import'!$AY$144&lt;&gt;"",'Data Import'!$AY$144,"")</f>
        <v>0</v>
      </c>
      <c r="AB59" s="204">
        <f>IF('Data Import'!$AY$145&lt;&gt;"",'Data Import'!$AY$145,"")</f>
        <v>0</v>
      </c>
      <c r="AC59" s="204">
        <f>IF('Data Import'!$AY$146&lt;&gt;"",'Data Import'!$AY$146,"")</f>
        <v>0</v>
      </c>
      <c r="AD59" s="204">
        <f>IF('Data Import'!$AY$147&lt;&gt;"",'Data Import'!$AY$147,"")</f>
        <v>0</v>
      </c>
      <c r="AE59" s="204">
        <f>IF('Data Import'!$AY$148&lt;&gt;"",'Data Import'!$AY$148,"")</f>
        <v>0</v>
      </c>
      <c r="AF59" s="204">
        <f>IF('Data Import'!$AY$149&lt;&gt;"",'Data Import'!$AY$149,"")</f>
        <v>9.4369999999999994</v>
      </c>
      <c r="AG59" s="204">
        <f>IF('Data Import'!$AY$150&lt;&gt;"",'Data Import'!$AY$150,"")</f>
        <v>9.1790000000000003</v>
      </c>
    </row>
    <row r="60" spans="1:33" s="4" customFormat="1" ht="15.75" customHeight="1" x14ac:dyDescent="0.25">
      <c r="A60" s="23">
        <v>49</v>
      </c>
      <c r="B60" s="177" t="s">
        <v>59</v>
      </c>
      <c r="C60" s="178" t="str">
        <f>IF('Data Import'!$AZ$121="Нет","+","")</f>
        <v/>
      </c>
      <c r="D60" s="178" t="str">
        <f>IF('Data Import'!$AZ$122="Нет","+","")</f>
        <v/>
      </c>
      <c r="E60" s="179" t="str">
        <f>IF('Data Import'!$AZ$123&lt;&gt;"",'Data Import'!$AZ$123,"")</f>
        <v/>
      </c>
      <c r="F60" s="178" t="str">
        <f>IF('Data Import'!$AZ$124&lt;&gt;"",'Data Import'!$AZ$124,"")</f>
        <v/>
      </c>
      <c r="G60" s="181" t="str">
        <f>IF('Data Import'!$AZ$125&lt;&gt;"",'Data Import'!$AZ$125,"")</f>
        <v/>
      </c>
      <c r="H60" s="181" t="str">
        <f>IF('Data Import'!$AZ$126&lt;&gt;"",'Data Import'!$AZ$126,"")</f>
        <v/>
      </c>
      <c r="I60" s="197" t="str">
        <f>IF('Data Import'!$AZ$127&lt;&gt;"",'Data Import'!$AZ$127,"")</f>
        <v/>
      </c>
      <c r="J60" s="197" t="str">
        <f>IF('Data Import'!$AZ$128&lt;&gt;"",'Data Import'!$AZ$128,"")</f>
        <v/>
      </c>
      <c r="K60" s="178" t="str">
        <f>IF('Data Import'!$AZ$129="Нет","+","")</f>
        <v/>
      </c>
      <c r="L60" s="180" t="str">
        <f>IF('Data Import'!$AZ$130&lt;&gt;"",'Data Import'!$AZ$130,"")</f>
        <v/>
      </c>
      <c r="M60" s="178" t="str">
        <f>IF('Data Import'!$AZ$129="Да","+","")</f>
        <v/>
      </c>
      <c r="N60" s="211" t="str">
        <f>IF('Data Import'!$AZ$131&lt;&gt;"",'Data Import'!$AZ$131,"")</f>
        <v/>
      </c>
      <c r="O60" s="211" t="str">
        <f>IF('Data Import'!$AZ$132&lt;&gt;"",'Data Import'!$AZ$132,"")</f>
        <v/>
      </c>
      <c r="P60" s="211" t="str">
        <f>IF('Data Import'!$AZ$133&lt;&gt;"",'Data Import'!$AZ$133,"")</f>
        <v/>
      </c>
      <c r="Q60" s="211" t="str">
        <f>IF('Data Import'!$AZ$134&lt;&gt;"",'Data Import'!$AZ$134,"")</f>
        <v/>
      </c>
      <c r="R60" s="211" t="str">
        <f>IF('Data Import'!$AZ$135&lt;&gt;"",'Data Import'!$AZ$135,"")</f>
        <v/>
      </c>
      <c r="S60" s="211" t="str">
        <f>IF('Data Import'!$AZ$136&lt;&gt;"",'Data Import'!$AZ$136,"")</f>
        <v/>
      </c>
      <c r="T60" s="211" t="str">
        <f>IF('Data Import'!$AZ$137&lt;&gt;"",'Data Import'!$AZ$137,"")</f>
        <v/>
      </c>
      <c r="U60" s="211" t="str">
        <f>IF('Data Import'!$AZ$138&lt;&gt;"",'Data Import'!$AZ$138,"")</f>
        <v/>
      </c>
      <c r="V60" s="211" t="str">
        <f>IF('Data Import'!$AZ$139&lt;&gt;"",'Data Import'!$AZ$139,"")</f>
        <v/>
      </c>
      <c r="W60" s="211" t="str">
        <f>IF('Data Import'!$AZ$140&lt;&gt;"",'Data Import'!$AZ$140,"")</f>
        <v/>
      </c>
      <c r="X60" s="211" t="str">
        <f>IF('Data Import'!$AZ$141&lt;&gt;"",'Data Import'!$AZ$141,"")</f>
        <v/>
      </c>
      <c r="Y60" s="211" t="str">
        <f>IF('Data Import'!$AZ$142&lt;&gt;"",'Data Import'!$AZ$142,"")</f>
        <v/>
      </c>
      <c r="Z60" s="204" t="str">
        <f>IF('Data Import'!$AZ$143&lt;&gt;"",'Data Import'!$AZ$143,"")</f>
        <v/>
      </c>
      <c r="AA60" s="204" t="str">
        <f>IF('Data Import'!$AZ$144&lt;&gt;"",'Data Import'!$AZ$144,"")</f>
        <v/>
      </c>
      <c r="AB60" s="204" t="str">
        <f>IF('Data Import'!$AZ$145&lt;&gt;"",'Data Import'!$AZ$145,"")</f>
        <v/>
      </c>
      <c r="AC60" s="204" t="str">
        <f>IF('Data Import'!$AZ$146&lt;&gt;"",'Data Import'!$AZ$146,"")</f>
        <v/>
      </c>
      <c r="AD60" s="204" t="str">
        <f>IF('Data Import'!$AZ$147&lt;&gt;"",'Data Import'!$AZ$147,"")</f>
        <v/>
      </c>
      <c r="AE60" s="204" t="str">
        <f>IF('Data Import'!$AZ$148&lt;&gt;"",'Data Import'!$AZ$148,"")</f>
        <v/>
      </c>
      <c r="AF60" s="197" t="str">
        <f>IF('Data Import'!$AZ$149&lt;&gt;"",'Data Import'!$AZ$149,"")</f>
        <v/>
      </c>
      <c r="AG60" s="197" t="str">
        <f>IF('Data Import'!$AZ$150&lt;&gt;"",'Data Import'!$AZ$150,"")</f>
        <v/>
      </c>
    </row>
    <row r="61" spans="1:33" s="4" customFormat="1" ht="15.75" customHeight="1" x14ac:dyDescent="0.25">
      <c r="A61" s="23">
        <v>50</v>
      </c>
      <c r="B61" s="177" t="s">
        <v>60</v>
      </c>
      <c r="C61" s="178" t="str">
        <f>IF('Data Import'!$BA$121="Нет","+","")</f>
        <v/>
      </c>
      <c r="D61" s="178" t="str">
        <f>IF('Data Import'!$BA$122="Нет","+","")</f>
        <v/>
      </c>
      <c r="E61" s="179" t="str">
        <f>IF('Data Import'!$BA$123&lt;&gt;"",'Data Import'!$BA$123,"")</f>
        <v/>
      </c>
      <c r="F61" s="178" t="str">
        <f>IF('Data Import'!$BA$124&lt;&gt;"",'Data Import'!$BA$124,"")</f>
        <v/>
      </c>
      <c r="G61" s="181" t="str">
        <f>IF('Data Import'!$BA$125&lt;&gt;"",'Data Import'!$BA$125,"")</f>
        <v/>
      </c>
      <c r="H61" s="181" t="str">
        <f>IF('Data Import'!$BA$126&lt;&gt;"",'Data Import'!$BA$126,"")</f>
        <v/>
      </c>
      <c r="I61" s="197" t="str">
        <f>IF('Data Import'!$BA$127&lt;&gt;"",'Data Import'!$BA$127,"")</f>
        <v/>
      </c>
      <c r="J61" s="197" t="str">
        <f>IF('Data Import'!$BA$128&lt;&gt;"",'Data Import'!$BA$128,"")</f>
        <v/>
      </c>
      <c r="K61" s="178" t="str">
        <f>IF('Data Import'!$BA$129="Нет","+","")</f>
        <v/>
      </c>
      <c r="L61" s="180" t="str">
        <f>IF('Data Import'!$BA$130&lt;&gt;"",'Data Import'!$BA$130,"")</f>
        <v/>
      </c>
      <c r="M61" s="178" t="str">
        <f>IF('Data Import'!$BA$129="Да","+","")</f>
        <v/>
      </c>
      <c r="N61" s="211" t="str">
        <f>IF('Data Import'!$BA$131&lt;&gt;"",'Data Import'!$BA$131,"")</f>
        <v/>
      </c>
      <c r="O61" s="211" t="str">
        <f>IF('Data Import'!$BA$132&lt;&gt;"",'Data Import'!$BA$132,"")</f>
        <v/>
      </c>
      <c r="P61" s="211">
        <f>IF('Data Import'!$BA$133&lt;&gt;"",'Data Import'!$BA$133,"")</f>
        <v>11</v>
      </c>
      <c r="Q61" s="211">
        <f>IF('Data Import'!$BA$134&lt;&gt;"",'Data Import'!$BA$134,"")</f>
        <v>11</v>
      </c>
      <c r="R61" s="211" t="str">
        <f>IF('Data Import'!$BA$135&lt;&gt;"",'Data Import'!$BA$135,"")</f>
        <v/>
      </c>
      <c r="S61" s="211" t="str">
        <f>IF('Data Import'!$BA$136&lt;&gt;"",'Data Import'!$BA$136,"")</f>
        <v/>
      </c>
      <c r="T61" s="211">
        <f>IF('Data Import'!$BA$137&lt;&gt;"",'Data Import'!$BA$137,"")</f>
        <v>0</v>
      </c>
      <c r="U61" s="211">
        <f>IF('Data Import'!$BA$138&lt;&gt;"",'Data Import'!$BA$138,"")</f>
        <v>0</v>
      </c>
      <c r="V61" s="211" t="str">
        <f>IF('Data Import'!$BA$139&lt;&gt;"",'Data Import'!$BA$139,"")</f>
        <v/>
      </c>
      <c r="W61" s="211" t="str">
        <f>IF('Data Import'!$BA$140&lt;&gt;"",'Data Import'!$BA$140,"")</f>
        <v/>
      </c>
      <c r="X61" s="211">
        <f>IF('Data Import'!$BA$141&lt;&gt;"",'Data Import'!$BA$141,"")</f>
        <v>11</v>
      </c>
      <c r="Y61" s="211">
        <f>IF('Data Import'!$BA$142&lt;&gt;"",'Data Import'!$BA$142,"")</f>
        <v>11</v>
      </c>
      <c r="Z61" s="204" t="str">
        <f>IF('Data Import'!$BA$143&lt;&gt;"",'Data Import'!$BA$143,"")</f>
        <v/>
      </c>
      <c r="AA61" s="204" t="str">
        <f>IF('Data Import'!$BA$144&lt;&gt;"",'Data Import'!$BA$144,"")</f>
        <v/>
      </c>
      <c r="AB61" s="204">
        <f>IF('Data Import'!$BA$145&lt;&gt;"",'Data Import'!$BA$145,"")</f>
        <v>0</v>
      </c>
      <c r="AC61" s="204">
        <f>IF('Data Import'!$BA$146&lt;&gt;"",'Data Import'!$BA$146,"")</f>
        <v>0</v>
      </c>
      <c r="AD61" s="204" t="str">
        <f>IF('Data Import'!$BA$147&lt;&gt;"",'Data Import'!$BA$147,"")</f>
        <v/>
      </c>
      <c r="AE61" s="204" t="str">
        <f>IF('Data Import'!$BA$148&lt;&gt;"",'Data Import'!$BA$148,"")</f>
        <v/>
      </c>
      <c r="AF61" s="197">
        <f>IF('Data Import'!$BA$149&lt;&gt;"",'Data Import'!$BA$149,"")</f>
        <v>100</v>
      </c>
      <c r="AG61" s="197">
        <f>IF('Data Import'!$BA$150&lt;&gt;"",'Data Import'!$BA$150,"")</f>
        <v>100</v>
      </c>
    </row>
    <row r="62" spans="1:33" s="4" customFormat="1" ht="15.75" customHeight="1" x14ac:dyDescent="0.25">
      <c r="A62" s="23">
        <v>51</v>
      </c>
      <c r="B62" s="177" t="s">
        <v>61</v>
      </c>
      <c r="C62" s="178" t="str">
        <f>IF('Data Import'!$BB$121="Нет","+","")</f>
        <v/>
      </c>
      <c r="D62" s="178" t="str">
        <f>IF('Data Import'!$BB$122="Нет","+","")</f>
        <v/>
      </c>
      <c r="E62" s="179" t="str">
        <f>IF('Data Import'!$BB$123&lt;&gt;"",'Data Import'!$BB$123,"")</f>
        <v/>
      </c>
      <c r="F62" s="178" t="str">
        <f>IF('Data Import'!$BB$124&lt;&gt;"",'Data Import'!$BB$124,"")</f>
        <v/>
      </c>
      <c r="G62" s="181" t="str">
        <f>IF('Data Import'!$BB$125&lt;&gt;"",'Data Import'!$BB$125,"")</f>
        <v/>
      </c>
      <c r="H62" s="181" t="str">
        <f>IF('Data Import'!$BB$126&lt;&gt;"",'Data Import'!$BB$126,"")</f>
        <v/>
      </c>
      <c r="I62" s="197" t="str">
        <f>IF('Data Import'!$BB$127&lt;&gt;"",'Data Import'!$BB$127,"")</f>
        <v/>
      </c>
      <c r="J62" s="197" t="str">
        <f>IF('Data Import'!$BB$128&lt;&gt;"",'Data Import'!$BB$128,"")</f>
        <v/>
      </c>
      <c r="K62" s="178" t="str">
        <f>IF('Data Import'!$BB$129="Нет","+","")</f>
        <v/>
      </c>
      <c r="L62" s="180" t="str">
        <f>IF('Data Import'!$BB$130&lt;&gt;"",'Data Import'!$BB$130,"")</f>
        <v/>
      </c>
      <c r="M62" s="178" t="str">
        <f>IF('Data Import'!$BB$129="Да","+","")</f>
        <v/>
      </c>
      <c r="N62" s="211" t="str">
        <f>IF('Data Import'!$BB$131&lt;&gt;"",'Data Import'!$BB$131,"")</f>
        <v/>
      </c>
      <c r="O62" s="211" t="str">
        <f>IF('Data Import'!$BB$132&lt;&gt;"",'Data Import'!$BB$132,"")</f>
        <v/>
      </c>
      <c r="P62" s="211" t="str">
        <f>IF('Data Import'!$BB$133&lt;&gt;"",'Data Import'!$BB$133,"")</f>
        <v/>
      </c>
      <c r="Q62" s="211" t="str">
        <f>IF('Data Import'!$BB$134&lt;&gt;"",'Data Import'!$BB$134,"")</f>
        <v/>
      </c>
      <c r="R62" s="211" t="str">
        <f>IF('Data Import'!$BB$135&lt;&gt;"",'Data Import'!$BB$135,"")</f>
        <v/>
      </c>
      <c r="S62" s="211" t="str">
        <f>IF('Data Import'!$BB$136&lt;&gt;"",'Data Import'!$BB$136,"")</f>
        <v/>
      </c>
      <c r="T62" s="211" t="str">
        <f>IF('Data Import'!$BB$137&lt;&gt;"",'Data Import'!$BB$137,"")</f>
        <v/>
      </c>
      <c r="U62" s="211" t="str">
        <f>IF('Data Import'!$BB$138&lt;&gt;"",'Data Import'!$BB$138,"")</f>
        <v/>
      </c>
      <c r="V62" s="211" t="str">
        <f>IF('Data Import'!$BB$139&lt;&gt;"",'Data Import'!$BB$139,"")</f>
        <v/>
      </c>
      <c r="W62" s="211" t="str">
        <f>IF('Data Import'!$BB$140&lt;&gt;"",'Data Import'!$BB$140,"")</f>
        <v/>
      </c>
      <c r="X62" s="211" t="str">
        <f>IF('Data Import'!$BB$141&lt;&gt;"",'Data Import'!$BB$141,"")</f>
        <v/>
      </c>
      <c r="Y62" s="211" t="str">
        <f>IF('Data Import'!$BB$142&lt;&gt;"",'Data Import'!$BB$142,"")</f>
        <v/>
      </c>
      <c r="Z62" s="204" t="str">
        <f>IF('Data Import'!$BB$143&lt;&gt;"",'Data Import'!$BB$143,"")</f>
        <v/>
      </c>
      <c r="AA62" s="204" t="str">
        <f>IF('Data Import'!$BB$144&lt;&gt;"",'Data Import'!$BB$144,"")</f>
        <v/>
      </c>
      <c r="AB62" s="204" t="str">
        <f>IF('Data Import'!$BB$145&lt;&gt;"",'Data Import'!$BB$145,"")</f>
        <v/>
      </c>
      <c r="AC62" s="204" t="str">
        <f>IF('Data Import'!$BB$146&lt;&gt;"",'Data Import'!$BB$146,"")</f>
        <v/>
      </c>
      <c r="AD62" s="204" t="str">
        <f>IF('Data Import'!$BB$147&lt;&gt;"",'Data Import'!$BB$147,"")</f>
        <v/>
      </c>
      <c r="AE62" s="204" t="str">
        <f>IF('Data Import'!$BB$148&lt;&gt;"",'Data Import'!$BB$148,"")</f>
        <v/>
      </c>
      <c r="AF62" s="197" t="str">
        <f>IF('Data Import'!$BB$149&lt;&gt;"",'Data Import'!$BB$149,"")</f>
        <v/>
      </c>
      <c r="AG62" s="197" t="str">
        <f>IF('Data Import'!$BB$150&lt;&gt;"",'Data Import'!$BB$150,"")</f>
        <v/>
      </c>
    </row>
    <row r="63" spans="1:33" s="4" customFormat="1" ht="47.25" customHeight="1" x14ac:dyDescent="0.25">
      <c r="A63" s="23">
        <v>52</v>
      </c>
      <c r="B63" s="177" t="s">
        <v>62</v>
      </c>
      <c r="C63" s="178" t="str">
        <f>IF('Data Import'!$BC$121="Нет","+","")</f>
        <v/>
      </c>
      <c r="D63" s="178" t="str">
        <f>IF('Data Import'!$BC$122="Нет","+","")</f>
        <v/>
      </c>
      <c r="E63" s="179" t="str">
        <f>IF('Data Import'!$BC$123&lt;&gt;"",'Data Import'!$BC$123,"")</f>
        <v>Установка и модернизация светофорных объектов с учетом их оснащения устройствами звукового сопровождения пешеходов</v>
      </c>
      <c r="F63" s="178" t="str">
        <f>IF('Data Import'!$BC$124&lt;&gt;"",'Data Import'!$BC$124,"")</f>
        <v>%</v>
      </c>
      <c r="G63" s="181" t="str">
        <f>IF('Data Import'!$BC$125&lt;&gt;"",'Data Import'!$BC$125,"")</f>
        <v/>
      </c>
      <c r="H63" s="181">
        <f>IF('Data Import'!$BC$126&lt;&gt;"",'Data Import'!$BC$126,"")</f>
        <v>100</v>
      </c>
      <c r="I63" s="197" t="str">
        <f>IF('Data Import'!$BC$127&lt;&gt;"",'Data Import'!$BC$127,"")</f>
        <v/>
      </c>
      <c r="J63" s="197" t="str">
        <f>IF('Data Import'!$BC$128&lt;&gt;"",'Data Import'!$BC$128,"")</f>
        <v/>
      </c>
      <c r="K63" s="178" t="str">
        <f>IF('Data Import'!$BC$129="Нет","+","")</f>
        <v/>
      </c>
      <c r="L63" s="180" t="str">
        <f>IF('Data Import'!$BC$130&lt;&gt;"",'Data Import'!$BC$130,"")</f>
        <v/>
      </c>
      <c r="M63" s="178" t="str">
        <f>IF('Data Import'!$BC$129="Да","+","")</f>
        <v>+</v>
      </c>
      <c r="N63" s="211">
        <f>IF('Data Import'!$BC$131&lt;&gt;"",'Data Import'!$BC$131,"")</f>
        <v>15</v>
      </c>
      <c r="O63" s="211">
        <f>IF('Data Import'!$BC$132&lt;&gt;"",'Data Import'!$BC$132,"")</f>
        <v>15</v>
      </c>
      <c r="P63" s="211">
        <f>IF('Data Import'!$BC$133&lt;&gt;"",'Data Import'!$BC$133,"")</f>
        <v>126</v>
      </c>
      <c r="Q63" s="211">
        <f>IF('Data Import'!$BC$134&lt;&gt;"",'Data Import'!$BC$134,"")</f>
        <v>139</v>
      </c>
      <c r="R63" s="211">
        <f>IF('Data Import'!$BC$135&lt;&gt;"",'Data Import'!$BC$135,"")</f>
        <v>0</v>
      </c>
      <c r="S63" s="211">
        <f>IF('Data Import'!$BC$136&lt;&gt;"",'Data Import'!$BC$136,"")</f>
        <v>0</v>
      </c>
      <c r="T63" s="211">
        <f>IF('Data Import'!$BC$137&lt;&gt;"",'Data Import'!$BC$137,"")</f>
        <v>122</v>
      </c>
      <c r="U63" s="211">
        <f>IF('Data Import'!$BC$138&lt;&gt;"",'Data Import'!$BC$138,"")</f>
        <v>135</v>
      </c>
      <c r="V63" s="211">
        <f>IF('Data Import'!$BC$139&lt;&gt;"",'Data Import'!$BC$139,"")</f>
        <v>0</v>
      </c>
      <c r="W63" s="211">
        <f>IF('Data Import'!$BC$140&lt;&gt;"",'Data Import'!$BC$140,"")</f>
        <v>0</v>
      </c>
      <c r="X63" s="211">
        <f>IF('Data Import'!$BC$141&lt;&gt;"",'Data Import'!$BC$141,"")</f>
        <v>0</v>
      </c>
      <c r="Y63" s="211">
        <f>IF('Data Import'!$BC$142&lt;&gt;"",'Data Import'!$BC$142,"")</f>
        <v>0</v>
      </c>
      <c r="Z63" s="204">
        <f>IF('Data Import'!$BC$143&lt;&gt;"",'Data Import'!$BC$143,"")</f>
        <v>0</v>
      </c>
      <c r="AA63" s="204">
        <f>IF('Data Import'!$BC$144&lt;&gt;"",'Data Import'!$BC$144,"")</f>
        <v>0</v>
      </c>
      <c r="AB63" s="204">
        <f>IF('Data Import'!$BC$145&lt;&gt;"",'Data Import'!$BC$145,"")</f>
        <v>96.825000000000003</v>
      </c>
      <c r="AC63" s="204">
        <f>IF('Data Import'!$BC$146&lt;&gt;"",'Data Import'!$BC$146,"")</f>
        <v>97.122</v>
      </c>
      <c r="AD63" s="204">
        <f>IF('Data Import'!$BC$147&lt;&gt;"",'Data Import'!$BC$147,"")</f>
        <v>0</v>
      </c>
      <c r="AE63" s="204">
        <f>IF('Data Import'!$BC$148&lt;&gt;"",'Data Import'!$BC$148,"")</f>
        <v>0</v>
      </c>
      <c r="AF63" s="204">
        <f>IF('Data Import'!$BC$149&lt;&gt;"",'Data Import'!$BC$149,"")</f>
        <v>0</v>
      </c>
      <c r="AG63" s="204">
        <f>IF('Data Import'!$BC$150&lt;&gt;"",'Data Import'!$BC$150,"")</f>
        <v>0</v>
      </c>
    </row>
    <row r="64" spans="1:33" s="4" customFormat="1" ht="47.25" customHeight="1" x14ac:dyDescent="0.25">
      <c r="A64" s="23">
        <v>53</v>
      </c>
      <c r="B64" s="177" t="s">
        <v>63</v>
      </c>
      <c r="C64" s="178" t="str">
        <f>IF('Data Import'!$BD$121="Нет","+","")</f>
        <v/>
      </c>
      <c r="D64" s="178" t="str">
        <f>IF('Data Import'!$BD$122="Нет","+","")</f>
        <v/>
      </c>
      <c r="E64" s="179" t="str">
        <f>IF('Data Import'!$BD$123&lt;&gt;"",'Data Import'!$BD$123,"")</f>
        <v>Доля светофорных объектов, соответствующих требованиям доступности для инвалидов, на автомобильных дорогах общего пользования</v>
      </c>
      <c r="F64" s="178" t="str">
        <f>IF('Data Import'!$BD$124&lt;&gt;"",'Data Import'!$BD$124,"")</f>
        <v>%</v>
      </c>
      <c r="G64" s="181">
        <f>IF('Data Import'!$BD$125&lt;&gt;"",'Data Import'!$BD$125,"")</f>
        <v>10</v>
      </c>
      <c r="H64" s="181">
        <f>IF('Data Import'!$BD$126&lt;&gt;"",'Data Import'!$BD$126,"")</f>
        <v>10</v>
      </c>
      <c r="I64" s="197">
        <f>IF('Data Import'!$BD$127&lt;&gt;"",'Data Import'!$BD$127,"")</f>
        <v>78.2</v>
      </c>
      <c r="J64" s="197">
        <f>IF('Data Import'!$BD$128&lt;&gt;"",'Data Import'!$BD$128,"")</f>
        <v>90.78</v>
      </c>
      <c r="K64" s="178" t="str">
        <f>IF('Data Import'!$BD$129="Нет","+","")</f>
        <v/>
      </c>
      <c r="L64" s="180" t="str">
        <f>IF('Data Import'!$BD$130&lt;&gt;"",'Data Import'!$BD$130,"")</f>
        <v/>
      </c>
      <c r="M64" s="178" t="str">
        <f>IF('Data Import'!$BD$129="Да","+","")</f>
        <v>+</v>
      </c>
      <c r="N64" s="211">
        <f>IF('Data Import'!$BD$131&lt;&gt;"",'Data Import'!$BD$131,"")</f>
        <v>119</v>
      </c>
      <c r="O64" s="211">
        <f>IF('Data Import'!$BD$132&lt;&gt;"",'Data Import'!$BD$132,"")</f>
        <v>119</v>
      </c>
      <c r="P64" s="211">
        <f>IF('Data Import'!$BD$133&lt;&gt;"",'Data Import'!$BD$133,"")</f>
        <v>379</v>
      </c>
      <c r="Q64" s="211">
        <f>IF('Data Import'!$BD$134&lt;&gt;"",'Data Import'!$BD$134,"")</f>
        <v>380</v>
      </c>
      <c r="R64" s="211">
        <f>IF('Data Import'!$BD$135&lt;&gt;"",'Data Import'!$BD$135,"")</f>
        <v>27</v>
      </c>
      <c r="S64" s="211">
        <f>IF('Data Import'!$BD$136&lt;&gt;"",'Data Import'!$BD$136,"")</f>
        <v>26</v>
      </c>
      <c r="T64" s="211">
        <f>IF('Data Import'!$BD$137&lt;&gt;"",'Data Import'!$BD$137,"")</f>
        <v>8</v>
      </c>
      <c r="U64" s="211">
        <f>IF('Data Import'!$BD$138&lt;&gt;"",'Data Import'!$BD$138,"")</f>
        <v>9</v>
      </c>
      <c r="V64" s="211">
        <f>IF('Data Import'!$BD$139&lt;&gt;"",'Data Import'!$BD$139,"")</f>
        <v>92</v>
      </c>
      <c r="W64" s="211">
        <f>IF('Data Import'!$BD$140&lt;&gt;"",'Data Import'!$BD$140,"")</f>
        <v>93</v>
      </c>
      <c r="X64" s="211">
        <f>IF('Data Import'!$BD$141&lt;&gt;"",'Data Import'!$BD$141,"")</f>
        <v>345</v>
      </c>
      <c r="Y64" s="211">
        <f>IF('Data Import'!$BD$142&lt;&gt;"",'Data Import'!$BD$142,"")</f>
        <v>345</v>
      </c>
      <c r="Z64" s="204">
        <f>IF('Data Import'!$BD$143&lt;&gt;"",'Data Import'!$BD$143,"")</f>
        <v>22.689</v>
      </c>
      <c r="AA64" s="204">
        <f>IF('Data Import'!$BD$144&lt;&gt;"",'Data Import'!$BD$144,"")</f>
        <v>21.849</v>
      </c>
      <c r="AB64" s="204">
        <f>IF('Data Import'!$BD$145&lt;&gt;"",'Data Import'!$BD$145,"")</f>
        <v>2.1110000000000002</v>
      </c>
      <c r="AC64" s="204">
        <f>IF('Data Import'!$BD$146&lt;&gt;"",'Data Import'!$BD$146,"")</f>
        <v>2.3679999999999999</v>
      </c>
      <c r="AD64" s="204">
        <f>IF('Data Import'!$BD$147&lt;&gt;"",'Data Import'!$BD$147,"")</f>
        <v>77.311000000000007</v>
      </c>
      <c r="AE64" s="204">
        <f>IF('Data Import'!$BD$148&lt;&gt;"",'Data Import'!$BD$148,"")</f>
        <v>78.150999999999996</v>
      </c>
      <c r="AF64" s="204">
        <f>IF('Data Import'!$BD$149&lt;&gt;"",'Data Import'!$BD$149,"")</f>
        <v>91.028999999999996</v>
      </c>
      <c r="AG64" s="204">
        <f>IF('Data Import'!$BD$150&lt;&gt;"",'Data Import'!$BD$150,"")</f>
        <v>90.789000000000001</v>
      </c>
    </row>
    <row r="65" spans="1:33" s="4" customFormat="1" ht="15.75" customHeight="1" x14ac:dyDescent="0.25">
      <c r="A65" s="23">
        <v>54</v>
      </c>
      <c r="B65" s="177" t="s">
        <v>64</v>
      </c>
      <c r="C65" s="178" t="str">
        <f>IF('Data Import'!$BE$121="Нет","+","")</f>
        <v>+</v>
      </c>
      <c r="D65" s="178" t="str">
        <f>IF('Data Import'!$BE$122="Нет","+","")</f>
        <v/>
      </c>
      <c r="E65" s="179" t="str">
        <f>IF('Data Import'!$BE$123&lt;&gt;"",'Data Import'!$BE$123,"")</f>
        <v/>
      </c>
      <c r="F65" s="178" t="str">
        <f>IF('Data Import'!$BE$124&lt;&gt;"",'Data Import'!$BE$124,"")</f>
        <v/>
      </c>
      <c r="G65" s="181" t="str">
        <f>IF('Data Import'!$BE$125&lt;&gt;"",'Data Import'!$BE$125,"")</f>
        <v/>
      </c>
      <c r="H65" s="181" t="str">
        <f>IF('Data Import'!$BE$126&lt;&gt;"",'Data Import'!$BE$126,"")</f>
        <v/>
      </c>
      <c r="I65" s="197" t="str">
        <f>IF('Data Import'!$BE$127&lt;&gt;"",'Data Import'!$BE$127,"")</f>
        <v/>
      </c>
      <c r="J65" s="197" t="str">
        <f>IF('Data Import'!$BE$128&lt;&gt;"",'Data Import'!$BE$128,"")</f>
        <v/>
      </c>
      <c r="K65" s="178" t="str">
        <f>IF('Data Import'!$BE$129="Нет","+","")</f>
        <v>+</v>
      </c>
      <c r="L65" s="180" t="str">
        <f>IF('Data Import'!$BE$130&lt;&gt;"",'Data Import'!$BE$130,"")</f>
        <v/>
      </c>
      <c r="M65" s="178" t="str">
        <f>IF('Data Import'!$BE$129="Да","+","")</f>
        <v/>
      </c>
      <c r="N65" s="211">
        <f>IF('Data Import'!$BE$131&lt;&gt;"",'Data Import'!$BE$131,"")</f>
        <v>109</v>
      </c>
      <c r="O65" s="211">
        <f>IF('Data Import'!$BE$132&lt;&gt;"",'Data Import'!$BE$132,"")</f>
        <v>123</v>
      </c>
      <c r="P65" s="211">
        <f>IF('Data Import'!$BE$133&lt;&gt;"",'Data Import'!$BE$133,"")</f>
        <v>229</v>
      </c>
      <c r="Q65" s="211">
        <f>IF('Data Import'!$BE$134&lt;&gt;"",'Data Import'!$BE$134,"")</f>
        <v>244</v>
      </c>
      <c r="R65" s="211">
        <f>IF('Data Import'!$BE$135&lt;&gt;"",'Data Import'!$BE$135,"")</f>
        <v>0</v>
      </c>
      <c r="S65" s="211">
        <f>IF('Data Import'!$BE$136&lt;&gt;"",'Data Import'!$BE$136,"")</f>
        <v>0</v>
      </c>
      <c r="T65" s="211">
        <f>IF('Data Import'!$BE$137&lt;&gt;"",'Data Import'!$BE$137,"")</f>
        <v>0</v>
      </c>
      <c r="U65" s="211">
        <f>IF('Data Import'!$BE$138&lt;&gt;"",'Data Import'!$BE$138,"")</f>
        <v>1</v>
      </c>
      <c r="V65" s="211">
        <f>IF('Data Import'!$BE$139&lt;&gt;"",'Data Import'!$BE$139,"")</f>
        <v>0</v>
      </c>
      <c r="W65" s="211">
        <f>IF('Data Import'!$BE$140&lt;&gt;"",'Data Import'!$BE$140,"")</f>
        <v>0</v>
      </c>
      <c r="X65" s="211">
        <f>IF('Data Import'!$BE$141&lt;&gt;"",'Data Import'!$BE$141,"")</f>
        <v>0</v>
      </c>
      <c r="Y65" s="211">
        <f>IF('Data Import'!$BE$142&lt;&gt;"",'Data Import'!$BE$142,"")</f>
        <v>1</v>
      </c>
      <c r="Z65" s="204">
        <f>IF('Data Import'!$BE$143&lt;&gt;"",'Data Import'!$BE$143,"")</f>
        <v>0</v>
      </c>
      <c r="AA65" s="204">
        <f>IF('Data Import'!$BE$144&lt;&gt;"",'Data Import'!$BE$144,"")</f>
        <v>0</v>
      </c>
      <c r="AB65" s="204">
        <f>IF('Data Import'!$BE$145&lt;&gt;"",'Data Import'!$BE$145,"")</f>
        <v>0</v>
      </c>
      <c r="AC65" s="204">
        <f>IF('Data Import'!$BE$146&lt;&gt;"",'Data Import'!$BE$146,"")</f>
        <v>0.41</v>
      </c>
      <c r="AD65" s="204">
        <f>IF('Data Import'!$BE$147&lt;&gt;"",'Data Import'!$BE$147,"")</f>
        <v>0</v>
      </c>
      <c r="AE65" s="204">
        <f>IF('Data Import'!$BE$148&lt;&gt;"",'Data Import'!$BE$148,"")</f>
        <v>0</v>
      </c>
      <c r="AF65" s="204">
        <f>IF('Data Import'!$BE$149&lt;&gt;"",'Data Import'!$BE$149,"")</f>
        <v>0</v>
      </c>
      <c r="AG65" s="204">
        <f>IF('Data Import'!$BE$150&lt;&gt;"",'Data Import'!$BE$150,"")</f>
        <v>0.41</v>
      </c>
    </row>
    <row r="66" spans="1:33" s="4" customFormat="1" ht="15.75" customHeight="1" x14ac:dyDescent="0.25">
      <c r="A66" s="23">
        <v>55</v>
      </c>
      <c r="B66" s="177" t="s">
        <v>65</v>
      </c>
      <c r="C66" s="178" t="str">
        <f>IF('Data Import'!$BF$121="Нет","+","")</f>
        <v>+</v>
      </c>
      <c r="D66" s="178" t="str">
        <f>IF('Data Import'!$BF$122="Нет","+","")</f>
        <v/>
      </c>
      <c r="E66" s="179" t="str">
        <f>IF('Data Import'!$BF$123&lt;&gt;"",'Data Import'!$BF$123,"")</f>
        <v/>
      </c>
      <c r="F66" s="178" t="str">
        <f>IF('Data Import'!$BF$124&lt;&gt;"",'Data Import'!$BF$124,"")</f>
        <v/>
      </c>
      <c r="G66" s="181" t="str">
        <f>IF('Data Import'!$BF$125&lt;&gt;"",'Data Import'!$BF$125,"")</f>
        <v/>
      </c>
      <c r="H66" s="181" t="str">
        <f>IF('Data Import'!$BF$126&lt;&gt;"",'Data Import'!$BF$126,"")</f>
        <v/>
      </c>
      <c r="I66" s="197" t="str">
        <f>IF('Data Import'!$BF$127&lt;&gt;"",'Data Import'!$BF$127,"")</f>
        <v/>
      </c>
      <c r="J66" s="197" t="str">
        <f>IF('Data Import'!$BF$128&lt;&gt;"",'Data Import'!$BF$128,"")</f>
        <v/>
      </c>
      <c r="K66" s="178" t="str">
        <f>IF('Data Import'!$BF$129="Нет","+","")</f>
        <v/>
      </c>
      <c r="L66" s="180" t="str">
        <f>IF('Data Import'!$BF$130&lt;&gt;"",'Data Import'!$BF$130,"")</f>
        <v/>
      </c>
      <c r="M66" s="178" t="str">
        <f>IF('Data Import'!$BF$129="Да","+","")</f>
        <v>+</v>
      </c>
      <c r="N66" s="211">
        <f>IF('Data Import'!$BF$131&lt;&gt;"",'Data Import'!$BF$131,"")</f>
        <v>2321</v>
      </c>
      <c r="O66" s="211">
        <f>IF('Data Import'!$BF$132&lt;&gt;"",'Data Import'!$BF$132,"")</f>
        <v>2392</v>
      </c>
      <c r="P66" s="211" t="str">
        <f>IF('Data Import'!$BF$133&lt;&gt;"",'Data Import'!$BF$133,"")</f>
        <v/>
      </c>
      <c r="Q66" s="211" t="str">
        <f>IF('Data Import'!$BF$134&lt;&gt;"",'Data Import'!$BF$134,"")</f>
        <v/>
      </c>
      <c r="R66" s="211">
        <f>IF('Data Import'!$BF$135&lt;&gt;"",'Data Import'!$BF$135,"")</f>
        <v>316</v>
      </c>
      <c r="S66" s="211">
        <f>IF('Data Import'!$BF$136&lt;&gt;"",'Data Import'!$BF$136,"")</f>
        <v>356</v>
      </c>
      <c r="T66" s="211" t="str">
        <f>IF('Data Import'!$BF$137&lt;&gt;"",'Data Import'!$BF$137,"")</f>
        <v/>
      </c>
      <c r="U66" s="211" t="str">
        <f>IF('Data Import'!$BF$138&lt;&gt;"",'Data Import'!$BF$138,"")</f>
        <v/>
      </c>
      <c r="V66" s="211">
        <f>IF('Data Import'!$BF$139&lt;&gt;"",'Data Import'!$BF$139,"")</f>
        <v>1019</v>
      </c>
      <c r="W66" s="211">
        <f>IF('Data Import'!$BF$140&lt;&gt;"",'Data Import'!$BF$140,"")</f>
        <v>1054</v>
      </c>
      <c r="X66" s="211" t="str">
        <f>IF('Data Import'!$BF$141&lt;&gt;"",'Data Import'!$BF$141,"")</f>
        <v/>
      </c>
      <c r="Y66" s="211" t="str">
        <f>IF('Data Import'!$BF$142&lt;&gt;"",'Data Import'!$BF$142,"")</f>
        <v/>
      </c>
      <c r="Z66" s="204">
        <f>IF('Data Import'!$BF$143&lt;&gt;"",'Data Import'!$BF$143,"")</f>
        <v>13.615</v>
      </c>
      <c r="AA66" s="204">
        <f>IF('Data Import'!$BF$144&lt;&gt;"",'Data Import'!$BF$144,"")</f>
        <v>14.882999999999999</v>
      </c>
      <c r="AB66" s="204" t="str">
        <f>IF('Data Import'!$BF$145&lt;&gt;"",'Data Import'!$BF$145,"")</f>
        <v/>
      </c>
      <c r="AC66" s="204" t="str">
        <f>IF('Data Import'!$BF$146&lt;&gt;"",'Data Import'!$BF$146,"")</f>
        <v/>
      </c>
      <c r="AD66" s="204">
        <f>IF('Data Import'!$BF$147&lt;&gt;"",'Data Import'!$BF$147,"")</f>
        <v>43.902999999999999</v>
      </c>
      <c r="AE66" s="204">
        <f>IF('Data Import'!$BF$148&lt;&gt;"",'Data Import'!$BF$148,"")</f>
        <v>44.064</v>
      </c>
      <c r="AF66" s="204" t="str">
        <f>IF('Data Import'!$BF$149&lt;&gt;"",'Data Import'!$BF$149,"")</f>
        <v/>
      </c>
      <c r="AG66" s="204" t="str">
        <f>IF('Data Import'!$BF$150&lt;&gt;"",'Data Import'!$BF$150,"")</f>
        <v/>
      </c>
    </row>
    <row r="67" spans="1:33" s="4" customFormat="1" ht="15.75" customHeight="1" x14ac:dyDescent="0.25">
      <c r="A67" s="23">
        <v>56</v>
      </c>
      <c r="B67" s="198" t="s">
        <v>66</v>
      </c>
      <c r="C67" s="178" t="str">
        <f>IF('Data Import'!$BG$121="Нет","+","")</f>
        <v/>
      </c>
      <c r="D67" s="178" t="str">
        <f>IF('Data Import'!$BG$122="Нет","+","")</f>
        <v>+</v>
      </c>
      <c r="E67" s="179" t="str">
        <f>IF('Data Import'!$BG$123&lt;&gt;"",'Data Import'!$BG$123,"")</f>
        <v/>
      </c>
      <c r="F67" s="178" t="str">
        <f>IF('Data Import'!$BG$124&lt;&gt;"",'Data Import'!$BG$124,"")</f>
        <v/>
      </c>
      <c r="G67" s="181" t="str">
        <f>IF('Data Import'!$BG$125&lt;&gt;"",'Data Import'!$BG$125,"")</f>
        <v/>
      </c>
      <c r="H67" s="181" t="str">
        <f>IF('Data Import'!$BG$126&lt;&gt;"",'Data Import'!$BG$126,"")</f>
        <v/>
      </c>
      <c r="I67" s="197" t="str">
        <f>IF('Data Import'!$BG$127&lt;&gt;"",'Data Import'!$BG$127,"")</f>
        <v/>
      </c>
      <c r="J67" s="197" t="str">
        <f>IF('Data Import'!$BG$128&lt;&gt;"",'Data Import'!$BG$128,"")</f>
        <v/>
      </c>
      <c r="K67" s="178" t="str">
        <f>IF('Data Import'!$BG$129="Нет","+","")</f>
        <v/>
      </c>
      <c r="L67" s="180" t="str">
        <f>IF('Data Import'!$BG$130&lt;&gt;"",'Data Import'!$BG$130,"")</f>
        <v/>
      </c>
      <c r="M67" s="178" t="str">
        <f>IF('Data Import'!$BG$129="Да","+","")</f>
        <v>+</v>
      </c>
      <c r="N67" s="211">
        <f>IF('Data Import'!$BG$131&lt;&gt;"",'Data Import'!$BG$131,"")</f>
        <v>55</v>
      </c>
      <c r="O67" s="211">
        <f>IF('Data Import'!$BG$132&lt;&gt;"",'Data Import'!$BG$132,"")</f>
        <v>56</v>
      </c>
      <c r="P67" s="211">
        <f>IF('Data Import'!$BG$133&lt;&gt;"",'Data Import'!$BG$133,"")</f>
        <v>652</v>
      </c>
      <c r="Q67" s="211">
        <f>IF('Data Import'!$BG$134&lt;&gt;"",'Data Import'!$BG$134,"")</f>
        <v>679</v>
      </c>
      <c r="R67" s="211">
        <f>IF('Data Import'!$BG$135&lt;&gt;"",'Data Import'!$BG$135,"")</f>
        <v>55</v>
      </c>
      <c r="S67" s="211">
        <f>IF('Data Import'!$BG$136&lt;&gt;"",'Data Import'!$BG$136,"")</f>
        <v>56</v>
      </c>
      <c r="T67" s="211">
        <f>IF('Data Import'!$BG$137&lt;&gt;"",'Data Import'!$BG$137,"")</f>
        <v>443</v>
      </c>
      <c r="U67" s="211">
        <f>IF('Data Import'!$BG$138&lt;&gt;"",'Data Import'!$BG$138,"")</f>
        <v>470</v>
      </c>
      <c r="V67" s="211">
        <f>IF('Data Import'!$BG$139&lt;&gt;"",'Data Import'!$BG$139,"")</f>
        <v>0</v>
      </c>
      <c r="W67" s="211">
        <f>IF('Data Import'!$BG$140&lt;&gt;"",'Data Import'!$BG$140,"")</f>
        <v>0</v>
      </c>
      <c r="X67" s="211">
        <f>IF('Data Import'!$BG$141&lt;&gt;"",'Data Import'!$BG$141,"")</f>
        <v>20</v>
      </c>
      <c r="Y67" s="211">
        <f>IF('Data Import'!$BG$142&lt;&gt;"",'Data Import'!$BG$142,"")</f>
        <v>23</v>
      </c>
      <c r="Z67" s="204">
        <f>IF('Data Import'!$BG$143&lt;&gt;"",'Data Import'!$BG$143,"")</f>
        <v>100</v>
      </c>
      <c r="AA67" s="204">
        <f>IF('Data Import'!$BG$144&lt;&gt;"",'Data Import'!$BG$144,"")</f>
        <v>100</v>
      </c>
      <c r="AB67" s="204">
        <f>IF('Data Import'!$BG$145&lt;&gt;"",'Data Import'!$BG$145,"")</f>
        <v>67.944999999999993</v>
      </c>
      <c r="AC67" s="204">
        <f>IF('Data Import'!$BG$146&lt;&gt;"",'Data Import'!$BG$146,"")</f>
        <v>69.218999999999994</v>
      </c>
      <c r="AD67" s="204">
        <f>IF('Data Import'!$BG$147&lt;&gt;"",'Data Import'!$BG$147,"")</f>
        <v>0</v>
      </c>
      <c r="AE67" s="204">
        <f>IF('Data Import'!$BG$148&lt;&gt;"",'Data Import'!$BG$148,"")</f>
        <v>0</v>
      </c>
      <c r="AF67" s="204">
        <f>IF('Data Import'!$BG$149&lt;&gt;"",'Data Import'!$BG$149,"")</f>
        <v>3.0670000000000002</v>
      </c>
      <c r="AG67" s="204">
        <f>IF('Data Import'!$BG$150&lt;&gt;"",'Data Import'!$BG$150,"")</f>
        <v>3.387</v>
      </c>
    </row>
    <row r="68" spans="1:33" s="4" customFormat="1" ht="15.75" customHeight="1" x14ac:dyDescent="0.25">
      <c r="A68" s="23">
        <v>57</v>
      </c>
      <c r="B68" s="177" t="s">
        <v>67</v>
      </c>
      <c r="C68" s="178" t="str">
        <f>IF('Data Import'!$BH$121="Нет","+","")</f>
        <v/>
      </c>
      <c r="D68" s="178" t="str">
        <f>IF('Data Import'!$BH$122="Нет","+","")</f>
        <v/>
      </c>
      <c r="E68" s="179" t="str">
        <f>IF('Data Import'!$BH$123&lt;&gt;"",'Data Import'!$BH$123,"")</f>
        <v/>
      </c>
      <c r="F68" s="178" t="str">
        <f>IF('Data Import'!$BH$124&lt;&gt;"",'Data Import'!$BH$124,"")</f>
        <v/>
      </c>
      <c r="G68" s="181" t="str">
        <f>IF('Data Import'!$BH$125&lt;&gt;"",'Data Import'!$BH$125,"")</f>
        <v/>
      </c>
      <c r="H68" s="181" t="str">
        <f>IF('Data Import'!$BH$126&lt;&gt;"",'Data Import'!$BH$126,"")</f>
        <v/>
      </c>
      <c r="I68" s="197" t="str">
        <f>IF('Data Import'!$BH$127&lt;&gt;"",'Data Import'!$BH$127,"")</f>
        <v/>
      </c>
      <c r="J68" s="197" t="str">
        <f>IF('Data Import'!$BH$128&lt;&gt;"",'Data Import'!$BH$128,"")</f>
        <v/>
      </c>
      <c r="K68" s="178" t="str">
        <f>IF('Data Import'!$BH$129="Нет","+","")</f>
        <v/>
      </c>
      <c r="L68" s="180" t="str">
        <f>IF('Data Import'!$BH$130&lt;&gt;"",'Data Import'!$BH$130,"")</f>
        <v/>
      </c>
      <c r="M68" s="178" t="str">
        <f>IF('Data Import'!$BH$129="Да","+","")</f>
        <v/>
      </c>
      <c r="N68" s="211" t="str">
        <f>IF('Data Import'!$BH$131&lt;&gt;"",'Data Import'!$BH$131,"")</f>
        <v/>
      </c>
      <c r="O68" s="211" t="str">
        <f>IF('Data Import'!$BH$132&lt;&gt;"",'Data Import'!$BH$132,"")</f>
        <v/>
      </c>
      <c r="P68" s="211">
        <f>IF('Data Import'!$BH$133&lt;&gt;"",'Data Import'!$BH$133,"")</f>
        <v>0</v>
      </c>
      <c r="Q68" s="211">
        <f>IF('Data Import'!$BH$134&lt;&gt;"",'Data Import'!$BH$134,"")</f>
        <v>0</v>
      </c>
      <c r="R68" s="211" t="str">
        <f>IF('Data Import'!$BH$135&lt;&gt;"",'Data Import'!$BH$135,"")</f>
        <v/>
      </c>
      <c r="S68" s="211" t="str">
        <f>IF('Data Import'!$BH$136&lt;&gt;"",'Data Import'!$BH$136,"")</f>
        <v/>
      </c>
      <c r="T68" s="211">
        <f>IF('Data Import'!$BH$137&lt;&gt;"",'Data Import'!$BH$137,"")</f>
        <v>0</v>
      </c>
      <c r="U68" s="211">
        <f>IF('Data Import'!$BH$138&lt;&gt;"",'Data Import'!$BH$138,"")</f>
        <v>0</v>
      </c>
      <c r="V68" s="211" t="str">
        <f>IF('Data Import'!$BH$139&lt;&gt;"",'Data Import'!$BH$139,"")</f>
        <v/>
      </c>
      <c r="W68" s="211" t="str">
        <f>IF('Data Import'!$BH$140&lt;&gt;"",'Data Import'!$BH$140,"")</f>
        <v/>
      </c>
      <c r="X68" s="211">
        <f>IF('Data Import'!$BH$141&lt;&gt;"",'Data Import'!$BH$141,"")</f>
        <v>0</v>
      </c>
      <c r="Y68" s="211">
        <f>IF('Data Import'!$BH$142&lt;&gt;"",'Data Import'!$BH$142,"")</f>
        <v>0</v>
      </c>
      <c r="Z68" s="204" t="str">
        <f>IF('Data Import'!$BH$143&lt;&gt;"",'Data Import'!$BH$143,"")</f>
        <v/>
      </c>
      <c r="AA68" s="204" t="str">
        <f>IF('Data Import'!$BH$144&lt;&gt;"",'Data Import'!$BH$144,"")</f>
        <v/>
      </c>
      <c r="AB68" s="204" t="str">
        <f>IF('Data Import'!$BH$145&lt;&gt;"",'Data Import'!$BH$145,"")</f>
        <v/>
      </c>
      <c r="AC68" s="204" t="str">
        <f>IF('Data Import'!$BH$146&lt;&gt;"",'Data Import'!$BH$146,"")</f>
        <v/>
      </c>
      <c r="AD68" s="204" t="str">
        <f>IF('Data Import'!$BH$147&lt;&gt;"",'Data Import'!$BH$147,"")</f>
        <v/>
      </c>
      <c r="AE68" s="204" t="str">
        <f>IF('Data Import'!$BH$148&lt;&gt;"",'Data Import'!$BH$148,"")</f>
        <v/>
      </c>
      <c r="AF68" s="197" t="str">
        <f>IF('Data Import'!$BH$149&lt;&gt;"",'Data Import'!$BH$149,"")</f>
        <v/>
      </c>
      <c r="AG68" s="197" t="str">
        <f>IF('Data Import'!$BH$150&lt;&gt;"",'Data Import'!$BH$150,"")</f>
        <v/>
      </c>
    </row>
    <row r="69" spans="1:33" s="4" customFormat="1" ht="15.75" customHeight="1" x14ac:dyDescent="0.25">
      <c r="A69" s="23">
        <v>58</v>
      </c>
      <c r="B69" s="198" t="s">
        <v>68</v>
      </c>
      <c r="C69" s="178" t="str">
        <f>IF('Data Import'!$BI$121="Нет","+","")</f>
        <v>+</v>
      </c>
      <c r="D69" s="178" t="str">
        <f>IF('Data Import'!$BI$122="Нет","+","")</f>
        <v/>
      </c>
      <c r="E69" s="179" t="str">
        <f>IF('Data Import'!$BI$123&lt;&gt;"",'Data Import'!$BI$123,"")</f>
        <v/>
      </c>
      <c r="F69" s="178" t="str">
        <f>IF('Data Import'!$BI$124&lt;&gt;"",'Data Import'!$BI$124,"")</f>
        <v/>
      </c>
      <c r="G69" s="181" t="str">
        <f>IF('Data Import'!$BI$125&lt;&gt;"",'Data Import'!$BI$125,"")</f>
        <v/>
      </c>
      <c r="H69" s="181" t="str">
        <f>IF('Data Import'!$BI$126&lt;&gt;"",'Data Import'!$BI$126,"")</f>
        <v/>
      </c>
      <c r="I69" s="197" t="str">
        <f>IF('Data Import'!$BI$127&lt;&gt;"",'Data Import'!$BI$127,"")</f>
        <v/>
      </c>
      <c r="J69" s="197" t="str">
        <f>IF('Data Import'!$BI$128&lt;&gt;"",'Data Import'!$BI$128,"")</f>
        <v/>
      </c>
      <c r="K69" s="178" t="str">
        <f>IF('Data Import'!$BI$129="Нет","+","")</f>
        <v/>
      </c>
      <c r="L69" s="180" t="str">
        <f>IF('Data Import'!$BI$130&lt;&gt;"",'Data Import'!$BI$130,"")</f>
        <v/>
      </c>
      <c r="M69" s="178" t="str">
        <f>IF('Data Import'!$BI$129="Да","+","")</f>
        <v>+</v>
      </c>
      <c r="N69" s="211">
        <f>IF('Data Import'!$BI$131&lt;&gt;"",'Data Import'!$BI$131,"")</f>
        <v>24</v>
      </c>
      <c r="O69" s="211">
        <f>IF('Data Import'!$BI$132&lt;&gt;"",'Data Import'!$BI$132,"")</f>
        <v>11</v>
      </c>
      <c r="P69" s="211">
        <f>IF('Data Import'!$BI$133&lt;&gt;"",'Data Import'!$BI$133,"")</f>
        <v>619</v>
      </c>
      <c r="Q69" s="211">
        <f>IF('Data Import'!$BI$134&lt;&gt;"",'Data Import'!$BI$134,"")</f>
        <v>1057</v>
      </c>
      <c r="R69" s="211">
        <f>IF('Data Import'!$BI$135&lt;&gt;"",'Data Import'!$BI$135,"")</f>
        <v>0</v>
      </c>
      <c r="S69" s="211">
        <f>IF('Data Import'!$BI$136&lt;&gt;"",'Data Import'!$BI$136,"")</f>
        <v>11</v>
      </c>
      <c r="T69" s="211">
        <f>IF('Data Import'!$BI$137&lt;&gt;"",'Data Import'!$BI$137,"")</f>
        <v>332</v>
      </c>
      <c r="U69" s="211">
        <f>IF('Data Import'!$BI$138&lt;&gt;"",'Data Import'!$BI$138,"")</f>
        <v>764</v>
      </c>
      <c r="V69" s="211">
        <f>IF('Data Import'!$BI$139&lt;&gt;"",'Data Import'!$BI$139,"")</f>
        <v>0</v>
      </c>
      <c r="W69" s="211">
        <f>IF('Data Import'!$BI$140&lt;&gt;"",'Data Import'!$BI$140,"")</f>
        <v>0</v>
      </c>
      <c r="X69" s="211">
        <f>IF('Data Import'!$BI$141&lt;&gt;"",'Data Import'!$BI$141,"")</f>
        <v>114</v>
      </c>
      <c r="Y69" s="211">
        <f>IF('Data Import'!$BI$142&lt;&gt;"",'Data Import'!$BI$142,"")</f>
        <v>119</v>
      </c>
      <c r="Z69" s="204">
        <f>IF('Data Import'!$BI$143&lt;&gt;"",'Data Import'!$BI$143,"")</f>
        <v>0</v>
      </c>
      <c r="AA69" s="204">
        <f>IF('Data Import'!$BI$144&lt;&gt;"",'Data Import'!$BI$144,"")</f>
        <v>100</v>
      </c>
      <c r="AB69" s="204">
        <f>IF('Data Import'!$BI$145&lt;&gt;"",'Data Import'!$BI$145,"")</f>
        <v>53.634999999999998</v>
      </c>
      <c r="AC69" s="204">
        <f>IF('Data Import'!$BI$146&lt;&gt;"",'Data Import'!$BI$146,"")</f>
        <v>72.28</v>
      </c>
      <c r="AD69" s="204">
        <f>IF('Data Import'!$BI$147&lt;&gt;"",'Data Import'!$BI$147,"")</f>
        <v>0</v>
      </c>
      <c r="AE69" s="204">
        <f>IF('Data Import'!$BI$148&lt;&gt;"",'Data Import'!$BI$148,"")</f>
        <v>0</v>
      </c>
      <c r="AF69" s="204">
        <f>IF('Data Import'!$BI$149&lt;&gt;"",'Data Import'!$BI$149,"")</f>
        <v>18.417000000000002</v>
      </c>
      <c r="AG69" s="204">
        <f>IF('Data Import'!$BI$150&lt;&gt;"",'Data Import'!$BI$150,"")</f>
        <v>11.257999999999999</v>
      </c>
    </row>
    <row r="70" spans="1:33" s="4" customFormat="1" ht="15.75" customHeight="1" x14ac:dyDescent="0.25">
      <c r="A70" s="23">
        <v>59</v>
      </c>
      <c r="B70" s="198" t="s">
        <v>69</v>
      </c>
      <c r="C70" s="178" t="str">
        <f>IF('Data Import'!$BJ$121="Нет","+","")</f>
        <v>+</v>
      </c>
      <c r="D70" s="178" t="str">
        <f>IF('Data Import'!$BJ$122="Нет","+","")</f>
        <v/>
      </c>
      <c r="E70" s="179" t="str">
        <f>IF('Data Import'!$BJ$123&lt;&gt;"",'Data Import'!$BJ$123,"")</f>
        <v/>
      </c>
      <c r="F70" s="178" t="str">
        <f>IF('Data Import'!$BJ$124&lt;&gt;"",'Data Import'!$BJ$124,"")</f>
        <v/>
      </c>
      <c r="G70" s="181" t="str">
        <f>IF('Data Import'!$BJ$125&lt;&gt;"",'Data Import'!$BJ$125,"")</f>
        <v/>
      </c>
      <c r="H70" s="181" t="str">
        <f>IF('Data Import'!$BJ$126&lt;&gt;"",'Data Import'!$BJ$126,"")</f>
        <v/>
      </c>
      <c r="I70" s="197" t="str">
        <f>IF('Data Import'!$BJ$127&lt;&gt;"",'Data Import'!$BJ$127,"")</f>
        <v/>
      </c>
      <c r="J70" s="197" t="str">
        <f>IF('Data Import'!$BJ$128&lt;&gt;"",'Data Import'!$BJ$128,"")</f>
        <v/>
      </c>
      <c r="K70" s="178" t="str">
        <f>IF('Data Import'!$BJ$129="Нет","+","")</f>
        <v/>
      </c>
      <c r="L70" s="180" t="str">
        <f>IF('Data Import'!$BJ$130&lt;&gt;"",'Data Import'!$BJ$130,"")</f>
        <v/>
      </c>
      <c r="M70" s="178" t="str">
        <f>IF('Data Import'!$BJ$129="Да","+","")</f>
        <v>+</v>
      </c>
      <c r="N70" s="211">
        <f>IF('Data Import'!$BJ$131&lt;&gt;"",'Data Import'!$BJ$131,"")</f>
        <v>16</v>
      </c>
      <c r="O70" s="211">
        <f>IF('Data Import'!$BJ$132&lt;&gt;"",'Data Import'!$BJ$132,"")</f>
        <v>30</v>
      </c>
      <c r="P70" s="211">
        <f>IF('Data Import'!$BJ$133&lt;&gt;"",'Data Import'!$BJ$133,"")</f>
        <v>376</v>
      </c>
      <c r="Q70" s="211">
        <f>IF('Data Import'!$BJ$134&lt;&gt;"",'Data Import'!$BJ$134,"")</f>
        <v>376</v>
      </c>
      <c r="R70" s="211">
        <f>IF('Data Import'!$BJ$135&lt;&gt;"",'Data Import'!$BJ$135,"")</f>
        <v>16</v>
      </c>
      <c r="S70" s="211">
        <f>IF('Data Import'!$BJ$136&lt;&gt;"",'Data Import'!$BJ$136,"")</f>
        <v>30</v>
      </c>
      <c r="T70" s="211">
        <f>IF('Data Import'!$BJ$137&lt;&gt;"",'Data Import'!$BJ$137,"")</f>
        <v>285</v>
      </c>
      <c r="U70" s="211">
        <f>IF('Data Import'!$BJ$138&lt;&gt;"",'Data Import'!$BJ$138,"")</f>
        <v>285</v>
      </c>
      <c r="V70" s="211">
        <f>IF('Data Import'!$BJ$139&lt;&gt;"",'Data Import'!$BJ$139,"")</f>
        <v>0</v>
      </c>
      <c r="W70" s="211">
        <f>IF('Data Import'!$BJ$140&lt;&gt;"",'Data Import'!$BJ$140,"")</f>
        <v>0</v>
      </c>
      <c r="X70" s="211">
        <f>IF('Data Import'!$BJ$141&lt;&gt;"",'Data Import'!$BJ$141,"")</f>
        <v>91</v>
      </c>
      <c r="Y70" s="211">
        <f>IF('Data Import'!$BJ$142&lt;&gt;"",'Data Import'!$BJ$142,"")</f>
        <v>91</v>
      </c>
      <c r="Z70" s="204">
        <f>IF('Data Import'!$BJ$143&lt;&gt;"",'Data Import'!$BJ$143,"")</f>
        <v>100</v>
      </c>
      <c r="AA70" s="204">
        <f>IF('Data Import'!$BJ$144&lt;&gt;"",'Data Import'!$BJ$144,"")</f>
        <v>100</v>
      </c>
      <c r="AB70" s="204">
        <f>IF('Data Import'!$BJ$145&lt;&gt;"",'Data Import'!$BJ$145,"")</f>
        <v>75.798000000000002</v>
      </c>
      <c r="AC70" s="204">
        <f>IF('Data Import'!$BJ$146&lt;&gt;"",'Data Import'!$BJ$146,"")</f>
        <v>75.798000000000002</v>
      </c>
      <c r="AD70" s="204">
        <f>IF('Data Import'!$BJ$147&lt;&gt;"",'Data Import'!$BJ$147,"")</f>
        <v>0</v>
      </c>
      <c r="AE70" s="204">
        <f>IF('Data Import'!$BJ$148&lt;&gt;"",'Data Import'!$BJ$148,"")</f>
        <v>0</v>
      </c>
      <c r="AF70" s="204">
        <f>IF('Data Import'!$BJ$149&lt;&gt;"",'Data Import'!$BJ$149,"")</f>
        <v>24.202000000000002</v>
      </c>
      <c r="AG70" s="204">
        <f>IF('Data Import'!$BJ$150&lt;&gt;"",'Data Import'!$BJ$150,"")</f>
        <v>24.202000000000002</v>
      </c>
    </row>
    <row r="71" spans="1:33" s="4" customFormat="1" ht="68.25" customHeight="1" x14ac:dyDescent="0.25">
      <c r="A71" s="23">
        <v>60</v>
      </c>
      <c r="B71" s="177" t="s">
        <v>70</v>
      </c>
      <c r="C71" s="178" t="str">
        <f>IF('Data Import'!$BK$121="Нет","+","")</f>
        <v/>
      </c>
      <c r="D71" s="178" t="str">
        <f>IF('Data Import'!$BK$122="Нет","+","")</f>
        <v/>
      </c>
      <c r="E71" s="179" t="str">
        <f>IF('Data Import'!$BK$123&lt;&gt;"",'Data Import'!$BK$123,"")</f>
        <v>Доля светофорных объектов, полностью соответствующих требованиям доступности для инвалидов, на автомобильных дорогах местного значения</v>
      </c>
      <c r="F71" s="178" t="str">
        <f>IF('Data Import'!$BK$124&lt;&gt;"",'Data Import'!$BK$124,"")</f>
        <v>%</v>
      </c>
      <c r="G71" s="181">
        <f>IF('Data Import'!$BK$125&lt;&gt;"",'Data Import'!$BK$125,"")</f>
        <v>57</v>
      </c>
      <c r="H71" s="181">
        <f>IF('Data Import'!$BK$126&lt;&gt;"",'Data Import'!$BK$126,"")</f>
        <v>31</v>
      </c>
      <c r="I71" s="197">
        <f>IF('Data Import'!$BK$127&lt;&gt;"",'Data Import'!$BK$127,"")</f>
        <v>59</v>
      </c>
      <c r="J71" s="197">
        <f>IF('Data Import'!$BK$128&lt;&gt;"",'Data Import'!$BK$128,"")</f>
        <v>32</v>
      </c>
      <c r="K71" s="178" t="str">
        <f>IF('Data Import'!$BK$129="Нет","+","")</f>
        <v/>
      </c>
      <c r="L71" s="180" t="str">
        <f>IF('Data Import'!$BK$130&lt;&gt;"",'Data Import'!$BK$130,"")</f>
        <v/>
      </c>
      <c r="M71" s="178" t="str">
        <f>IF('Data Import'!$BK$129="Да","+","")</f>
        <v>+</v>
      </c>
      <c r="N71" s="211">
        <f>IF('Data Import'!$BK$131&lt;&gt;"",'Data Import'!$BK$131,"")</f>
        <v>107</v>
      </c>
      <c r="O71" s="211">
        <f>IF('Data Import'!$BK$132&lt;&gt;"",'Data Import'!$BK$132,"")</f>
        <v>115</v>
      </c>
      <c r="P71" s="211">
        <f>IF('Data Import'!$BK$133&lt;&gt;"",'Data Import'!$BK$133,"")</f>
        <v>234</v>
      </c>
      <c r="Q71" s="211">
        <f>IF('Data Import'!$BK$134&lt;&gt;"",'Data Import'!$BK$134,"")</f>
        <v>237</v>
      </c>
      <c r="R71" s="211">
        <f>IF('Data Import'!$BK$135&lt;&gt;"",'Data Import'!$BK$135,"")</f>
        <v>56</v>
      </c>
      <c r="S71" s="211">
        <f>IF('Data Import'!$BK$136&lt;&gt;"",'Data Import'!$BK$136,"")</f>
        <v>59</v>
      </c>
      <c r="T71" s="211">
        <f>IF('Data Import'!$BK$137&lt;&gt;"",'Data Import'!$BK$137,"")</f>
        <v>70</v>
      </c>
      <c r="U71" s="211">
        <f>IF('Data Import'!$BK$138&lt;&gt;"",'Data Import'!$BK$138,"")</f>
        <v>75</v>
      </c>
      <c r="V71" s="211">
        <f>IF('Data Import'!$BK$139&lt;&gt;"",'Data Import'!$BK$139,"")</f>
        <v>0</v>
      </c>
      <c r="W71" s="211">
        <f>IF('Data Import'!$BK$140&lt;&gt;"",'Data Import'!$BK$140,"")</f>
        <v>0</v>
      </c>
      <c r="X71" s="211">
        <f>IF('Data Import'!$BK$141&lt;&gt;"",'Data Import'!$BK$141,"")</f>
        <v>0</v>
      </c>
      <c r="Y71" s="211">
        <f>IF('Data Import'!$BK$142&lt;&gt;"",'Data Import'!$BK$142,"")</f>
        <v>0</v>
      </c>
      <c r="Z71" s="204">
        <f>IF('Data Import'!$BK$143&lt;&gt;"",'Data Import'!$BK$143,"")</f>
        <v>52.335999999999999</v>
      </c>
      <c r="AA71" s="204">
        <f>IF('Data Import'!$BK$144&lt;&gt;"",'Data Import'!$BK$144,"")</f>
        <v>51.304000000000002</v>
      </c>
      <c r="AB71" s="204">
        <f>IF('Data Import'!$BK$145&lt;&gt;"",'Data Import'!$BK$145,"")</f>
        <v>29.914999999999999</v>
      </c>
      <c r="AC71" s="204">
        <f>IF('Data Import'!$BK$146&lt;&gt;"",'Data Import'!$BK$146,"")</f>
        <v>31.646000000000001</v>
      </c>
      <c r="AD71" s="204">
        <f>IF('Data Import'!$BK$147&lt;&gt;"",'Data Import'!$BK$147,"")</f>
        <v>0</v>
      </c>
      <c r="AE71" s="204">
        <f>IF('Data Import'!$BK$148&lt;&gt;"",'Data Import'!$BK$148,"")</f>
        <v>0</v>
      </c>
      <c r="AF71" s="204">
        <f>IF('Data Import'!$BK$149&lt;&gt;"",'Data Import'!$BK$149,"")</f>
        <v>0</v>
      </c>
      <c r="AG71" s="204">
        <f>IF('Data Import'!$BK$150&lt;&gt;"",'Data Import'!$BK$150,"")</f>
        <v>0</v>
      </c>
    </row>
    <row r="72" spans="1:33" s="4" customFormat="1" ht="15.75" customHeight="1" x14ac:dyDescent="0.25">
      <c r="A72" s="23">
        <v>61</v>
      </c>
      <c r="B72" s="177" t="s">
        <v>71</v>
      </c>
      <c r="C72" s="178" t="str">
        <f>IF('Data Import'!$BL$121="Нет","+","")</f>
        <v/>
      </c>
      <c r="D72" s="178" t="str">
        <f>IF('Data Import'!$BL$122="Нет","+","")</f>
        <v>+</v>
      </c>
      <c r="E72" s="179" t="str">
        <f>IF('Data Import'!$BL$123&lt;&gt;"",'Data Import'!$BL$123,"")</f>
        <v/>
      </c>
      <c r="F72" s="178" t="str">
        <f>IF('Data Import'!$BL$124&lt;&gt;"",'Data Import'!$BL$124,"")</f>
        <v/>
      </c>
      <c r="G72" s="181" t="str">
        <f>IF('Data Import'!$BL$125&lt;&gt;"",'Data Import'!$BL$125,"")</f>
        <v/>
      </c>
      <c r="H72" s="181" t="str">
        <f>IF('Data Import'!$BL$126&lt;&gt;"",'Data Import'!$BL$126,"")</f>
        <v/>
      </c>
      <c r="I72" s="197" t="str">
        <f>IF('Data Import'!$BL$127&lt;&gt;"",'Data Import'!$BL$127,"")</f>
        <v/>
      </c>
      <c r="J72" s="197" t="str">
        <f>IF('Data Import'!$BL$128&lt;&gt;"",'Data Import'!$BL$128,"")</f>
        <v/>
      </c>
      <c r="K72" s="178" t="str">
        <f>IF('Data Import'!$BL$129="Нет","+","")</f>
        <v>+</v>
      </c>
      <c r="L72" s="180" t="str">
        <f>IF('Data Import'!$BL$130&lt;&gt;"",'Data Import'!$BL$130,"")</f>
        <v/>
      </c>
      <c r="M72" s="178" t="str">
        <f>IF('Data Import'!$BL$129="Да","+","")</f>
        <v/>
      </c>
      <c r="N72" s="211" t="str">
        <f>IF('Data Import'!$BL$131&lt;&gt;"",'Data Import'!$BL$131,"")</f>
        <v/>
      </c>
      <c r="O72" s="211" t="str">
        <f>IF('Data Import'!$BL$132&lt;&gt;"",'Data Import'!$BL$132,"")</f>
        <v/>
      </c>
      <c r="P72" s="211">
        <f>IF('Data Import'!$BL$133&lt;&gt;"",'Data Import'!$BL$133,"")</f>
        <v>19</v>
      </c>
      <c r="Q72" s="211">
        <f>IF('Data Import'!$BL$134&lt;&gt;"",'Data Import'!$BL$134,"")</f>
        <v>21</v>
      </c>
      <c r="R72" s="211" t="str">
        <f>IF('Data Import'!$BL$135&lt;&gt;"",'Data Import'!$BL$135,"")</f>
        <v/>
      </c>
      <c r="S72" s="211" t="str">
        <f>IF('Data Import'!$BL$136&lt;&gt;"",'Data Import'!$BL$136,"")</f>
        <v/>
      </c>
      <c r="T72" s="211">
        <f>IF('Data Import'!$BL$137&lt;&gt;"",'Data Import'!$BL$137,"")</f>
        <v>9</v>
      </c>
      <c r="U72" s="211">
        <f>IF('Data Import'!$BL$138&lt;&gt;"",'Data Import'!$BL$138,"")</f>
        <v>9</v>
      </c>
      <c r="V72" s="211" t="str">
        <f>IF('Data Import'!$BL$139&lt;&gt;"",'Data Import'!$BL$139,"")</f>
        <v/>
      </c>
      <c r="W72" s="211" t="str">
        <f>IF('Data Import'!$BL$140&lt;&gt;"",'Data Import'!$BL$140,"")</f>
        <v/>
      </c>
      <c r="X72" s="211">
        <f>IF('Data Import'!$BL$141&lt;&gt;"",'Data Import'!$BL$141,"")</f>
        <v>9</v>
      </c>
      <c r="Y72" s="211">
        <f>IF('Data Import'!$BL$142&lt;&gt;"",'Data Import'!$BL$142,"")</f>
        <v>9</v>
      </c>
      <c r="Z72" s="204" t="str">
        <f>IF('Data Import'!$BL$143&lt;&gt;"",'Data Import'!$BL$143,"")</f>
        <v/>
      </c>
      <c r="AA72" s="204" t="str">
        <f>IF('Data Import'!$BL$144&lt;&gt;"",'Data Import'!$BL$144,"")</f>
        <v/>
      </c>
      <c r="AB72" s="204">
        <f>IF('Data Import'!$BL$145&lt;&gt;"",'Data Import'!$BL$145,"")</f>
        <v>47.368000000000002</v>
      </c>
      <c r="AC72" s="204">
        <f>IF('Data Import'!$BL$146&lt;&gt;"",'Data Import'!$BL$146,"")</f>
        <v>42.856999999999999</v>
      </c>
      <c r="AD72" s="204" t="str">
        <f>IF('Data Import'!$BL$147&lt;&gt;"",'Data Import'!$BL$147,"")</f>
        <v/>
      </c>
      <c r="AE72" s="204" t="str">
        <f>IF('Data Import'!$BL$148&lt;&gt;"",'Data Import'!$BL$148,"")</f>
        <v/>
      </c>
      <c r="AF72" s="197">
        <f>IF('Data Import'!$BL$149&lt;&gt;"",'Data Import'!$BL$149,"")</f>
        <v>47.368000000000002</v>
      </c>
      <c r="AG72" s="197">
        <f>IF('Data Import'!$BL$150&lt;&gt;"",'Data Import'!$BL$150,"")</f>
        <v>42.856999999999999</v>
      </c>
    </row>
    <row r="73" spans="1:33" s="4" customFormat="1" ht="75" customHeight="1" x14ac:dyDescent="0.25">
      <c r="A73" s="23">
        <v>62</v>
      </c>
      <c r="B73" s="177" t="s">
        <v>72</v>
      </c>
      <c r="C73" s="178" t="str">
        <f>IF('Data Import'!$BM$121="Нет","+","")</f>
        <v/>
      </c>
      <c r="D73" s="178" t="str">
        <f>IF('Data Import'!$BM$122="Нет","+","")</f>
        <v/>
      </c>
      <c r="E73" s="179" t="str">
        <f>IF('Data Import'!$BM$123&lt;&gt;"",'Data Import'!$BM$123,"")</f>
        <v xml:space="preserve">Доля светофорных объектов, полностью соответствующих требованиям доступности для инвалидов, на автомобильных дорогах регионального и местного значения до 2026 года- 20%
</v>
      </c>
      <c r="F73" s="178" t="str">
        <f>IF('Data Import'!$BM$124&lt;&gt;"",'Data Import'!$BM$124,"")</f>
        <v>%</v>
      </c>
      <c r="G73" s="181">
        <f>IF('Data Import'!$BM$125&lt;&gt;"",'Data Import'!$BM$125,"")</f>
        <v>20</v>
      </c>
      <c r="H73" s="181">
        <f>IF('Data Import'!$BM$126&lt;&gt;"",'Data Import'!$BM$126,"")</f>
        <v>20</v>
      </c>
      <c r="I73" s="197">
        <f>IF('Data Import'!$BM$127&lt;&gt;"",'Data Import'!$BM$127,"")</f>
        <v>20</v>
      </c>
      <c r="J73" s="197">
        <f>IF('Data Import'!$BM$128&lt;&gt;"",'Data Import'!$BM$128,"")</f>
        <v>12.4</v>
      </c>
      <c r="K73" s="178" t="str">
        <f>IF('Data Import'!$BM$129="Нет","+","")</f>
        <v/>
      </c>
      <c r="L73" s="180" t="str">
        <f>IF('Data Import'!$BM$130&lt;&gt;"",'Data Import'!$BM$130,"")</f>
        <v/>
      </c>
      <c r="M73" s="178" t="str">
        <f>IF('Data Import'!$BM$129="Да","+","")</f>
        <v>+</v>
      </c>
      <c r="N73" s="211">
        <f>IF('Data Import'!$BM$131&lt;&gt;"",'Data Import'!$BM$131,"")</f>
        <v>5</v>
      </c>
      <c r="O73" s="211">
        <f>IF('Data Import'!$BM$132&lt;&gt;"",'Data Import'!$BM$132,"")</f>
        <v>5</v>
      </c>
      <c r="P73" s="211"/>
      <c r="Q73" s="211">
        <f>IF('Data Import'!$BM$134&lt;&gt;"",'Data Import'!$BM$134,"")</f>
        <v>109</v>
      </c>
      <c r="R73" s="211">
        <f>IF('Data Import'!$BM$135&lt;&gt;"",'Data Import'!$BM$135,"")</f>
        <v>1</v>
      </c>
      <c r="S73" s="211">
        <f>IF('Data Import'!$BM$136&lt;&gt;"",'Data Import'!$BM$136,"")</f>
        <v>1</v>
      </c>
      <c r="T73" s="211"/>
      <c r="U73" s="211">
        <f>IF('Data Import'!$BM$138&lt;&gt;"",'Data Import'!$BM$138,"")</f>
        <v>0</v>
      </c>
      <c r="V73" s="211">
        <f>IF('Data Import'!$BM$139&lt;&gt;"",'Data Import'!$BM$139,"")</f>
        <v>4</v>
      </c>
      <c r="W73" s="211">
        <f>IF('Data Import'!$BM$140&lt;&gt;"",'Data Import'!$BM$140,"")</f>
        <v>4</v>
      </c>
      <c r="X73" s="211"/>
      <c r="Y73" s="211">
        <f>IF('Data Import'!$BM$142&lt;&gt;"",'Data Import'!$BM$142,"")</f>
        <v>73</v>
      </c>
      <c r="Z73" s="204">
        <f>IF('Data Import'!$BM$143&lt;&gt;"",'Data Import'!$BM$143,"")</f>
        <v>20</v>
      </c>
      <c r="AA73" s="204">
        <f>IF('Data Import'!$BM$144&lt;&gt;"",'Data Import'!$BM$144,"")</f>
        <v>20</v>
      </c>
      <c r="AB73" s="204" t="str">
        <f>IF('Data Import'!$BM$145&lt;&gt;"",'Data Import'!$BM$145,"")</f>
        <v/>
      </c>
      <c r="AC73" s="204">
        <f>IF('Data Import'!$BM$146&lt;&gt;"",'Data Import'!$BM$146,"")</f>
        <v>0</v>
      </c>
      <c r="AD73" s="204">
        <f>IF('Data Import'!$BM$147&lt;&gt;"",'Data Import'!$BM$147,"")</f>
        <v>80</v>
      </c>
      <c r="AE73" s="204">
        <f>IF('Data Import'!$BM$148&lt;&gt;"",'Data Import'!$BM$148,"")</f>
        <v>80</v>
      </c>
      <c r="AF73" s="204" t="str">
        <f>IF('Data Import'!$BM$149&lt;&gt;"",'Data Import'!$BM$149,"")</f>
        <v/>
      </c>
      <c r="AG73" s="204">
        <f>IF('Data Import'!$BM$150&lt;&gt;"",'Data Import'!$BM$150,"")</f>
        <v>66.971999999999994</v>
      </c>
    </row>
    <row r="74" spans="1:33" s="4" customFormat="1" ht="15.75" customHeight="1" x14ac:dyDescent="0.25">
      <c r="A74" s="23">
        <v>63</v>
      </c>
      <c r="B74" s="177" t="s">
        <v>73</v>
      </c>
      <c r="C74" s="178" t="str">
        <f>IF('Data Import'!$BN$121="Нет","+","")</f>
        <v>+</v>
      </c>
      <c r="D74" s="178" t="str">
        <f>IF('Data Import'!$BN$122="Нет","+","")</f>
        <v/>
      </c>
      <c r="E74" s="179" t="str">
        <f>IF('Data Import'!$BN$123&lt;&gt;"",'Data Import'!$BN$123,"")</f>
        <v/>
      </c>
      <c r="F74" s="178" t="str">
        <f>IF('Data Import'!$BN$124&lt;&gt;"",'Data Import'!$BN$124,"")</f>
        <v/>
      </c>
      <c r="G74" s="181" t="str">
        <f>IF('Data Import'!$BN$125&lt;&gt;"",'Data Import'!$BN$125,"")</f>
        <v/>
      </c>
      <c r="H74" s="181" t="str">
        <f>IF('Data Import'!$BN$126&lt;&gt;"",'Data Import'!$BN$126,"")</f>
        <v/>
      </c>
      <c r="I74" s="197" t="str">
        <f>IF('Data Import'!$BN$127&lt;&gt;"",'Data Import'!$BN$127,"")</f>
        <v/>
      </c>
      <c r="J74" s="197" t="str">
        <f>IF('Data Import'!$BN$128&lt;&gt;"",'Data Import'!$BN$128,"")</f>
        <v/>
      </c>
      <c r="K74" s="178" t="str">
        <f>IF('Data Import'!$BN$129="Нет","+","")</f>
        <v/>
      </c>
      <c r="L74" s="180" t="str">
        <f>IF('Data Import'!$BN$130&lt;&gt;"",'Data Import'!$BN$130,"")</f>
        <v/>
      </c>
      <c r="M74" s="178" t="str">
        <f>IF('Data Import'!$BN$129="Да","+","")</f>
        <v>+</v>
      </c>
      <c r="N74" s="211" t="str">
        <f>IF('Data Import'!$BN$131&lt;&gt;"",'Data Import'!$BN$131,"")</f>
        <v/>
      </c>
      <c r="O74" s="211" t="str">
        <f>IF('Data Import'!$BN$132&lt;&gt;"",'Data Import'!$BN$132,"")</f>
        <v/>
      </c>
      <c r="P74" s="211" t="str">
        <f>IF('Data Import'!$BN$133&lt;&gt;"",'Data Import'!$BN$133,"")</f>
        <v/>
      </c>
      <c r="Q74" s="211" t="str">
        <f>IF('Data Import'!$BN$134&lt;&gt;"",'Data Import'!$BN$134,"")</f>
        <v/>
      </c>
      <c r="R74" s="211" t="str">
        <f>IF('Data Import'!$BN$135&lt;&gt;"",'Data Import'!$BN$135,"")</f>
        <v/>
      </c>
      <c r="S74" s="211" t="str">
        <f>IF('Data Import'!$BN$136&lt;&gt;"",'Data Import'!$BN$136,"")</f>
        <v/>
      </c>
      <c r="T74" s="211" t="str">
        <f>IF('Data Import'!$BN$137&lt;&gt;"",'Data Import'!$BN$137,"")</f>
        <v/>
      </c>
      <c r="U74" s="211" t="str">
        <f>IF('Data Import'!$BN$138&lt;&gt;"",'Data Import'!$BN$138,"")</f>
        <v/>
      </c>
      <c r="V74" s="211" t="str">
        <f>IF('Data Import'!$BN$139&lt;&gt;"",'Data Import'!$BN$139,"")</f>
        <v/>
      </c>
      <c r="W74" s="211" t="str">
        <f>IF('Data Import'!$BN$140&lt;&gt;"",'Data Import'!$BN$140,"")</f>
        <v/>
      </c>
      <c r="X74" s="211" t="str">
        <f>IF('Data Import'!$BN$141&lt;&gt;"",'Data Import'!$BN$141,"")</f>
        <v/>
      </c>
      <c r="Y74" s="211" t="str">
        <f>IF('Data Import'!$BN$142&lt;&gt;"",'Data Import'!$BN$142,"")</f>
        <v/>
      </c>
      <c r="Z74" s="204" t="str">
        <f>IF('Data Import'!$BN$143&lt;&gt;"",'Data Import'!$BN$143,"")</f>
        <v/>
      </c>
      <c r="AA74" s="204" t="str">
        <f>IF('Data Import'!$BN$144&lt;&gt;"",'Data Import'!$BN$144,"")</f>
        <v/>
      </c>
      <c r="AB74" s="204" t="str">
        <f>IF('Data Import'!$BN$145&lt;&gt;"",'Data Import'!$BN$145,"")</f>
        <v/>
      </c>
      <c r="AC74" s="204" t="str">
        <f>IF('Data Import'!$BN$146&lt;&gt;"",'Data Import'!$BN$146,"")</f>
        <v/>
      </c>
      <c r="AD74" s="204" t="str">
        <f>IF('Data Import'!$BN$147&lt;&gt;"",'Data Import'!$BN$147,"")</f>
        <v/>
      </c>
      <c r="AE74" s="204" t="str">
        <f>IF('Data Import'!$BN$148&lt;&gt;"",'Data Import'!$BN$148,"")</f>
        <v/>
      </c>
      <c r="AF74" s="197" t="str">
        <f>IF('Data Import'!$BN$149&lt;&gt;"",'Data Import'!$BN$149,"")</f>
        <v/>
      </c>
      <c r="AG74" s="197" t="str">
        <f>IF('Data Import'!$BN$150&lt;&gt;"",'Data Import'!$BN$150,"")</f>
        <v/>
      </c>
    </row>
    <row r="75" spans="1:33" s="4" customFormat="1" ht="15.75" customHeight="1" x14ac:dyDescent="0.25">
      <c r="A75" s="23">
        <v>64</v>
      </c>
      <c r="B75" s="177" t="s">
        <v>74</v>
      </c>
      <c r="C75" s="178" t="str">
        <f>IF('Data Import'!$BO$121="Нет","+","")</f>
        <v/>
      </c>
      <c r="D75" s="178" t="str">
        <f>IF('Data Import'!$BO$122="Нет","+","")</f>
        <v/>
      </c>
      <c r="E75" s="179" t="str">
        <f>IF('Data Import'!$BO$123&lt;&gt;"",'Data Import'!$BO$123,"")</f>
        <v/>
      </c>
      <c r="F75" s="178" t="str">
        <f>IF('Data Import'!$BO$124&lt;&gt;"",'Data Import'!$BO$124,"")</f>
        <v/>
      </c>
      <c r="G75" s="181" t="str">
        <f>IF('Data Import'!$BO$125&lt;&gt;"",'Data Import'!$BO$125,"")</f>
        <v/>
      </c>
      <c r="H75" s="181" t="str">
        <f>IF('Data Import'!$BO$126&lt;&gt;"",'Data Import'!$BO$126,"")</f>
        <v/>
      </c>
      <c r="I75" s="197" t="str">
        <f>IF('Data Import'!$BO$127&lt;&gt;"",'Data Import'!$BO$127,"")</f>
        <v/>
      </c>
      <c r="J75" s="197" t="str">
        <f>IF('Data Import'!$BO$128&lt;&gt;"",'Data Import'!$BO$128,"")</f>
        <v/>
      </c>
      <c r="K75" s="178" t="str">
        <f>IF('Data Import'!$BO$129="Нет","+","")</f>
        <v/>
      </c>
      <c r="L75" s="180" t="str">
        <f>IF('Data Import'!$BO$130&lt;&gt;"",'Data Import'!$BO$130,"")</f>
        <v/>
      </c>
      <c r="M75" s="178" t="str">
        <f>IF('Data Import'!$BO$129="Да","+","")</f>
        <v>+</v>
      </c>
      <c r="N75" s="211" t="str">
        <f>IF('Data Import'!$BO$131&lt;&gt;"",'Data Import'!$BO$131,"")</f>
        <v/>
      </c>
      <c r="O75" s="211" t="str">
        <f>IF('Data Import'!$BO$132&lt;&gt;"",'Data Import'!$BO$132,"")</f>
        <v/>
      </c>
      <c r="P75" s="211">
        <f>IF('Data Import'!$BO$133&lt;&gt;"",'Data Import'!$BO$133,"")</f>
        <v>3946</v>
      </c>
      <c r="Q75" s="211">
        <f>IF('Data Import'!$BO$134&lt;&gt;"",'Data Import'!$BO$134,"")</f>
        <v>4131</v>
      </c>
      <c r="R75" s="211" t="str">
        <f>IF('Data Import'!$BO$135&lt;&gt;"",'Data Import'!$BO$135,"")</f>
        <v/>
      </c>
      <c r="S75" s="211" t="str">
        <f>IF('Data Import'!$BO$136&lt;&gt;"",'Data Import'!$BO$136,"")</f>
        <v/>
      </c>
      <c r="T75" s="211">
        <f>IF('Data Import'!$BO$137&lt;&gt;"",'Data Import'!$BO$137,"")</f>
        <v>1762</v>
      </c>
      <c r="U75" s="211">
        <f>IF('Data Import'!$BO$138&lt;&gt;"",'Data Import'!$BO$138,"")</f>
        <v>2026</v>
      </c>
      <c r="V75" s="211" t="str">
        <f>IF('Data Import'!$BO$139&lt;&gt;"",'Data Import'!$BO$139,"")</f>
        <v/>
      </c>
      <c r="W75" s="211" t="str">
        <f>IF('Data Import'!$BO$140&lt;&gt;"",'Data Import'!$BO$140,"")</f>
        <v/>
      </c>
      <c r="X75" s="211">
        <f>IF('Data Import'!$BO$141&lt;&gt;"",'Data Import'!$BO$141,"")</f>
        <v>2184</v>
      </c>
      <c r="Y75" s="211">
        <f>IF('Data Import'!$BO$142&lt;&gt;"",'Data Import'!$BO$142,"")</f>
        <v>2105</v>
      </c>
      <c r="Z75" s="204" t="str">
        <f>IF('Data Import'!$BO$143&lt;&gt;"",'Data Import'!$BO$143,"")</f>
        <v/>
      </c>
      <c r="AA75" s="204" t="str">
        <f>IF('Data Import'!$BO$144&lt;&gt;"",'Data Import'!$BO$144,"")</f>
        <v/>
      </c>
      <c r="AB75" s="204">
        <f>IF('Data Import'!$BO$145&lt;&gt;"",'Data Import'!$BO$145,"")</f>
        <v>44.652999999999999</v>
      </c>
      <c r="AC75" s="204">
        <f>IF('Data Import'!$BO$146&lt;&gt;"",'Data Import'!$BO$146,"")</f>
        <v>49.043999999999997</v>
      </c>
      <c r="AD75" s="204" t="str">
        <f>IF('Data Import'!$BO$147&lt;&gt;"",'Data Import'!$BO$147,"")</f>
        <v/>
      </c>
      <c r="AE75" s="204" t="str">
        <f>IF('Data Import'!$BO$148&lt;&gt;"",'Data Import'!$BO$148,"")</f>
        <v/>
      </c>
      <c r="AF75" s="197">
        <f>IF('Data Import'!$BO$149&lt;&gt;"",'Data Import'!$BO$149,"")</f>
        <v>55.347000000000001</v>
      </c>
      <c r="AG75" s="197">
        <f>IF('Data Import'!$BO$150&lt;&gt;"",'Data Import'!$BO$150,"")</f>
        <v>50.956000000000003</v>
      </c>
    </row>
    <row r="76" spans="1:33" s="4" customFormat="1" ht="47.25" customHeight="1" x14ac:dyDescent="0.25">
      <c r="A76" s="23">
        <v>65</v>
      </c>
      <c r="B76" s="177" t="s">
        <v>75</v>
      </c>
      <c r="C76" s="178" t="str">
        <f>IF('Data Import'!$BP$121="Нет","+","")</f>
        <v/>
      </c>
      <c r="D76" s="178" t="str">
        <f>IF('Data Import'!$BP$122="Нет","+","")</f>
        <v/>
      </c>
      <c r="E76" s="179" t="str">
        <f>IF('Data Import'!$BP$123&lt;&gt;"",'Data Import'!$BP$123,"")</f>
        <v xml:space="preserve">Доля установленных и модернизированных светофорных объектов с учетом их оснащения устройствами звукового сопровождения пешеходов
</v>
      </c>
      <c r="F76" s="178" t="str">
        <f>IF('Data Import'!$BP$124&lt;&gt;"",'Data Import'!$BP$124,"")</f>
        <v>%</v>
      </c>
      <c r="G76" s="181">
        <f>IF('Data Import'!$BP$125&lt;&gt;"",'Data Import'!$BP$125,"")</f>
        <v>0</v>
      </c>
      <c r="H76" s="181">
        <f>IF('Data Import'!$BP$126&lt;&gt;"",'Data Import'!$BP$126,"")</f>
        <v>0</v>
      </c>
      <c r="I76" s="197">
        <f>IF('Data Import'!$BP$127&lt;&gt;"",'Data Import'!$BP$127,"")</f>
        <v>100</v>
      </c>
      <c r="J76" s="197">
        <f>IF('Data Import'!$BP$128&lt;&gt;"",'Data Import'!$BP$128,"")</f>
        <v>66.7</v>
      </c>
      <c r="K76" s="178" t="str">
        <f>IF('Data Import'!$BP$129="Нет","+","")</f>
        <v>+</v>
      </c>
      <c r="L76" s="180" t="str">
        <f>IF('Data Import'!$BP$130&lt;&gt;"",'Data Import'!$BP$130,"")</f>
        <v/>
      </c>
      <c r="M76" s="178" t="str">
        <f>IF('Data Import'!$BP$129="Да","+","")</f>
        <v/>
      </c>
      <c r="N76" s="211">
        <f>IF('Data Import'!$BP$131&lt;&gt;"",'Data Import'!$BP$131,"")</f>
        <v>35</v>
      </c>
      <c r="O76" s="211">
        <f>IF('Data Import'!$BP$132&lt;&gt;"",'Data Import'!$BP$132,"")</f>
        <v>55</v>
      </c>
      <c r="P76" s="211">
        <f>IF('Data Import'!$BP$133&lt;&gt;"",'Data Import'!$BP$133,"")</f>
        <v>141</v>
      </c>
      <c r="Q76" s="211">
        <f>IF('Data Import'!$BP$134&lt;&gt;"",'Data Import'!$BP$134,"")</f>
        <v>141</v>
      </c>
      <c r="R76" s="211">
        <f>IF('Data Import'!$BP$135&lt;&gt;"",'Data Import'!$BP$135,"")</f>
        <v>35</v>
      </c>
      <c r="S76" s="211">
        <f>IF('Data Import'!$BP$136&lt;&gt;"",'Data Import'!$BP$136,"")</f>
        <v>35</v>
      </c>
      <c r="T76" s="211">
        <f>IF('Data Import'!$BP$137&lt;&gt;"",'Data Import'!$BP$137,"")</f>
        <v>96</v>
      </c>
      <c r="U76" s="211">
        <f>IF('Data Import'!$BP$138&lt;&gt;"",'Data Import'!$BP$138,"")</f>
        <v>94</v>
      </c>
      <c r="V76" s="211">
        <f>IF('Data Import'!$BP$139&lt;&gt;"",'Data Import'!$BP$139,"")</f>
        <v>0</v>
      </c>
      <c r="W76" s="211">
        <f>IF('Data Import'!$BP$140&lt;&gt;"",'Data Import'!$BP$140,"")</f>
        <v>20</v>
      </c>
      <c r="X76" s="211">
        <f>IF('Data Import'!$BP$141&lt;&gt;"",'Data Import'!$BP$141,"")</f>
        <v>10</v>
      </c>
      <c r="Y76" s="211">
        <f>IF('Data Import'!$BP$142&lt;&gt;"",'Data Import'!$BP$142,"")</f>
        <v>11</v>
      </c>
      <c r="Z76" s="204">
        <f>IF('Data Import'!$BP$143&lt;&gt;"",'Data Import'!$BP$143,"")</f>
        <v>100</v>
      </c>
      <c r="AA76" s="204">
        <f>IF('Data Import'!$BP$144&lt;&gt;"",'Data Import'!$BP$144,"")</f>
        <v>63.636000000000003</v>
      </c>
      <c r="AB76" s="204">
        <f>IF('Data Import'!$BP$145&lt;&gt;"",'Data Import'!$BP$145,"")</f>
        <v>68.084999999999994</v>
      </c>
      <c r="AC76" s="204">
        <f>IF('Data Import'!$BP$146&lt;&gt;"",'Data Import'!$BP$146,"")</f>
        <v>66.667000000000002</v>
      </c>
      <c r="AD76" s="204">
        <f>IF('Data Import'!$BP$147&lt;&gt;"",'Data Import'!$BP$147,"")</f>
        <v>0</v>
      </c>
      <c r="AE76" s="204">
        <f>IF('Data Import'!$BP$148&lt;&gt;"",'Data Import'!$BP$148,"")</f>
        <v>36.363999999999997</v>
      </c>
      <c r="AF76" s="204">
        <f>IF('Data Import'!$BP$149&lt;&gt;"",'Data Import'!$BP$149,"")</f>
        <v>7.0919999999999996</v>
      </c>
      <c r="AG76" s="204">
        <f>IF('Data Import'!$BP$150&lt;&gt;"",'Data Import'!$BP$150,"")</f>
        <v>7.8010000000000002</v>
      </c>
    </row>
    <row r="77" spans="1:33" s="4" customFormat="1" ht="60.75" customHeight="1" x14ac:dyDescent="0.25">
      <c r="A77" s="23">
        <v>66</v>
      </c>
      <c r="B77" s="177" t="s">
        <v>76</v>
      </c>
      <c r="C77" s="178" t="str">
        <f>IF('Data Import'!$BQ$121="Нет","+","")</f>
        <v/>
      </c>
      <c r="D77" s="178" t="str">
        <f>IF('Data Import'!$BQ$122="Нет","+","")</f>
        <v/>
      </c>
      <c r="E77" s="179" t="str">
        <f>IF('Data Import'!$BQ$123&lt;&gt;"",'Data Import'!$BQ$123,"")</f>
        <v xml:space="preserve">Доля светофорных объектов, соответствующих требованиям доступности для инвалидов, на автомобильных дорогах регионального и местного назначения </v>
      </c>
      <c r="F77" s="178" t="str">
        <f>IF('Data Import'!$BQ$124&lt;&gt;"",'Data Import'!$BQ$124,"")</f>
        <v>%</v>
      </c>
      <c r="G77" s="181">
        <f>IF('Data Import'!$BQ$125&lt;&gt;"",'Data Import'!$BQ$125,"")</f>
        <v>15</v>
      </c>
      <c r="H77" s="181">
        <f>IF('Data Import'!$BQ$126&lt;&gt;"",'Data Import'!$BQ$126,"")</f>
        <v>15</v>
      </c>
      <c r="I77" s="197">
        <f>IF('Data Import'!$BQ$127&lt;&gt;"",'Data Import'!$BQ$127,"")</f>
        <v>17.600000000000001</v>
      </c>
      <c r="J77" s="197">
        <f>IF('Data Import'!$BQ$128&lt;&gt;"",'Data Import'!$BQ$128,"")</f>
        <v>15.768000000000001</v>
      </c>
      <c r="K77" s="178" t="str">
        <f>IF('Data Import'!$BQ$129="Нет","+","")</f>
        <v/>
      </c>
      <c r="L77" s="180" t="str">
        <f>IF('Data Import'!$BQ$130&lt;&gt;"",'Data Import'!$BQ$130,"")</f>
        <v/>
      </c>
      <c r="M77" s="178" t="str">
        <f>IF('Data Import'!$BQ$129="Да","+","")</f>
        <v>+</v>
      </c>
      <c r="N77" s="211">
        <f>IF('Data Import'!$BQ$131&lt;&gt;"",'Data Import'!$BQ$131,"")</f>
        <v>51</v>
      </c>
      <c r="O77" s="211">
        <f>IF('Data Import'!$BQ$132&lt;&gt;"",'Data Import'!$BQ$132,"")</f>
        <v>51</v>
      </c>
      <c r="P77" s="211">
        <f>IF('Data Import'!$BQ$133&lt;&gt;"",'Data Import'!$BQ$133,"")</f>
        <v>236</v>
      </c>
      <c r="Q77" s="211">
        <f>IF('Data Import'!$BQ$134&lt;&gt;"",'Data Import'!$BQ$134,"")</f>
        <v>241</v>
      </c>
      <c r="R77" s="211">
        <f>IF('Data Import'!$BQ$135&lt;&gt;"",'Data Import'!$BQ$135,"")</f>
        <v>0</v>
      </c>
      <c r="S77" s="211">
        <f>IF('Data Import'!$BQ$136&lt;&gt;"",'Data Import'!$BQ$136,"")</f>
        <v>0</v>
      </c>
      <c r="T77" s="211">
        <f>IF('Data Import'!$BQ$137&lt;&gt;"",'Data Import'!$BQ$137,"")</f>
        <v>36</v>
      </c>
      <c r="U77" s="211">
        <f>IF('Data Import'!$BQ$138&lt;&gt;"",'Data Import'!$BQ$138,"")</f>
        <v>38</v>
      </c>
      <c r="V77" s="211">
        <f>IF('Data Import'!$BQ$139&lt;&gt;"",'Data Import'!$BQ$139,"")</f>
        <v>9</v>
      </c>
      <c r="W77" s="211">
        <f>IF('Data Import'!$BQ$140&lt;&gt;"",'Data Import'!$BQ$140,"")</f>
        <v>9</v>
      </c>
      <c r="X77" s="211">
        <f>IF('Data Import'!$BQ$141&lt;&gt;"",'Data Import'!$BQ$141,"")</f>
        <v>188</v>
      </c>
      <c r="Y77" s="211">
        <f>IF('Data Import'!$BQ$142&lt;&gt;"",'Data Import'!$BQ$142,"")</f>
        <v>191</v>
      </c>
      <c r="Z77" s="204">
        <f>IF('Data Import'!$BQ$143&lt;&gt;"",'Data Import'!$BQ$143,"")</f>
        <v>0</v>
      </c>
      <c r="AA77" s="204">
        <f>IF('Data Import'!$BQ$144&lt;&gt;"",'Data Import'!$BQ$144,"")</f>
        <v>0</v>
      </c>
      <c r="AB77" s="204">
        <f>IF('Data Import'!$BQ$145&lt;&gt;"",'Data Import'!$BQ$145,"")</f>
        <v>15.254</v>
      </c>
      <c r="AC77" s="204">
        <f>IF('Data Import'!$BQ$146&lt;&gt;"",'Data Import'!$BQ$146,"")</f>
        <v>15.768000000000001</v>
      </c>
      <c r="AD77" s="204">
        <f>IF('Data Import'!$BQ$147&lt;&gt;"",'Data Import'!$BQ$147,"")</f>
        <v>17.646999999999998</v>
      </c>
      <c r="AE77" s="204">
        <f>IF('Data Import'!$BQ$148&lt;&gt;"",'Data Import'!$BQ$148,"")</f>
        <v>17.646999999999998</v>
      </c>
      <c r="AF77" s="204">
        <f>IF('Data Import'!$BQ$149&lt;&gt;"",'Data Import'!$BQ$149,"")</f>
        <v>79.661000000000001</v>
      </c>
      <c r="AG77" s="204">
        <f>IF('Data Import'!$BQ$150&lt;&gt;"",'Data Import'!$BQ$150,"")</f>
        <v>79.253</v>
      </c>
    </row>
    <row r="78" spans="1:33" s="4" customFormat="1" ht="15.75" customHeight="1" x14ac:dyDescent="0.25">
      <c r="A78" s="23">
        <v>67</v>
      </c>
      <c r="B78" s="177" t="s">
        <v>77</v>
      </c>
      <c r="C78" s="178" t="str">
        <f>IF('Data Import'!$BR$121="Нет","+","")</f>
        <v>+</v>
      </c>
      <c r="D78" s="178" t="str">
        <f>IF('Data Import'!$BR$122="Нет","+","")</f>
        <v/>
      </c>
      <c r="E78" s="179" t="str">
        <f>IF('Data Import'!$BR$123&lt;&gt;"",'Data Import'!$BR$123,"")</f>
        <v/>
      </c>
      <c r="F78" s="178" t="str">
        <f>IF('Data Import'!$BR$124&lt;&gt;"",'Data Import'!$BR$124,"")</f>
        <v/>
      </c>
      <c r="G78" s="181" t="str">
        <f>IF('Data Import'!$BR$125&lt;&gt;"",'Data Import'!$BR$125,"")</f>
        <v/>
      </c>
      <c r="H78" s="181" t="str">
        <f>IF('Data Import'!$BR$126&lt;&gt;"",'Data Import'!$BR$126,"")</f>
        <v/>
      </c>
      <c r="I78" s="197" t="str">
        <f>IF('Data Import'!$BR$127&lt;&gt;"",'Data Import'!$BR$127,"")</f>
        <v/>
      </c>
      <c r="J78" s="197" t="str">
        <f>IF('Data Import'!$BR$128&lt;&gt;"",'Data Import'!$BR$128,"")</f>
        <v/>
      </c>
      <c r="K78" s="178" t="str">
        <f>IF('Data Import'!$BR$129="Нет","+","")</f>
        <v/>
      </c>
      <c r="L78" s="180" t="str">
        <f>IF('Data Import'!$BR$130&lt;&gt;"",'Data Import'!$BR$130,"")</f>
        <v/>
      </c>
      <c r="M78" s="178" t="str">
        <f>IF('Data Import'!$BR$129="Да","+","")</f>
        <v>+</v>
      </c>
      <c r="N78" s="211">
        <f>IF('Data Import'!$BR$131&lt;&gt;"",'Data Import'!$BR$131,"")</f>
        <v>120</v>
      </c>
      <c r="O78" s="211">
        <f>IF('Data Import'!$BR$132&lt;&gt;"",'Data Import'!$BR$132,"")</f>
        <v>120</v>
      </c>
      <c r="P78" s="211">
        <f>IF('Data Import'!$BR$133&lt;&gt;"",'Data Import'!$BR$133,"")</f>
        <v>330</v>
      </c>
      <c r="Q78" s="211">
        <f>IF('Data Import'!$BR$134&lt;&gt;"",'Data Import'!$BR$134,"")</f>
        <v>337</v>
      </c>
      <c r="R78" s="211">
        <f>IF('Data Import'!$BR$135&lt;&gt;"",'Data Import'!$BR$135,"")</f>
        <v>0</v>
      </c>
      <c r="S78" s="211">
        <f>IF('Data Import'!$BR$136&lt;&gt;"",'Data Import'!$BR$136,"")</f>
        <v>0</v>
      </c>
      <c r="T78" s="211">
        <f>IF('Data Import'!$BR$137&lt;&gt;"",'Data Import'!$BR$137,"")</f>
        <v>81</v>
      </c>
      <c r="U78" s="211">
        <f>IF('Data Import'!$BR$138&lt;&gt;"",'Data Import'!$BR$138,"")</f>
        <v>86</v>
      </c>
      <c r="V78" s="211">
        <f>IF('Data Import'!$BR$139&lt;&gt;"",'Data Import'!$BR$139,"")</f>
        <v>0</v>
      </c>
      <c r="W78" s="211">
        <f>IF('Data Import'!$BR$140&lt;&gt;"",'Data Import'!$BR$140,"")</f>
        <v>0</v>
      </c>
      <c r="X78" s="211">
        <f>IF('Data Import'!$BR$141&lt;&gt;"",'Data Import'!$BR$141,"")</f>
        <v>103</v>
      </c>
      <c r="Y78" s="211">
        <f>IF('Data Import'!$BR$142&lt;&gt;"",'Data Import'!$BR$142,"")</f>
        <v>103</v>
      </c>
      <c r="Z78" s="204">
        <f>IF('Data Import'!$BR$143&lt;&gt;"",'Data Import'!$BR$143,"")</f>
        <v>0</v>
      </c>
      <c r="AA78" s="204">
        <f>IF('Data Import'!$BR$144&lt;&gt;"",'Data Import'!$BR$144,"")</f>
        <v>0</v>
      </c>
      <c r="AB78" s="204">
        <f>IF('Data Import'!$BR$145&lt;&gt;"",'Data Import'!$BR$145,"")</f>
        <v>24.545000000000002</v>
      </c>
      <c r="AC78" s="204">
        <f>IF('Data Import'!$BR$146&lt;&gt;"",'Data Import'!$BR$146,"")</f>
        <v>25.518999999999998</v>
      </c>
      <c r="AD78" s="204">
        <f>IF('Data Import'!$BR$147&lt;&gt;"",'Data Import'!$BR$147,"")</f>
        <v>0</v>
      </c>
      <c r="AE78" s="204">
        <f>IF('Data Import'!$BR$148&lt;&gt;"",'Data Import'!$BR$148,"")</f>
        <v>0</v>
      </c>
      <c r="AF78" s="204">
        <f>IF('Data Import'!$BR$149&lt;&gt;"",'Data Import'!$BR$149,"")</f>
        <v>31.212</v>
      </c>
      <c r="AG78" s="204">
        <f>IF('Data Import'!$BR$150&lt;&gt;"",'Data Import'!$BR$150,"")</f>
        <v>30.564</v>
      </c>
    </row>
    <row r="79" spans="1:33" s="4" customFormat="1" ht="15.75" customHeight="1" x14ac:dyDescent="0.25">
      <c r="A79" s="23">
        <v>68</v>
      </c>
      <c r="B79" s="177" t="s">
        <v>78</v>
      </c>
      <c r="C79" s="178" t="str">
        <f>IF('Data Import'!$BS$121="Нет","+","")</f>
        <v>+</v>
      </c>
      <c r="D79" s="178" t="str">
        <f>IF('Data Import'!$BS$122="Нет","+","")</f>
        <v/>
      </c>
      <c r="E79" s="179" t="str">
        <f>IF('Data Import'!$BS$123&lt;&gt;"",'Data Import'!$BS$123,"")</f>
        <v/>
      </c>
      <c r="F79" s="178" t="str">
        <f>IF('Data Import'!$BS$124&lt;&gt;"",'Data Import'!$BS$124,"")</f>
        <v/>
      </c>
      <c r="G79" s="181" t="str">
        <f>IF('Data Import'!$BS$125&lt;&gt;"",'Data Import'!$BS$125,"")</f>
        <v/>
      </c>
      <c r="H79" s="181" t="str">
        <f>IF('Data Import'!$BS$126&lt;&gt;"",'Data Import'!$BS$126,"")</f>
        <v/>
      </c>
      <c r="I79" s="197" t="str">
        <f>IF('Data Import'!$BS$127&lt;&gt;"",'Data Import'!$BS$127,"")</f>
        <v/>
      </c>
      <c r="J79" s="197" t="str">
        <f>IF('Data Import'!$BS$128&lt;&gt;"",'Data Import'!$BS$128,"")</f>
        <v/>
      </c>
      <c r="K79" s="178" t="str">
        <f>IF('Data Import'!$BS$129="Нет","+","")</f>
        <v/>
      </c>
      <c r="L79" s="180" t="str">
        <f>IF('Data Import'!$BS$130&lt;&gt;"",'Data Import'!$BS$130,"")</f>
        <v/>
      </c>
      <c r="M79" s="178" t="str">
        <f>IF('Data Import'!$BS$129="Да","+","")</f>
        <v>+</v>
      </c>
      <c r="N79" s="211">
        <f>IF('Data Import'!$BS$131&lt;&gt;"",'Data Import'!$BS$131,"")</f>
        <v>245</v>
      </c>
      <c r="O79" s="211">
        <f>IF('Data Import'!$BS$132&lt;&gt;"",'Data Import'!$BS$132,"")</f>
        <v>249</v>
      </c>
      <c r="P79" s="211">
        <f>IF('Data Import'!$BS$133&lt;&gt;"",'Data Import'!$BS$133,"")</f>
        <v>13</v>
      </c>
      <c r="Q79" s="211">
        <f>IF('Data Import'!$BS$134&lt;&gt;"",'Data Import'!$BS$134,"")</f>
        <v>13</v>
      </c>
      <c r="R79" s="211">
        <f>IF('Data Import'!$BS$135&lt;&gt;"",'Data Import'!$BS$135,"")</f>
        <v>0</v>
      </c>
      <c r="S79" s="211">
        <f>IF('Data Import'!$BS$136&lt;&gt;"",'Data Import'!$BS$136,"")</f>
        <v>0</v>
      </c>
      <c r="T79" s="211">
        <f>IF('Data Import'!$BS$137&lt;&gt;"",'Data Import'!$BS$137,"")</f>
        <v>0</v>
      </c>
      <c r="U79" s="211">
        <f>IF('Data Import'!$BS$138&lt;&gt;"",'Data Import'!$BS$138,"")</f>
        <v>0</v>
      </c>
      <c r="V79" s="211">
        <f>IF('Data Import'!$BS$139&lt;&gt;"",'Data Import'!$BS$139,"")</f>
        <v>0</v>
      </c>
      <c r="W79" s="211">
        <f>IF('Data Import'!$BS$140&lt;&gt;"",'Data Import'!$BS$140,"")</f>
        <v>0</v>
      </c>
      <c r="X79" s="211">
        <f>IF('Data Import'!$BS$141&lt;&gt;"",'Data Import'!$BS$141,"")</f>
        <v>12</v>
      </c>
      <c r="Y79" s="211">
        <f>IF('Data Import'!$BS$142&lt;&gt;"",'Data Import'!$BS$142,"")</f>
        <v>12</v>
      </c>
      <c r="Z79" s="204">
        <f>IF('Data Import'!$BS$143&lt;&gt;"",'Data Import'!$BS$143,"")</f>
        <v>0</v>
      </c>
      <c r="AA79" s="204">
        <f>IF('Data Import'!$BS$144&lt;&gt;"",'Data Import'!$BS$144,"")</f>
        <v>0</v>
      </c>
      <c r="AB79" s="204">
        <f>IF('Data Import'!$BS$145&lt;&gt;"",'Data Import'!$BS$145,"")</f>
        <v>0</v>
      </c>
      <c r="AC79" s="204">
        <f>IF('Data Import'!$BS$146&lt;&gt;"",'Data Import'!$BS$146,"")</f>
        <v>0</v>
      </c>
      <c r="AD79" s="204">
        <f>IF('Data Import'!$BS$147&lt;&gt;"",'Data Import'!$BS$147,"")</f>
        <v>0</v>
      </c>
      <c r="AE79" s="204">
        <f>IF('Data Import'!$BS$148&lt;&gt;"",'Data Import'!$BS$148,"")</f>
        <v>0</v>
      </c>
      <c r="AF79" s="204">
        <f>IF('Data Import'!$BS$149&lt;&gt;"",'Data Import'!$BS$149,"")</f>
        <v>92.308000000000007</v>
      </c>
      <c r="AG79" s="204">
        <f>IF('Data Import'!$BS$150&lt;&gt;"",'Data Import'!$BS$150,"")</f>
        <v>92.308000000000007</v>
      </c>
    </row>
    <row r="80" spans="1:33" s="4" customFormat="1" ht="63" customHeight="1" x14ac:dyDescent="0.25">
      <c r="A80" s="23">
        <v>69</v>
      </c>
      <c r="B80" s="177" t="s">
        <v>79</v>
      </c>
      <c r="C80" s="178" t="str">
        <f>IF('Data Import'!$BT$121="Нет","+","")</f>
        <v/>
      </c>
      <c r="D80" s="178" t="str">
        <f>IF('Data Import'!$BT$122="Нет","+","")</f>
        <v/>
      </c>
      <c r="E80" s="179" t="str">
        <f>IF('Data Import'!$BT$123&lt;&gt;"",'Data Import'!$BT$123,"")</f>
        <v>Доля светофорных объектов, соответствующих требованиям доступности для инвалидов, на автомобильных дорогах регионального и местного значения</v>
      </c>
      <c r="F80" s="178" t="str">
        <f>IF('Data Import'!$BT$124&lt;&gt;"",'Data Import'!$BT$124,"")</f>
        <v>%</v>
      </c>
      <c r="G80" s="181">
        <f>IF('Data Import'!$BT$125&lt;&gt;"",'Data Import'!$BT$125,"")</f>
        <v>0</v>
      </c>
      <c r="H80" s="181">
        <f>IF('Data Import'!$BT$126&lt;&gt;"",'Data Import'!$BT$126,"")</f>
        <v>0</v>
      </c>
      <c r="I80" s="197">
        <f>IF('Data Import'!$BT$127&lt;&gt;"",'Data Import'!$BT$127,"")</f>
        <v>12.5</v>
      </c>
      <c r="J80" s="197">
        <f>IF('Data Import'!$BT$128&lt;&gt;"",'Data Import'!$BT$128,"")</f>
        <v>11.1</v>
      </c>
      <c r="K80" s="178" t="str">
        <f>IF('Data Import'!$BT$129="Нет","+","")</f>
        <v/>
      </c>
      <c r="L80" s="180" t="str">
        <f>IF('Data Import'!$BT$130&lt;&gt;"",'Data Import'!$BT$130,"")</f>
        <v/>
      </c>
      <c r="M80" s="178" t="str">
        <f>IF('Data Import'!$BT$129="Да","+","")</f>
        <v>+</v>
      </c>
      <c r="N80" s="211">
        <f>IF('Data Import'!$BT$131&lt;&gt;"",'Data Import'!$BT$131,"")</f>
        <v>16</v>
      </c>
      <c r="O80" s="211">
        <f>IF('Data Import'!$BT$132&lt;&gt;"",'Data Import'!$BT$132,"")</f>
        <v>18</v>
      </c>
      <c r="P80" s="211">
        <f>IF('Data Import'!$BT$133&lt;&gt;"",'Data Import'!$BT$133,"")</f>
        <v>290</v>
      </c>
      <c r="Q80" s="211">
        <f>IF('Data Import'!$BT$134&lt;&gt;"",'Data Import'!$BT$134,"")</f>
        <v>290</v>
      </c>
      <c r="R80" s="211">
        <f>IF('Data Import'!$BT$135&lt;&gt;"",'Data Import'!$BT$135,"")</f>
        <v>2</v>
      </c>
      <c r="S80" s="211">
        <f>IF('Data Import'!$BT$136&lt;&gt;"",'Data Import'!$BT$136,"")</f>
        <v>2</v>
      </c>
      <c r="T80" s="211">
        <f>IF('Data Import'!$BT$137&lt;&gt;"",'Data Import'!$BT$137,"")</f>
        <v>5</v>
      </c>
      <c r="U80" s="211">
        <f>IF('Data Import'!$BT$138&lt;&gt;"",'Data Import'!$BT$138,"")</f>
        <v>9</v>
      </c>
      <c r="V80" s="211">
        <f>IF('Data Import'!$BT$139&lt;&gt;"",'Data Import'!$BT$139,"")</f>
        <v>0</v>
      </c>
      <c r="W80" s="211">
        <f>IF('Data Import'!$BT$140&lt;&gt;"",'Data Import'!$BT$140,"")</f>
        <v>0</v>
      </c>
      <c r="X80" s="211">
        <f>IF('Data Import'!$BT$141&lt;&gt;"",'Data Import'!$BT$141,"")</f>
        <v>204</v>
      </c>
      <c r="Y80" s="211">
        <f>IF('Data Import'!$BT$142&lt;&gt;"",'Data Import'!$BT$142,"")</f>
        <v>207</v>
      </c>
      <c r="Z80" s="204">
        <f>IF('Data Import'!$BT$143&lt;&gt;"",'Data Import'!$BT$143,"")</f>
        <v>12.5</v>
      </c>
      <c r="AA80" s="204">
        <f>IF('Data Import'!$BT$144&lt;&gt;"",'Data Import'!$BT$144,"")</f>
        <v>11.111000000000001</v>
      </c>
      <c r="AB80" s="204">
        <f>IF('Data Import'!$BT$145&lt;&gt;"",'Data Import'!$BT$145,"")</f>
        <v>1.724</v>
      </c>
      <c r="AC80" s="204">
        <f>IF('Data Import'!$BT$146&lt;&gt;"",'Data Import'!$BT$146,"")</f>
        <v>3.1030000000000002</v>
      </c>
      <c r="AD80" s="204">
        <f>IF('Data Import'!$BT$147&lt;&gt;"",'Data Import'!$BT$147,"")</f>
        <v>0</v>
      </c>
      <c r="AE80" s="204">
        <f>IF('Data Import'!$BT$148&lt;&gt;"",'Data Import'!$BT$148,"")</f>
        <v>0</v>
      </c>
      <c r="AF80" s="204">
        <f>IF('Data Import'!$BT$149&lt;&gt;"",'Data Import'!$BT$149,"")</f>
        <v>70.344999999999999</v>
      </c>
      <c r="AG80" s="204">
        <f>IF('Data Import'!$BT$150&lt;&gt;"",'Data Import'!$BT$150,"")</f>
        <v>71.379000000000005</v>
      </c>
    </row>
    <row r="81" spans="1:33" s="4" customFormat="1" ht="15.75" customHeight="1" x14ac:dyDescent="0.25">
      <c r="A81" s="23">
        <v>70</v>
      </c>
      <c r="B81" s="177" t="s">
        <v>80</v>
      </c>
      <c r="C81" s="178" t="str">
        <f>IF('Data Import'!$BU$121="Нет","+","")</f>
        <v/>
      </c>
      <c r="D81" s="178" t="str">
        <f>IF('Data Import'!$BU$122="Нет","+","")</f>
        <v/>
      </c>
      <c r="E81" s="179" t="str">
        <f>IF('Data Import'!$BU$123&lt;&gt;"",'Data Import'!$BU$123,"")</f>
        <v/>
      </c>
      <c r="F81" s="178" t="str">
        <f>IF('Data Import'!$BU$124&lt;&gt;"",'Data Import'!$BU$124,"")</f>
        <v/>
      </c>
      <c r="G81" s="181" t="str">
        <f>IF('Data Import'!$BU$125&lt;&gt;"",'Data Import'!$BU$125,"")</f>
        <v/>
      </c>
      <c r="H81" s="181" t="str">
        <f>IF('Data Import'!$BU$126&lt;&gt;"",'Data Import'!$BU$126,"")</f>
        <v/>
      </c>
      <c r="I81" s="197" t="str">
        <f>IF('Data Import'!$BU$127&lt;&gt;"",'Data Import'!$BU$127,"")</f>
        <v/>
      </c>
      <c r="J81" s="197" t="str">
        <f>IF('Data Import'!$BU$128&lt;&gt;"",'Data Import'!$BU$128,"")</f>
        <v/>
      </c>
      <c r="K81" s="178" t="str">
        <f>IF('Data Import'!$BU$129="Нет","+","")</f>
        <v/>
      </c>
      <c r="L81" s="180" t="str">
        <f>IF('Data Import'!$BU$130&lt;&gt;"",'Data Import'!$BU$130,"")</f>
        <v/>
      </c>
      <c r="M81" s="178" t="str">
        <f>IF('Data Import'!$BU$129="Да","+","")</f>
        <v/>
      </c>
      <c r="N81" s="211" t="str">
        <f>IF('Data Import'!$BU$131&lt;&gt;"",'Data Import'!$BU$131,"")</f>
        <v/>
      </c>
      <c r="O81" s="211" t="str">
        <f>IF('Data Import'!$BU$132&lt;&gt;"",'Data Import'!$BU$132,"")</f>
        <v/>
      </c>
      <c r="P81" s="211">
        <f>IF('Data Import'!$BU$133&lt;&gt;"",'Data Import'!$BU$133,"")</f>
        <v>325</v>
      </c>
      <c r="Q81" s="211">
        <f>IF('Data Import'!$BU$134&lt;&gt;"",'Data Import'!$BU$134,"")</f>
        <v>342</v>
      </c>
      <c r="R81" s="211" t="str">
        <f>IF('Data Import'!$BU$135&lt;&gt;"",'Data Import'!$BU$135,"")</f>
        <v/>
      </c>
      <c r="S81" s="211" t="str">
        <f>IF('Data Import'!$BU$136&lt;&gt;"",'Data Import'!$BU$136,"")</f>
        <v/>
      </c>
      <c r="T81" s="211">
        <f>IF('Data Import'!$BU$137&lt;&gt;"",'Data Import'!$BU$137,"")</f>
        <v>68</v>
      </c>
      <c r="U81" s="211">
        <f>IF('Data Import'!$BU$138&lt;&gt;"",'Data Import'!$BU$138,"")</f>
        <v>80</v>
      </c>
      <c r="V81" s="211" t="str">
        <f>IF('Data Import'!$BU$139&lt;&gt;"",'Data Import'!$BU$139,"")</f>
        <v/>
      </c>
      <c r="W81" s="211" t="str">
        <f>IF('Data Import'!$BU$140&lt;&gt;"",'Data Import'!$BU$140,"")</f>
        <v/>
      </c>
      <c r="X81" s="211">
        <f>IF('Data Import'!$BU$141&lt;&gt;"",'Data Import'!$BU$141,"")</f>
        <v>47</v>
      </c>
      <c r="Y81" s="211">
        <f>IF('Data Import'!$BU$142&lt;&gt;"",'Data Import'!$BU$142,"")</f>
        <v>53</v>
      </c>
      <c r="Z81" s="204" t="str">
        <f>IF('Data Import'!$BU$143&lt;&gt;"",'Data Import'!$BU$143,"")</f>
        <v/>
      </c>
      <c r="AA81" s="204" t="str">
        <f>IF('Data Import'!$BU$144&lt;&gt;"",'Data Import'!$BU$144,"")</f>
        <v/>
      </c>
      <c r="AB81" s="204">
        <f>IF('Data Import'!$BU$145&lt;&gt;"",'Data Import'!$BU$145,"")</f>
        <v>20.922999999999998</v>
      </c>
      <c r="AC81" s="204">
        <f>IF('Data Import'!$BU$146&lt;&gt;"",'Data Import'!$BU$146,"")</f>
        <v>23.391999999999999</v>
      </c>
      <c r="AD81" s="204" t="str">
        <f>IF('Data Import'!$BU$147&lt;&gt;"",'Data Import'!$BU$147,"")</f>
        <v/>
      </c>
      <c r="AE81" s="204" t="str">
        <f>IF('Data Import'!$BU$148&lt;&gt;"",'Data Import'!$BU$148,"")</f>
        <v/>
      </c>
      <c r="AF81" s="197">
        <f>IF('Data Import'!$BU$149&lt;&gt;"",'Data Import'!$BU$149,"")</f>
        <v>14.462</v>
      </c>
      <c r="AG81" s="197">
        <f>IF('Data Import'!$BU$150&lt;&gt;"",'Data Import'!$BU$150,"")</f>
        <v>15.497</v>
      </c>
    </row>
    <row r="82" spans="1:33" s="4" customFormat="1" ht="15.75" customHeight="1" x14ac:dyDescent="0.25">
      <c r="A82" s="23">
        <v>71</v>
      </c>
      <c r="B82" s="177" t="s">
        <v>81</v>
      </c>
      <c r="C82" s="178" t="str">
        <f>IF('Data Import'!$BV$121="Нет","+","")</f>
        <v>+</v>
      </c>
      <c r="D82" s="178" t="str">
        <f>IF('Data Import'!$BV$122="Нет","+","")</f>
        <v/>
      </c>
      <c r="E82" s="179" t="str">
        <f>IF('Data Import'!$BV$123&lt;&gt;"",'Data Import'!$BV$123,"")</f>
        <v/>
      </c>
      <c r="F82" s="178" t="str">
        <f>IF('Data Import'!$BV$124&lt;&gt;"",'Data Import'!$BV$124,"")</f>
        <v/>
      </c>
      <c r="G82" s="181" t="str">
        <f>IF('Data Import'!$BV$125&lt;&gt;"",'Data Import'!$BV$125,"")</f>
        <v/>
      </c>
      <c r="H82" s="181" t="str">
        <f>IF('Data Import'!$BV$126&lt;&gt;"",'Data Import'!$BV$126,"")</f>
        <v/>
      </c>
      <c r="I82" s="197" t="str">
        <f>IF('Data Import'!$BV$127&lt;&gt;"",'Data Import'!$BV$127,"")</f>
        <v/>
      </c>
      <c r="J82" s="197" t="str">
        <f>IF('Data Import'!$BV$128&lt;&gt;"",'Data Import'!$BV$128,"")</f>
        <v/>
      </c>
      <c r="K82" s="178" t="str">
        <f>IF('Data Import'!$BV$129="Нет","+","")</f>
        <v/>
      </c>
      <c r="L82" s="180" t="str">
        <f>IF('Data Import'!$BV$130&lt;&gt;"",'Data Import'!$BV$130,"")</f>
        <v/>
      </c>
      <c r="M82" s="178" t="str">
        <f>IF('Data Import'!$BV$129="Да","+","")</f>
        <v>+</v>
      </c>
      <c r="N82" s="211">
        <f>IF('Data Import'!$BV$131&lt;&gt;"",'Data Import'!$BV$131,"")</f>
        <v>194</v>
      </c>
      <c r="O82" s="211">
        <f>IF('Data Import'!$BV$132&lt;&gt;"",'Data Import'!$BV$132,"")</f>
        <v>194</v>
      </c>
      <c r="P82" s="211">
        <f>IF('Data Import'!$BV$133&lt;&gt;"",'Data Import'!$BV$133,"")</f>
        <v>250</v>
      </c>
      <c r="Q82" s="211">
        <f>IF('Data Import'!$BV$134&lt;&gt;"",'Data Import'!$BV$134,"")</f>
        <v>251</v>
      </c>
      <c r="R82" s="211">
        <f>IF('Data Import'!$BV$135&lt;&gt;"",'Data Import'!$BV$135,"")</f>
        <v>58</v>
      </c>
      <c r="S82" s="211">
        <f>IF('Data Import'!$BV$136&lt;&gt;"",'Data Import'!$BV$136,"")</f>
        <v>58</v>
      </c>
      <c r="T82" s="211">
        <f>IF('Data Import'!$BV$137&lt;&gt;"",'Data Import'!$BV$137,"")</f>
        <v>34</v>
      </c>
      <c r="U82" s="211">
        <f>IF('Data Import'!$BV$138&lt;&gt;"",'Data Import'!$BV$138,"")</f>
        <v>34</v>
      </c>
      <c r="V82" s="211">
        <f>IF('Data Import'!$BV$139&lt;&gt;"",'Data Import'!$BV$139,"")</f>
        <v>136</v>
      </c>
      <c r="W82" s="211">
        <f>IF('Data Import'!$BV$140&lt;&gt;"",'Data Import'!$BV$140,"")</f>
        <v>136</v>
      </c>
      <c r="X82" s="211">
        <f>IF('Data Import'!$BV$141&lt;&gt;"",'Data Import'!$BV$141,"")</f>
        <v>213</v>
      </c>
      <c r="Y82" s="211">
        <f>IF('Data Import'!$BV$142&lt;&gt;"",'Data Import'!$BV$142,"")</f>
        <v>214</v>
      </c>
      <c r="Z82" s="204">
        <f>IF('Data Import'!$BV$143&lt;&gt;"",'Data Import'!$BV$143,"")</f>
        <v>29.896999999999998</v>
      </c>
      <c r="AA82" s="204">
        <f>IF('Data Import'!$BV$144&lt;&gt;"",'Data Import'!$BV$144,"")</f>
        <v>29.896999999999998</v>
      </c>
      <c r="AB82" s="204">
        <f>IF('Data Import'!$BV$145&lt;&gt;"",'Data Import'!$BV$145,"")</f>
        <v>13.6</v>
      </c>
      <c r="AC82" s="204">
        <f>IF('Data Import'!$BV$146&lt;&gt;"",'Data Import'!$BV$146,"")</f>
        <v>13.545999999999999</v>
      </c>
      <c r="AD82" s="204">
        <f>IF('Data Import'!$BV$147&lt;&gt;"",'Data Import'!$BV$147,"")</f>
        <v>70.102999999999994</v>
      </c>
      <c r="AE82" s="204">
        <f>IF('Data Import'!$BV$148&lt;&gt;"",'Data Import'!$BV$148,"")</f>
        <v>70.102999999999994</v>
      </c>
      <c r="AF82" s="204">
        <f>IF('Data Import'!$BV$149&lt;&gt;"",'Data Import'!$BV$149,"")</f>
        <v>85.2</v>
      </c>
      <c r="AG82" s="204">
        <f>IF('Data Import'!$BV$150&lt;&gt;"",'Data Import'!$BV$150,"")</f>
        <v>85.259</v>
      </c>
    </row>
    <row r="83" spans="1:33" s="4" customFormat="1" ht="15.75" customHeight="1" x14ac:dyDescent="0.25">
      <c r="A83" s="23">
        <v>72</v>
      </c>
      <c r="B83" s="177" t="s">
        <v>82</v>
      </c>
      <c r="C83" s="178" t="str">
        <f>IF('Data Import'!$BW$121="Нет","+","")</f>
        <v>+</v>
      </c>
      <c r="D83" s="178" t="str">
        <f>IF('Data Import'!$BW$122="Нет","+","")</f>
        <v/>
      </c>
      <c r="E83" s="179" t="str">
        <f>IF('Data Import'!$BW$123&lt;&gt;"",'Data Import'!$BW$123,"")</f>
        <v/>
      </c>
      <c r="F83" s="178" t="str">
        <f>IF('Data Import'!$BW$124&lt;&gt;"",'Data Import'!$BW$124,"")</f>
        <v/>
      </c>
      <c r="G83" s="181" t="str">
        <f>IF('Data Import'!$BW$125&lt;&gt;"",'Data Import'!$BW$125,"")</f>
        <v/>
      </c>
      <c r="H83" s="181" t="str">
        <f>IF('Data Import'!$BW$126&lt;&gt;"",'Data Import'!$BW$126,"")</f>
        <v/>
      </c>
      <c r="I83" s="197" t="str">
        <f>IF('Data Import'!$BW$127&lt;&gt;"",'Data Import'!$BW$127,"")</f>
        <v/>
      </c>
      <c r="J83" s="197" t="str">
        <f>IF('Data Import'!$BW$128&lt;&gt;"",'Data Import'!$BW$128,"")</f>
        <v/>
      </c>
      <c r="K83" s="178" t="str">
        <f>IF('Data Import'!$BW$129="Нет","+","")</f>
        <v/>
      </c>
      <c r="L83" s="180" t="str">
        <f>IF('Data Import'!$BW$130&lt;&gt;"",'Data Import'!$BW$130,"")</f>
        <v/>
      </c>
      <c r="M83" s="178" t="str">
        <f>IF('Data Import'!$BW$129="Да","+","")</f>
        <v>+</v>
      </c>
      <c r="N83" s="211">
        <f>IF('Data Import'!$BW$131&lt;&gt;"",'Data Import'!$BW$131,"")</f>
        <v>18</v>
      </c>
      <c r="O83" s="211">
        <f>IF('Data Import'!$BW$132&lt;&gt;"",'Data Import'!$BW$132,"")</f>
        <v>21</v>
      </c>
      <c r="P83" s="211">
        <f>IF('Data Import'!$BW$133&lt;&gt;"",'Data Import'!$BW$133,"")</f>
        <v>126</v>
      </c>
      <c r="Q83" s="211">
        <f>IF('Data Import'!$BW$134&lt;&gt;"",'Data Import'!$BW$134,"")</f>
        <v>169</v>
      </c>
      <c r="R83" s="211">
        <f>IF('Data Import'!$BW$135&lt;&gt;"",'Data Import'!$BW$135,"")</f>
        <v>0</v>
      </c>
      <c r="S83" s="211">
        <f>IF('Data Import'!$BW$136&lt;&gt;"",'Data Import'!$BW$136,"")</f>
        <v>0</v>
      </c>
      <c r="T83" s="211">
        <f>IF('Data Import'!$BW$137&lt;&gt;"",'Data Import'!$BW$137,"")</f>
        <v>0</v>
      </c>
      <c r="U83" s="211">
        <f>IF('Data Import'!$BW$138&lt;&gt;"",'Data Import'!$BW$138,"")</f>
        <v>11</v>
      </c>
      <c r="V83" s="211">
        <f>IF('Data Import'!$BW$139&lt;&gt;"",'Data Import'!$BW$139,"")</f>
        <v>0</v>
      </c>
      <c r="W83" s="211">
        <f>IF('Data Import'!$BW$140&lt;&gt;"",'Data Import'!$BW$140,"")</f>
        <v>0</v>
      </c>
      <c r="X83" s="211">
        <f>IF('Data Import'!$BW$141&lt;&gt;"",'Data Import'!$BW$141,"")</f>
        <v>0</v>
      </c>
      <c r="Y83" s="211">
        <f>IF('Data Import'!$BW$142&lt;&gt;"",'Data Import'!$BW$142,"")</f>
        <v>1</v>
      </c>
      <c r="Z83" s="204">
        <f>IF('Data Import'!$BW$143&lt;&gt;"",'Data Import'!$BW$143,"")</f>
        <v>0</v>
      </c>
      <c r="AA83" s="204">
        <f>IF('Data Import'!$BW$144&lt;&gt;"",'Data Import'!$BW$144,"")</f>
        <v>0</v>
      </c>
      <c r="AB83" s="204">
        <f>IF('Data Import'!$BW$145&lt;&gt;"",'Data Import'!$BW$145,"")</f>
        <v>0</v>
      </c>
      <c r="AC83" s="204">
        <f>IF('Data Import'!$BW$146&lt;&gt;"",'Data Import'!$BW$146,"")</f>
        <v>6.5090000000000003</v>
      </c>
      <c r="AD83" s="204">
        <f>IF('Data Import'!$BW$147&lt;&gt;"",'Data Import'!$BW$147,"")</f>
        <v>0</v>
      </c>
      <c r="AE83" s="204">
        <f>IF('Data Import'!$BW$148&lt;&gt;"",'Data Import'!$BW$148,"")</f>
        <v>0</v>
      </c>
      <c r="AF83" s="204">
        <f>IF('Data Import'!$BW$149&lt;&gt;"",'Data Import'!$BW$149,"")</f>
        <v>0</v>
      </c>
      <c r="AG83" s="204">
        <f>IF('Data Import'!$BW$150&lt;&gt;"",'Data Import'!$BW$150,"")</f>
        <v>0.59199999999999997</v>
      </c>
    </row>
    <row r="84" spans="1:33" s="4" customFormat="1" ht="15.75" customHeight="1" x14ac:dyDescent="0.25">
      <c r="A84" s="23">
        <v>73</v>
      </c>
      <c r="B84" s="177" t="s">
        <v>83</v>
      </c>
      <c r="C84" s="178" t="str">
        <f>IF('Data Import'!$BX$121="Нет","+","")</f>
        <v/>
      </c>
      <c r="D84" s="178" t="str">
        <f>IF('Data Import'!$BX$122="Нет","+","")</f>
        <v/>
      </c>
      <c r="E84" s="179" t="str">
        <f>IF('Data Import'!$BX$123&lt;&gt;"",'Data Import'!$BX$123,"")</f>
        <v/>
      </c>
      <c r="F84" s="178" t="str">
        <f>IF('Data Import'!$BX$124&lt;&gt;"",'Data Import'!$BX$124,"")</f>
        <v/>
      </c>
      <c r="G84" s="181" t="str">
        <f>IF('Data Import'!$BX$125&lt;&gt;"",'Data Import'!$BX$125,"")</f>
        <v/>
      </c>
      <c r="H84" s="181" t="str">
        <f>IF('Data Import'!$BX$126&lt;&gt;"",'Data Import'!$BX$126,"")</f>
        <v/>
      </c>
      <c r="I84" s="197" t="str">
        <f>IF('Data Import'!$BX$127&lt;&gt;"",'Data Import'!$BX$127,"")</f>
        <v/>
      </c>
      <c r="J84" s="197" t="str">
        <f>IF('Data Import'!$BX$128&lt;&gt;"",'Data Import'!$BX$128,"")</f>
        <v/>
      </c>
      <c r="K84" s="178" t="str">
        <f>IF('Data Import'!$BX$129="Нет","+","")</f>
        <v/>
      </c>
      <c r="L84" s="180" t="str">
        <f>IF('Data Import'!$BX$130&lt;&gt;"",'Data Import'!$BX$130,"")</f>
        <v/>
      </c>
      <c r="M84" s="178" t="str">
        <f>IF('Data Import'!$BX$129="Да","+","")</f>
        <v/>
      </c>
      <c r="N84" s="211" t="str">
        <f>IF('Data Import'!$BX$131&lt;&gt;"",'Data Import'!$BX$131,"")</f>
        <v/>
      </c>
      <c r="O84" s="211" t="str">
        <f>IF('Data Import'!$BX$132&lt;&gt;"",'Data Import'!$BX$132,"")</f>
        <v/>
      </c>
      <c r="P84" s="211" t="str">
        <f>IF('Data Import'!$BX$133&lt;&gt;"",'Data Import'!$BX$133,"")</f>
        <v/>
      </c>
      <c r="Q84" s="211" t="str">
        <f>IF('Data Import'!$BX$134&lt;&gt;"",'Data Import'!$BX$134,"")</f>
        <v/>
      </c>
      <c r="R84" s="211" t="str">
        <f>IF('Data Import'!$BX$135&lt;&gt;"",'Data Import'!$BX$135,"")</f>
        <v/>
      </c>
      <c r="S84" s="211" t="str">
        <f>IF('Data Import'!$BX$136&lt;&gt;"",'Data Import'!$BX$136,"")</f>
        <v/>
      </c>
      <c r="T84" s="211" t="str">
        <f>IF('Data Import'!$BX$137&lt;&gt;"",'Data Import'!$BX$137,"")</f>
        <v/>
      </c>
      <c r="U84" s="211" t="str">
        <f>IF('Data Import'!$BX$138&lt;&gt;"",'Data Import'!$BX$138,"")</f>
        <v/>
      </c>
      <c r="V84" s="211" t="str">
        <f>IF('Data Import'!$BX$139&lt;&gt;"",'Data Import'!$BX$139,"")</f>
        <v/>
      </c>
      <c r="W84" s="211" t="str">
        <f>IF('Data Import'!$BX$140&lt;&gt;"",'Data Import'!$BX$140,"")</f>
        <v/>
      </c>
      <c r="X84" s="211" t="str">
        <f>IF('Data Import'!$BX$141&lt;&gt;"",'Data Import'!$BX$141,"")</f>
        <v/>
      </c>
      <c r="Y84" s="211" t="str">
        <f>IF('Data Import'!$BX$142&lt;&gt;"",'Data Import'!$BX$142,"")</f>
        <v/>
      </c>
      <c r="Z84" s="204" t="str">
        <f>IF('Data Import'!$BX$143&lt;&gt;"",'Data Import'!$BX$143,"")</f>
        <v/>
      </c>
      <c r="AA84" s="204" t="str">
        <f>IF('Data Import'!$BX$144&lt;&gt;"",'Data Import'!$BX$144,"")</f>
        <v/>
      </c>
      <c r="AB84" s="204" t="str">
        <f>IF('Data Import'!$BX$145&lt;&gt;"",'Data Import'!$BX$145,"")</f>
        <v/>
      </c>
      <c r="AC84" s="204" t="str">
        <f>IF('Data Import'!$BX$146&lt;&gt;"",'Data Import'!$BX$146,"")</f>
        <v/>
      </c>
      <c r="AD84" s="204" t="str">
        <f>IF('Data Import'!$BX$147&lt;&gt;"",'Data Import'!$BX$147,"")</f>
        <v/>
      </c>
      <c r="AE84" s="204" t="str">
        <f>IF('Data Import'!$BX$148&lt;&gt;"",'Data Import'!$BX$148,"")</f>
        <v/>
      </c>
      <c r="AF84" s="197" t="str">
        <f>IF('Data Import'!$BX$149&lt;&gt;"",'Data Import'!$BX$149,"")</f>
        <v/>
      </c>
      <c r="AG84" s="197" t="str">
        <f>IF('Data Import'!$BX$150&lt;&gt;"",'Data Import'!$BX$150,"")</f>
        <v/>
      </c>
    </row>
    <row r="85" spans="1:33" s="4" customFormat="1" ht="60" customHeight="1" x14ac:dyDescent="0.25">
      <c r="A85" s="23">
        <v>74</v>
      </c>
      <c r="B85" s="177" t="s">
        <v>84</v>
      </c>
      <c r="C85" s="178" t="str">
        <f>IF('Data Import'!$BY$121="Нет","+","")</f>
        <v/>
      </c>
      <c r="D85" s="178" t="str">
        <f>IF('Data Import'!$BY$122="Нет","+","")</f>
        <v/>
      </c>
      <c r="E85" s="179" t="str">
        <f>IF('Data Import'!$BY$123&lt;&gt;"",'Data Import'!$BY$123,"")</f>
        <v xml:space="preserve">Количество оборудованных светофорных объектов в год, наиболее значимых для слепых и слабовидящих граждан, устройствами звукового сигнала
</v>
      </c>
      <c r="F85" s="178" t="str">
        <f>IF('Data Import'!$BY$124&lt;&gt;"",'Data Import'!$BY$124,"")</f>
        <v>ед.</v>
      </c>
      <c r="G85" s="181">
        <f>IF('Data Import'!$BY$125&lt;&gt;"",'Data Import'!$BY$125,"")</f>
        <v>0</v>
      </c>
      <c r="H85" s="181">
        <f>IF('Data Import'!$BY$126&lt;&gt;"",'Data Import'!$BY$126,"")</f>
        <v>10</v>
      </c>
      <c r="I85" s="197">
        <f>IF('Data Import'!$BY$127&lt;&gt;"",'Data Import'!$BY$127,"")</f>
        <v>0</v>
      </c>
      <c r="J85" s="197">
        <f>IF('Data Import'!$BY$128&lt;&gt;"",'Data Import'!$BY$128,"")</f>
        <v>10</v>
      </c>
      <c r="K85" s="178" t="str">
        <f>IF('Data Import'!$BY$129="Нет","+","")</f>
        <v/>
      </c>
      <c r="L85" s="180" t="str">
        <f>IF('Data Import'!$BY$130&lt;&gt;"",'Data Import'!$BY$130,"")</f>
        <v/>
      </c>
      <c r="M85" s="178" t="str">
        <f>IF('Data Import'!$BY$129="Да","+","")</f>
        <v>+</v>
      </c>
      <c r="N85" s="211">
        <f>IF('Data Import'!$BY$131&lt;&gt;"",'Data Import'!$BY$131,"")</f>
        <v>14</v>
      </c>
      <c r="O85" s="211">
        <f>IF('Data Import'!$BY$132&lt;&gt;"",'Data Import'!$BY$132,"")</f>
        <v>14</v>
      </c>
      <c r="P85" s="211">
        <f>IF('Data Import'!$BY$133&lt;&gt;"",'Data Import'!$BY$133,"")</f>
        <v>350</v>
      </c>
      <c r="Q85" s="211">
        <f>IF('Data Import'!$BY$134&lt;&gt;"",'Data Import'!$BY$134,"")</f>
        <v>350</v>
      </c>
      <c r="R85" s="211">
        <f>IF('Data Import'!$BY$135&lt;&gt;"",'Data Import'!$BY$135,"")</f>
        <v>0</v>
      </c>
      <c r="S85" s="211">
        <f>IF('Data Import'!$BY$136&lt;&gt;"",'Data Import'!$BY$136,"")</f>
        <v>0</v>
      </c>
      <c r="T85" s="211">
        <f>IF('Data Import'!$BY$137&lt;&gt;"",'Data Import'!$BY$137,"")</f>
        <v>239</v>
      </c>
      <c r="U85" s="211">
        <f>IF('Data Import'!$BY$138&lt;&gt;"",'Data Import'!$BY$138,"")</f>
        <v>241</v>
      </c>
      <c r="V85" s="211">
        <f>IF('Data Import'!$BY$139&lt;&gt;"",'Data Import'!$BY$139,"")</f>
        <v>14</v>
      </c>
      <c r="W85" s="211">
        <f>IF('Data Import'!$BY$140&lt;&gt;"",'Data Import'!$BY$140,"")</f>
        <v>14</v>
      </c>
      <c r="X85" s="211">
        <f>IF('Data Import'!$BY$141&lt;&gt;"",'Data Import'!$BY$141,"")</f>
        <v>111</v>
      </c>
      <c r="Y85" s="211">
        <f>IF('Data Import'!$BY$142&lt;&gt;"",'Data Import'!$BY$142,"")</f>
        <v>109</v>
      </c>
      <c r="Z85" s="204">
        <f>IF('Data Import'!$BY$143&lt;&gt;"",'Data Import'!$BY$143,"")</f>
        <v>0</v>
      </c>
      <c r="AA85" s="204">
        <f>IF('Data Import'!$BY$144&lt;&gt;"",'Data Import'!$BY$144,"")</f>
        <v>0</v>
      </c>
      <c r="AB85" s="204">
        <f>IF('Data Import'!$BY$145&lt;&gt;"",'Data Import'!$BY$145,"")</f>
        <v>68.286000000000001</v>
      </c>
      <c r="AC85" s="204">
        <f>IF('Data Import'!$BY$146&lt;&gt;"",'Data Import'!$BY$146,"")</f>
        <v>68.856999999999999</v>
      </c>
      <c r="AD85" s="204">
        <f>IF('Data Import'!$BY$147&lt;&gt;"",'Data Import'!$BY$147,"")</f>
        <v>100</v>
      </c>
      <c r="AE85" s="204">
        <f>IF('Data Import'!$BY$148&lt;&gt;"",'Data Import'!$BY$148,"")</f>
        <v>100</v>
      </c>
      <c r="AF85" s="204">
        <f>IF('Data Import'!$BY$149&lt;&gt;"",'Data Import'!$BY$149,"")</f>
        <v>31.713999999999999</v>
      </c>
      <c r="AG85" s="204">
        <f>IF('Data Import'!$BY$150&lt;&gt;"",'Data Import'!$BY$150,"")</f>
        <v>31.143000000000001</v>
      </c>
    </row>
    <row r="86" spans="1:33" s="4" customFormat="1" ht="15.75" customHeight="1" x14ac:dyDescent="0.25">
      <c r="A86" s="23">
        <v>75</v>
      </c>
      <c r="B86" s="177" t="s">
        <v>85</v>
      </c>
      <c r="C86" s="178" t="str">
        <f>IF('Data Import'!$BZ$121="Нет","+","")</f>
        <v/>
      </c>
      <c r="D86" s="178" t="str">
        <f>IF('Data Import'!$BZ$122="Нет","+","")</f>
        <v/>
      </c>
      <c r="E86" s="179" t="str">
        <f>IF('Data Import'!$BZ$123&lt;&gt;"",'Data Import'!$BZ$123,"")</f>
        <v/>
      </c>
      <c r="F86" s="178" t="str">
        <f>IF('Data Import'!$BZ$124&lt;&gt;"",'Data Import'!$BZ$124,"")</f>
        <v/>
      </c>
      <c r="G86" s="181" t="str">
        <f>IF('Data Import'!$BZ$125&lt;&gt;"",'Data Import'!$BZ$125,"")</f>
        <v/>
      </c>
      <c r="H86" s="181" t="str">
        <f>IF('Data Import'!$BZ$126&lt;&gt;"",'Data Import'!$BZ$126,"")</f>
        <v/>
      </c>
      <c r="I86" s="197" t="str">
        <f>IF('Data Import'!$BZ$127&lt;&gt;"",'Data Import'!$BZ$127,"")</f>
        <v/>
      </c>
      <c r="J86" s="197" t="str">
        <f>IF('Data Import'!$BZ$128&lt;&gt;"",'Data Import'!$BZ$128,"")</f>
        <v/>
      </c>
      <c r="K86" s="178" t="str">
        <f>IF('Data Import'!$BZ$129="Нет","+","")</f>
        <v/>
      </c>
      <c r="L86" s="180" t="str">
        <f>IF('Data Import'!$BZ$130&lt;&gt;"",'Data Import'!$BZ$130,"")</f>
        <v/>
      </c>
      <c r="M86" s="178" t="str">
        <f>IF('Data Import'!$BZ$129="Да","+","")</f>
        <v/>
      </c>
      <c r="N86" s="211" t="str">
        <f>IF('Data Import'!$BZ$131&lt;&gt;"",'Data Import'!$BZ$131,"")</f>
        <v/>
      </c>
      <c r="O86" s="211" t="str">
        <f>IF('Data Import'!$BZ$132&lt;&gt;"",'Data Import'!$BZ$132,"")</f>
        <v/>
      </c>
      <c r="P86" s="211" t="str">
        <f>IF('Data Import'!$BZ$133&lt;&gt;"",'Data Import'!$BZ$133,"")</f>
        <v/>
      </c>
      <c r="Q86" s="211" t="str">
        <f>IF('Data Import'!$BZ$134&lt;&gt;"",'Data Import'!$BZ$134,"")</f>
        <v/>
      </c>
      <c r="R86" s="211" t="str">
        <f>IF('Data Import'!$BZ$135&lt;&gt;"",'Data Import'!$BZ$135,"")</f>
        <v/>
      </c>
      <c r="S86" s="211" t="str">
        <f>IF('Data Import'!$BZ$136&lt;&gt;"",'Data Import'!$BZ$136,"")</f>
        <v/>
      </c>
      <c r="T86" s="211" t="str">
        <f>IF('Data Import'!$BZ$137&lt;&gt;"",'Data Import'!$BZ$137,"")</f>
        <v/>
      </c>
      <c r="U86" s="211" t="str">
        <f>IF('Data Import'!$BZ$138&lt;&gt;"",'Data Import'!$BZ$138,"")</f>
        <v/>
      </c>
      <c r="V86" s="211" t="str">
        <f>IF('Data Import'!$BZ$139&lt;&gt;"",'Data Import'!$BZ$139,"")</f>
        <v/>
      </c>
      <c r="W86" s="211" t="str">
        <f>IF('Data Import'!$BZ$140&lt;&gt;"",'Data Import'!$BZ$140,"")</f>
        <v/>
      </c>
      <c r="X86" s="211" t="str">
        <f>IF('Data Import'!$BZ$141&lt;&gt;"",'Data Import'!$BZ$141,"")</f>
        <v/>
      </c>
      <c r="Y86" s="211" t="str">
        <f>IF('Data Import'!$BZ$142&lt;&gt;"",'Data Import'!$BZ$142,"")</f>
        <v/>
      </c>
      <c r="Z86" s="204" t="str">
        <f>IF('Data Import'!$BZ$143&lt;&gt;"",'Data Import'!$BZ$143,"")</f>
        <v/>
      </c>
      <c r="AA86" s="204" t="str">
        <f>IF('Data Import'!$BZ$144&lt;&gt;"",'Data Import'!$BZ$144,"")</f>
        <v/>
      </c>
      <c r="AB86" s="204" t="str">
        <f>IF('Data Import'!$BZ$145&lt;&gt;"",'Data Import'!$BZ$145,"")</f>
        <v/>
      </c>
      <c r="AC86" s="204" t="str">
        <f>IF('Data Import'!$BZ$146&lt;&gt;"",'Data Import'!$BZ$146,"")</f>
        <v/>
      </c>
      <c r="AD86" s="204" t="str">
        <f>IF('Data Import'!$BZ$147&lt;&gt;"",'Data Import'!$BZ$147,"")</f>
        <v/>
      </c>
      <c r="AE86" s="204" t="str">
        <f>IF('Data Import'!$BZ$148&lt;&gt;"",'Data Import'!$BZ$148,"")</f>
        <v/>
      </c>
      <c r="AF86" s="197" t="str">
        <f>IF('Data Import'!$BZ$149&lt;&gt;"",'Data Import'!$BZ$149,"")</f>
        <v/>
      </c>
      <c r="AG86" s="197" t="str">
        <f>IF('Data Import'!$BZ$150&lt;&gt;"",'Data Import'!$BZ$150,"")</f>
        <v/>
      </c>
    </row>
    <row r="87" spans="1:33" s="4" customFormat="1" ht="60.75" customHeight="1" x14ac:dyDescent="0.25">
      <c r="A87" s="23">
        <v>76</v>
      </c>
      <c r="B87" s="177" t="s">
        <v>86</v>
      </c>
      <c r="C87" s="178" t="str">
        <f>IF('Data Import'!$CA$121="Нет","+","")</f>
        <v/>
      </c>
      <c r="D87" s="178" t="str">
        <f>IF('Data Import'!$CA$122="Нет","+","")</f>
        <v/>
      </c>
      <c r="E87" s="179" t="str">
        <f>IF('Data Import'!$CA$123&lt;&gt;"",'Data Import'!$CA$123,"")</f>
        <v>Доля светофорных объектов, соответствующих требованиям доступности для инвалидов, на автомобильных дорогах регионального и местного значения</v>
      </c>
      <c r="F87" s="178" t="str">
        <f>IF('Data Import'!$CA$124&lt;&gt;"",'Data Import'!$CA$124,"")</f>
        <v>ед.</v>
      </c>
      <c r="G87" s="181">
        <f>IF('Data Import'!$CA$125&lt;&gt;"",'Data Import'!$CA$125,"")</f>
        <v>5</v>
      </c>
      <c r="H87" s="181">
        <f>IF('Data Import'!$CA$126&lt;&gt;"",'Data Import'!$CA$126,"")</f>
        <v>0</v>
      </c>
      <c r="I87" s="197">
        <f>IF('Data Import'!$CA$127&lt;&gt;"",'Data Import'!$CA$127,"")</f>
        <v>5</v>
      </c>
      <c r="J87" s="197">
        <f>IF('Data Import'!$CA$128&lt;&gt;"",'Data Import'!$CA$128,"")</f>
        <v>0</v>
      </c>
      <c r="K87" s="178" t="str">
        <f>IF('Data Import'!$CA$129="Нет","+","")</f>
        <v/>
      </c>
      <c r="L87" s="180" t="str">
        <f>IF('Data Import'!$CA$130&lt;&gt;"",'Data Import'!$CA$130,"")</f>
        <v/>
      </c>
      <c r="M87" s="178" t="str">
        <f>IF('Data Import'!$CA$129="Да","+","")</f>
        <v>+</v>
      </c>
      <c r="N87" s="211">
        <f>IF('Data Import'!$CA$131&lt;&gt;"",'Data Import'!$CA$131,"")</f>
        <v>27</v>
      </c>
      <c r="O87" s="211">
        <f>IF('Data Import'!$CA$132&lt;&gt;"",'Data Import'!$CA$132,"")</f>
        <v>34</v>
      </c>
      <c r="P87" s="211">
        <f>IF('Data Import'!$CA$133&lt;&gt;"",'Data Import'!$CA$133,"")</f>
        <v>336</v>
      </c>
      <c r="Q87" s="211">
        <f>IF('Data Import'!$CA$134&lt;&gt;"",'Data Import'!$CA$134,"")</f>
        <v>338</v>
      </c>
      <c r="R87" s="211">
        <f>IF('Data Import'!$CA$135&lt;&gt;"",'Data Import'!$CA$135,"")</f>
        <v>27</v>
      </c>
      <c r="S87" s="211">
        <f>IF('Data Import'!$CA$136&lt;&gt;"",'Data Import'!$CA$136,"")</f>
        <v>31</v>
      </c>
      <c r="T87" s="211">
        <f>IF('Data Import'!$CA$137&lt;&gt;"",'Data Import'!$CA$137,"")</f>
        <v>10</v>
      </c>
      <c r="U87" s="211">
        <f>IF('Data Import'!$CA$138&lt;&gt;"",'Data Import'!$CA$138,"")</f>
        <v>25</v>
      </c>
      <c r="V87" s="211">
        <f>IF('Data Import'!$CA$139&lt;&gt;"",'Data Import'!$CA$139,"")</f>
        <v>0</v>
      </c>
      <c r="W87" s="211">
        <f>IF('Data Import'!$CA$140&lt;&gt;"",'Data Import'!$CA$140,"")</f>
        <v>3</v>
      </c>
      <c r="X87" s="211">
        <f>IF('Data Import'!$CA$141&lt;&gt;"",'Data Import'!$CA$141,"")</f>
        <v>11</v>
      </c>
      <c r="Y87" s="211">
        <f>IF('Data Import'!$CA$142&lt;&gt;"",'Data Import'!$CA$142,"")</f>
        <v>11</v>
      </c>
      <c r="Z87" s="204">
        <f>IF('Data Import'!$CA$143&lt;&gt;"",'Data Import'!$CA$143,"")</f>
        <v>100</v>
      </c>
      <c r="AA87" s="204">
        <f>IF('Data Import'!$CA$144&lt;&gt;"",'Data Import'!$CA$144,"")</f>
        <v>91.176000000000002</v>
      </c>
      <c r="AB87" s="204">
        <f>IF('Data Import'!$CA$145&lt;&gt;"",'Data Import'!$CA$145,"")</f>
        <v>2.976</v>
      </c>
      <c r="AC87" s="204">
        <f>IF('Data Import'!$CA$146&lt;&gt;"",'Data Import'!$CA$146,"")</f>
        <v>7.3959999999999999</v>
      </c>
      <c r="AD87" s="204">
        <f>IF('Data Import'!$CA$147&lt;&gt;"",'Data Import'!$CA$147,"")</f>
        <v>0</v>
      </c>
      <c r="AE87" s="204">
        <f>IF('Data Import'!$CA$148&lt;&gt;"",'Data Import'!$CA$148,"")</f>
        <v>8.8239999999999998</v>
      </c>
      <c r="AF87" s="204">
        <f>IF('Data Import'!$CA$149&lt;&gt;"",'Data Import'!$CA$149,"")</f>
        <v>3.274</v>
      </c>
      <c r="AG87" s="204">
        <f>IF('Data Import'!$CA$150&lt;&gt;"",'Data Import'!$CA$150,"")</f>
        <v>3.254</v>
      </c>
    </row>
    <row r="88" spans="1:33" s="4" customFormat="1" ht="15.75" customHeight="1" x14ac:dyDescent="0.25">
      <c r="A88" s="23">
        <v>77</v>
      </c>
      <c r="B88" s="177" t="s">
        <v>87</v>
      </c>
      <c r="C88" s="178" t="str">
        <f>IF('Data Import'!$CB$121="Нет","+","")</f>
        <v/>
      </c>
      <c r="D88" s="178" t="str">
        <f>IF('Data Import'!$CB$122="Нет","+","")</f>
        <v/>
      </c>
      <c r="E88" s="179" t="str">
        <f>IF('Data Import'!$CB$123&lt;&gt;"",'Data Import'!$CB$123,"")</f>
        <v/>
      </c>
      <c r="F88" s="178" t="str">
        <f>IF('Data Import'!$CB$124&lt;&gt;"",'Data Import'!$CB$124,"")</f>
        <v/>
      </c>
      <c r="G88" s="181" t="str">
        <f>IF('Data Import'!$CB$125&lt;&gt;"",'Data Import'!$CB$125,"")</f>
        <v/>
      </c>
      <c r="H88" s="181" t="str">
        <f>IF('Data Import'!$CB$126&lt;&gt;"",'Data Import'!$CB$126,"")</f>
        <v/>
      </c>
      <c r="I88" s="197" t="str">
        <f>IF('Data Import'!$CB$127&lt;&gt;"",'Data Import'!$CB$127,"")</f>
        <v/>
      </c>
      <c r="J88" s="197" t="str">
        <f>IF('Data Import'!$CB$128&lt;&gt;"",'Data Import'!$CB$128,"")</f>
        <v/>
      </c>
      <c r="K88" s="178" t="str">
        <f>IF('Data Import'!$CB$129="Нет","+","")</f>
        <v/>
      </c>
      <c r="L88" s="180" t="str">
        <f>IF('Data Import'!$CB$130&lt;&gt;"",'Data Import'!$CB$130,"")</f>
        <v/>
      </c>
      <c r="M88" s="178" t="str">
        <f>IF('Data Import'!$CB$129="Да","+","")</f>
        <v>+</v>
      </c>
      <c r="N88" s="211">
        <f>IF('Data Import'!$CB$131&lt;&gt;"",'Data Import'!$CB$131,"")</f>
        <v>43</v>
      </c>
      <c r="O88" s="211">
        <f>IF('Data Import'!$CB$132&lt;&gt;"",'Data Import'!$CB$132,"")</f>
        <v>52</v>
      </c>
      <c r="P88" s="211" t="str">
        <f>IF('Data Import'!$CB$133&lt;&gt;"",'Data Import'!$CB$133,"")</f>
        <v/>
      </c>
      <c r="Q88" s="211" t="str">
        <f>IF('Data Import'!$CB$134&lt;&gt;"",'Data Import'!$CB$134,"")</f>
        <v/>
      </c>
      <c r="R88" s="211">
        <f>IF('Data Import'!$CB$135&lt;&gt;"",'Data Import'!$CB$135,"")</f>
        <v>39</v>
      </c>
      <c r="S88" s="211">
        <f>IF('Data Import'!$CB$136&lt;&gt;"",'Data Import'!$CB$136,"")</f>
        <v>48</v>
      </c>
      <c r="T88" s="211" t="str">
        <f>IF('Data Import'!$CB$137&lt;&gt;"",'Data Import'!$CB$137,"")</f>
        <v/>
      </c>
      <c r="U88" s="211" t="str">
        <f>IF('Data Import'!$CB$138&lt;&gt;"",'Data Import'!$CB$138,"")</f>
        <v/>
      </c>
      <c r="V88" s="211">
        <f>IF('Data Import'!$CB$139&lt;&gt;"",'Data Import'!$CB$139,"")</f>
        <v>4</v>
      </c>
      <c r="W88" s="211">
        <f>IF('Data Import'!$CB$140&lt;&gt;"",'Data Import'!$CB$140,"")</f>
        <v>4</v>
      </c>
      <c r="X88" s="211" t="str">
        <f>IF('Data Import'!$CB$141&lt;&gt;"",'Data Import'!$CB$141,"")</f>
        <v/>
      </c>
      <c r="Y88" s="211" t="str">
        <f>IF('Data Import'!$CB$142&lt;&gt;"",'Data Import'!$CB$142,"")</f>
        <v/>
      </c>
      <c r="Z88" s="204">
        <f>IF('Data Import'!$CB$143&lt;&gt;"",'Data Import'!$CB$143,"")</f>
        <v>90.697999999999993</v>
      </c>
      <c r="AA88" s="204">
        <f>IF('Data Import'!$CB$144&lt;&gt;"",'Data Import'!$CB$144,"")</f>
        <v>92.308000000000007</v>
      </c>
      <c r="AB88" s="204" t="str">
        <f>IF('Data Import'!$CB$145&lt;&gt;"",'Data Import'!$CB$145,"")</f>
        <v/>
      </c>
      <c r="AC88" s="204" t="str">
        <f>IF('Data Import'!$CB$146&lt;&gt;"",'Data Import'!$CB$146,"")</f>
        <v/>
      </c>
      <c r="AD88" s="204">
        <f>IF('Data Import'!$CB$147&lt;&gt;"",'Data Import'!$CB$147,"")</f>
        <v>9.3019999999999996</v>
      </c>
      <c r="AE88" s="204">
        <f>IF('Data Import'!$CB$148&lt;&gt;"",'Data Import'!$CB$148,"")</f>
        <v>7.6920000000000002</v>
      </c>
      <c r="AF88" s="204" t="str">
        <f>IF('Data Import'!$CB$149&lt;&gt;"",'Data Import'!$CB$149,"")</f>
        <v/>
      </c>
      <c r="AG88" s="204" t="str">
        <f>IF('Data Import'!$CB$150&lt;&gt;"",'Data Import'!$CB$150,"")</f>
        <v/>
      </c>
    </row>
    <row r="89" spans="1:33" s="4" customFormat="1" ht="151.5" customHeight="1" x14ac:dyDescent="0.25">
      <c r="A89" s="23">
        <v>78</v>
      </c>
      <c r="B89" s="177" t="s">
        <v>88</v>
      </c>
      <c r="C89" s="178" t="str">
        <f>IF('Data Import'!$CC$121="Нет","+","")</f>
        <v/>
      </c>
      <c r="D89" s="178" t="str">
        <f>IF('Data Import'!$CC$122="Нет","+","")</f>
        <v/>
      </c>
      <c r="E89" s="179" t="str">
        <f>IF('Data Import'!$CC$123&lt;&gt;"",'Data Import'!$CC$123,"")</f>
        <v xml:space="preserve">Доля светофорных объектов, полностью соответствующих требованиям доступности для инвалидов, на автомобильных дорогах регионального значения (отсутствуют условия введения светофорного регулирования согласно ГОСТ Р 52289-2019. Национальный стандарт РФ)
Доля светофорных объектов, полностью соответствующих требованиям доступности для инвалидов, на автомобильных дорогах местного значения  </v>
      </c>
      <c r="F89" s="178" t="str">
        <f>IF('Data Import'!$CC$124&lt;&gt;"",'Data Import'!$CC$124,"")</f>
        <v>%</v>
      </c>
      <c r="G89" s="181">
        <f>IF('Data Import'!$CC$125&lt;&gt;"",'Data Import'!$CC$125,"")</f>
        <v>0</v>
      </c>
      <c r="H89" s="181">
        <f>IF('Data Import'!$CC$126&lt;&gt;"",'Data Import'!$CC$126,"")</f>
        <v>10</v>
      </c>
      <c r="I89" s="197">
        <f>IF('Data Import'!$CC$127&lt;&gt;"",'Data Import'!$CC$127,"")</f>
        <v>0</v>
      </c>
      <c r="J89" s="197">
        <f>IF('Data Import'!$CC$128&lt;&gt;"",'Data Import'!$CC$128,"")</f>
        <v>5.3150000000000004</v>
      </c>
      <c r="K89" s="178" t="str">
        <f>IF('Data Import'!$CC$129="Нет","+","")</f>
        <v>+</v>
      </c>
      <c r="L89" s="180" t="str">
        <f>IF('Data Import'!$CC$130&lt;&gt;"",'Data Import'!$CC$130,"")</f>
        <v/>
      </c>
      <c r="M89" s="178" t="str">
        <f>IF('Data Import'!$CC$129="Да","+","")</f>
        <v/>
      </c>
      <c r="N89" s="211">
        <f>IF('Data Import'!$CC$131&lt;&gt;"",'Data Import'!$CC$131,"")</f>
        <v>4</v>
      </c>
      <c r="O89" s="211">
        <f>IF('Data Import'!$CC$132&lt;&gt;"",'Data Import'!$CC$132,"")</f>
        <v>4</v>
      </c>
      <c r="P89" s="211">
        <f>IF('Data Import'!$CC$133&lt;&gt;"",'Data Import'!$CC$133,"")</f>
        <v>922</v>
      </c>
      <c r="Q89" s="211">
        <f>IF('Data Import'!$CC$134&lt;&gt;"",'Data Import'!$CC$134,"")</f>
        <v>922</v>
      </c>
      <c r="R89" s="211">
        <f>IF('Data Import'!$CC$135&lt;&gt;"",'Data Import'!$CC$135,"")</f>
        <v>0</v>
      </c>
      <c r="S89" s="211">
        <f>IF('Data Import'!$CC$136&lt;&gt;"",'Data Import'!$CC$136,"")</f>
        <v>0</v>
      </c>
      <c r="T89" s="211">
        <f>IF('Data Import'!$CC$137&lt;&gt;"",'Data Import'!$CC$137,"")</f>
        <v>37</v>
      </c>
      <c r="U89" s="211">
        <f>IF('Data Import'!$CC$138&lt;&gt;"",'Data Import'!$CC$138,"")</f>
        <v>49</v>
      </c>
      <c r="V89" s="211">
        <f>IF('Data Import'!$CC$139&lt;&gt;"",'Data Import'!$CC$139,"")</f>
        <v>3</v>
      </c>
      <c r="W89" s="211">
        <f>IF('Data Import'!$CC$140&lt;&gt;"",'Data Import'!$CC$140,"")</f>
        <v>3</v>
      </c>
      <c r="X89" s="211">
        <f>IF('Data Import'!$CC$141&lt;&gt;"",'Data Import'!$CC$141,"")</f>
        <v>139</v>
      </c>
      <c r="Y89" s="211">
        <f>IF('Data Import'!$CC$142&lt;&gt;"",'Data Import'!$CC$142,"")</f>
        <v>139</v>
      </c>
      <c r="Z89" s="204">
        <f>IF('Data Import'!$CC$143&lt;&gt;"",'Data Import'!$CC$143,"")</f>
        <v>0</v>
      </c>
      <c r="AA89" s="204">
        <f>IF('Data Import'!$CC$144&lt;&gt;"",'Data Import'!$CC$144,"")</f>
        <v>0</v>
      </c>
      <c r="AB89" s="204">
        <f>IF('Data Import'!$CC$145&lt;&gt;"",'Data Import'!$CC$145,"")</f>
        <v>4.0129999999999999</v>
      </c>
      <c r="AC89" s="204">
        <f>IF('Data Import'!$CC$146&lt;&gt;"",'Data Import'!$CC$146,"")</f>
        <v>5.3150000000000004</v>
      </c>
      <c r="AD89" s="204">
        <f>IF('Data Import'!$CC$147&lt;&gt;"",'Data Import'!$CC$147,"")</f>
        <v>75</v>
      </c>
      <c r="AE89" s="204">
        <f>IF('Data Import'!$CC$148&lt;&gt;"",'Data Import'!$CC$148,"")</f>
        <v>75</v>
      </c>
      <c r="AF89" s="204">
        <f>IF('Data Import'!$CC$149&lt;&gt;"",'Data Import'!$CC$149,"")</f>
        <v>15.076000000000001</v>
      </c>
      <c r="AG89" s="204">
        <f>IF('Data Import'!$CC$150&lt;&gt;"",'Data Import'!$CC$150,"")</f>
        <v>15.076000000000001</v>
      </c>
    </row>
    <row r="90" spans="1:33" s="4" customFormat="1" ht="15.75" customHeight="1" x14ac:dyDescent="0.25">
      <c r="A90" s="23">
        <v>79</v>
      </c>
      <c r="B90" s="177" t="s">
        <v>89</v>
      </c>
      <c r="C90" s="178" t="str">
        <f>IF('Data Import'!$CD$121="Нет","+","")</f>
        <v>+</v>
      </c>
      <c r="D90" s="178" t="str">
        <f>IF('Data Import'!$CD$122="Нет","+","")</f>
        <v/>
      </c>
      <c r="E90" s="179" t="str">
        <f>IF('Data Import'!$CD$123&lt;&gt;"",'Data Import'!$CD$123,"")</f>
        <v/>
      </c>
      <c r="F90" s="178" t="str">
        <f>IF('Data Import'!$CD$124&lt;&gt;"",'Data Import'!$CD$124,"")</f>
        <v/>
      </c>
      <c r="G90" s="181" t="str">
        <f>IF('Data Import'!$CD$125&lt;&gt;"",'Data Import'!$CD$125,"")</f>
        <v/>
      </c>
      <c r="H90" s="181" t="str">
        <f>IF('Data Import'!$CD$126&lt;&gt;"",'Data Import'!$CD$126,"")</f>
        <v/>
      </c>
      <c r="I90" s="197" t="str">
        <f>IF('Data Import'!$CD$127&lt;&gt;"",'Data Import'!$CD$127,"")</f>
        <v/>
      </c>
      <c r="J90" s="197" t="str">
        <f>IF('Data Import'!$CD$128&lt;&gt;"",'Data Import'!$CD$128,"")</f>
        <v/>
      </c>
      <c r="K90" s="178" t="str">
        <f>IF('Data Import'!$CD$129="Нет","+","")</f>
        <v/>
      </c>
      <c r="L90" s="180" t="str">
        <f>IF('Data Import'!$CD$130&lt;&gt;"",'Data Import'!$CD$130,"")</f>
        <v/>
      </c>
      <c r="M90" s="178" t="str">
        <f>IF('Data Import'!$CD$129="Да","+","")</f>
        <v>+</v>
      </c>
      <c r="N90" s="211">
        <f>IF('Data Import'!$CD$131&lt;&gt;"",'Data Import'!$CD$131,"")</f>
        <v>19</v>
      </c>
      <c r="O90" s="211">
        <f>IF('Data Import'!$CD$132&lt;&gt;"",'Data Import'!$CD$132,"")</f>
        <v>20</v>
      </c>
      <c r="P90" s="211">
        <f>IF('Data Import'!$CD$133&lt;&gt;"",'Data Import'!$CD$133,"")</f>
        <v>578</v>
      </c>
      <c r="Q90" s="211">
        <f>IF('Data Import'!$CD$134&lt;&gt;"",'Data Import'!$CD$134,"")</f>
        <v>607</v>
      </c>
      <c r="R90" s="211">
        <f>IF('Data Import'!$CD$135&lt;&gt;"",'Data Import'!$CD$135,"")</f>
        <v>4</v>
      </c>
      <c r="S90" s="211">
        <f>IF('Data Import'!$CD$136&lt;&gt;"",'Data Import'!$CD$136,"")</f>
        <v>5</v>
      </c>
      <c r="T90" s="211">
        <f>IF('Data Import'!$CD$137&lt;&gt;"",'Data Import'!$CD$137,"")</f>
        <v>249</v>
      </c>
      <c r="U90" s="211">
        <f>IF('Data Import'!$CD$138&lt;&gt;"",'Data Import'!$CD$138,"")</f>
        <v>257</v>
      </c>
      <c r="V90" s="211">
        <f>IF('Data Import'!$CD$139&lt;&gt;"",'Data Import'!$CD$139,"")</f>
        <v>0</v>
      </c>
      <c r="W90" s="211">
        <f>IF('Data Import'!$CD$140&lt;&gt;"",'Data Import'!$CD$140,"")</f>
        <v>0</v>
      </c>
      <c r="X90" s="211">
        <f>IF('Data Import'!$CD$141&lt;&gt;"",'Data Import'!$CD$141,"")</f>
        <v>76</v>
      </c>
      <c r="Y90" s="211">
        <f>IF('Data Import'!$CD$142&lt;&gt;"",'Data Import'!$CD$142,"")</f>
        <v>99</v>
      </c>
      <c r="Z90" s="204">
        <f>IF('Data Import'!$CD$143&lt;&gt;"",'Data Import'!$CD$143,"")</f>
        <v>21.053000000000001</v>
      </c>
      <c r="AA90" s="204">
        <f>IF('Data Import'!$CD$144&lt;&gt;"",'Data Import'!$CD$144,"")</f>
        <v>25</v>
      </c>
      <c r="AB90" s="204">
        <f>IF('Data Import'!$CD$145&lt;&gt;"",'Data Import'!$CD$145,"")</f>
        <v>43.08</v>
      </c>
      <c r="AC90" s="204">
        <f>IF('Data Import'!$CD$146&lt;&gt;"",'Data Import'!$CD$146,"")</f>
        <v>42.338999999999999</v>
      </c>
      <c r="AD90" s="204">
        <f>IF('Data Import'!$CD$147&lt;&gt;"",'Data Import'!$CD$147,"")</f>
        <v>0</v>
      </c>
      <c r="AE90" s="204">
        <f>IF('Data Import'!$CD$148&lt;&gt;"",'Data Import'!$CD$148,"")</f>
        <v>0</v>
      </c>
      <c r="AF90" s="204">
        <f>IF('Data Import'!$CD$149&lt;&gt;"",'Data Import'!$CD$149,"")</f>
        <v>13.148999999999999</v>
      </c>
      <c r="AG90" s="204">
        <f>IF('Data Import'!$CD$150&lt;&gt;"",'Data Import'!$CD$150,"")</f>
        <v>16.309999999999999</v>
      </c>
    </row>
    <row r="91" spans="1:33" s="4" customFormat="1" ht="15.75" customHeight="1" x14ac:dyDescent="0.25">
      <c r="A91" s="23">
        <v>80</v>
      </c>
      <c r="B91" s="177" t="s">
        <v>90</v>
      </c>
      <c r="C91" s="178" t="str">
        <f>IF('Data Import'!$CE$121="Нет","+","")</f>
        <v/>
      </c>
      <c r="D91" s="178" t="str">
        <f>IF('Data Import'!$CE$122="Нет","+","")</f>
        <v>+</v>
      </c>
      <c r="E91" s="179" t="str">
        <f>IF('Data Import'!$CE$123&lt;&gt;"",'Data Import'!$CE$123,"")</f>
        <v xml:space="preserve"> </v>
      </c>
      <c r="F91" s="178" t="str">
        <f>IF('Data Import'!$CE$124&lt;&gt;"",'Data Import'!$CE$124,"")</f>
        <v/>
      </c>
      <c r="G91" s="181" t="str">
        <f>IF('Data Import'!$CE$125&lt;&gt;"",'Data Import'!$CE$125,"")</f>
        <v/>
      </c>
      <c r="H91" s="181" t="str">
        <f>IF('Data Import'!$CE$126&lt;&gt;"",'Data Import'!$CE$126,"")</f>
        <v/>
      </c>
      <c r="I91" s="197" t="str">
        <f>IF('Data Import'!$CE$127&lt;&gt;"",'Data Import'!$CE$127,"")</f>
        <v/>
      </c>
      <c r="J91" s="197" t="str">
        <f>IF('Data Import'!$CE$128&lt;&gt;"",'Data Import'!$CE$128,"")</f>
        <v/>
      </c>
      <c r="K91" s="178" t="str">
        <f>IF('Data Import'!$CE$129="Нет","+","")</f>
        <v/>
      </c>
      <c r="L91" s="180" t="str">
        <f>IF('Data Import'!$CE$130&lt;&gt;"",'Data Import'!$CE$130,"")</f>
        <v/>
      </c>
      <c r="M91" s="178" t="str">
        <f>IF('Data Import'!$CE$129="Да","+","")</f>
        <v>+</v>
      </c>
      <c r="N91" s="211">
        <f>IF('Data Import'!$CE$131&lt;&gt;"",'Data Import'!$CE$131,"")</f>
        <v>92</v>
      </c>
      <c r="O91" s="211">
        <f>IF('Data Import'!$CE$132&lt;&gt;"",'Data Import'!$CE$132,"")</f>
        <v>100</v>
      </c>
      <c r="P91" s="211" t="str">
        <f>IF('Data Import'!$CE$133&lt;&gt;"",'Data Import'!$CE$133,"")</f>
        <v/>
      </c>
      <c r="Q91" s="211" t="str">
        <f>IF('Data Import'!$CE$134&lt;&gt;"",'Data Import'!$CE$134,"")</f>
        <v/>
      </c>
      <c r="R91" s="211">
        <f>IF('Data Import'!$CE$135&lt;&gt;"",'Data Import'!$CE$135,"")</f>
        <v>0</v>
      </c>
      <c r="S91" s="211">
        <f>IF('Data Import'!$CE$136&lt;&gt;"",'Data Import'!$CE$136,"")</f>
        <v>0</v>
      </c>
      <c r="T91" s="211" t="str">
        <f>IF('Data Import'!$CE$137&lt;&gt;"",'Data Import'!$CE$137,"")</f>
        <v/>
      </c>
      <c r="U91" s="211" t="str">
        <f>IF('Data Import'!$CE$138&lt;&gt;"",'Data Import'!$CE$138,"")</f>
        <v/>
      </c>
      <c r="V91" s="211">
        <f>IF('Data Import'!$CE$139&lt;&gt;"",'Data Import'!$CE$139,"")</f>
        <v>92</v>
      </c>
      <c r="W91" s="211">
        <f>IF('Data Import'!$CE$140&lt;&gt;"",'Data Import'!$CE$140,"")</f>
        <v>100</v>
      </c>
      <c r="X91" s="211" t="str">
        <f>IF('Data Import'!$CE$141&lt;&gt;"",'Data Import'!$CE$141,"")</f>
        <v/>
      </c>
      <c r="Y91" s="211" t="str">
        <f>IF('Data Import'!$CE$142&lt;&gt;"",'Data Import'!$CE$142,"")</f>
        <v/>
      </c>
      <c r="Z91" s="204">
        <f>IF('Data Import'!$CE$143&lt;&gt;"",'Data Import'!$CE$143,"")</f>
        <v>0</v>
      </c>
      <c r="AA91" s="204">
        <f>IF('Data Import'!$CE$144&lt;&gt;"",'Data Import'!$CE$144,"")</f>
        <v>0</v>
      </c>
      <c r="AB91" s="204" t="str">
        <f>IF('Data Import'!$CE$145&lt;&gt;"",'Data Import'!$CE$145,"")</f>
        <v/>
      </c>
      <c r="AC91" s="204" t="str">
        <f>IF('Data Import'!$CE$146&lt;&gt;"",'Data Import'!$CE$146,"")</f>
        <v/>
      </c>
      <c r="AD91" s="204">
        <f>IF('Data Import'!$CE$147&lt;&gt;"",'Data Import'!$CE$147,"")</f>
        <v>100</v>
      </c>
      <c r="AE91" s="204">
        <f>IF('Data Import'!$CE$148&lt;&gt;"",'Data Import'!$CE$148,"")</f>
        <v>100</v>
      </c>
      <c r="AF91" s="204" t="str">
        <f>IF('Data Import'!$CE$149&lt;&gt;"",'Data Import'!$CE$149,"")</f>
        <v/>
      </c>
      <c r="AG91" s="204" t="str">
        <f>IF('Data Import'!$CE$150&lt;&gt;"",'Data Import'!$CE$150,"")</f>
        <v/>
      </c>
    </row>
    <row r="92" spans="1:33" s="4" customFormat="1" ht="15.75" customHeight="1" x14ac:dyDescent="0.25">
      <c r="A92" s="23">
        <v>81</v>
      </c>
      <c r="B92" s="177" t="s">
        <v>91</v>
      </c>
      <c r="C92" s="178" t="str">
        <f>IF('Data Import'!$CF$121="Нет","+","")</f>
        <v/>
      </c>
      <c r="D92" s="178" t="str">
        <f>IF('Data Import'!$CF$122="Нет","+","")</f>
        <v/>
      </c>
      <c r="E92" s="179" t="str">
        <f>IF('Data Import'!$CF$123&lt;&gt;"",'Data Import'!$CF$123,"")</f>
        <v/>
      </c>
      <c r="F92" s="178" t="str">
        <f>IF('Data Import'!$CF$124&lt;&gt;"",'Data Import'!$CF$124,"")</f>
        <v/>
      </c>
      <c r="G92" s="181" t="str">
        <f>IF('Data Import'!$CF$125&lt;&gt;"",'Data Import'!$CF$125,"")</f>
        <v/>
      </c>
      <c r="H92" s="181" t="str">
        <f>IF('Data Import'!$CF$126&lt;&gt;"",'Data Import'!$CF$126,"")</f>
        <v/>
      </c>
      <c r="I92" s="197" t="str">
        <f>IF('Data Import'!$CF$127&lt;&gt;"",'Data Import'!$CF$127,"")</f>
        <v/>
      </c>
      <c r="J92" s="197" t="str">
        <f>IF('Data Import'!$CF$128&lt;&gt;"",'Data Import'!$CF$128,"")</f>
        <v/>
      </c>
      <c r="K92" s="178" t="str">
        <f>IF('Data Import'!$CF$129="Нет","+","")</f>
        <v/>
      </c>
      <c r="L92" s="180" t="str">
        <f>IF('Data Import'!$CF$130&lt;&gt;"",'Data Import'!$CF$130,"")</f>
        <v/>
      </c>
      <c r="M92" s="178" t="str">
        <f>IF('Data Import'!$CF$129="Да","+","")</f>
        <v/>
      </c>
      <c r="N92" s="211" t="str">
        <f>IF('Data Import'!$CF$131&lt;&gt;"",'Data Import'!$CF$131,"")</f>
        <v/>
      </c>
      <c r="O92" s="211" t="str">
        <f>IF('Data Import'!$CF$132&lt;&gt;"",'Data Import'!$CF$132,"")</f>
        <v/>
      </c>
      <c r="P92" s="211" t="str">
        <f>IF('Data Import'!$CF$133&lt;&gt;"",'Data Import'!$CF$133,"")</f>
        <v/>
      </c>
      <c r="Q92" s="211" t="str">
        <f>IF('Data Import'!$CF$134&lt;&gt;"",'Data Import'!$CF$134,"")</f>
        <v/>
      </c>
      <c r="R92" s="211" t="str">
        <f>IF('Data Import'!$CF$135&lt;&gt;"",'Data Import'!$CF$135,"")</f>
        <v/>
      </c>
      <c r="S92" s="211" t="str">
        <f>IF('Data Import'!$CF$136&lt;&gt;"",'Data Import'!$CF$136,"")</f>
        <v/>
      </c>
      <c r="T92" s="211" t="str">
        <f>IF('Data Import'!$CF$137&lt;&gt;"",'Data Import'!$CF$137,"")</f>
        <v/>
      </c>
      <c r="U92" s="211" t="str">
        <f>IF('Data Import'!$CF$138&lt;&gt;"",'Data Import'!$CF$138,"")</f>
        <v/>
      </c>
      <c r="V92" s="211" t="str">
        <f>IF('Data Import'!$CF$139&lt;&gt;"",'Data Import'!$CF$139,"")</f>
        <v/>
      </c>
      <c r="W92" s="211" t="str">
        <f>IF('Data Import'!$CF$140&lt;&gt;"",'Data Import'!$CF$140,"")</f>
        <v/>
      </c>
      <c r="X92" s="211" t="str">
        <f>IF('Data Import'!$CF$141&lt;&gt;"",'Data Import'!$CF$141,"")</f>
        <v/>
      </c>
      <c r="Y92" s="211" t="str">
        <f>IF('Data Import'!$CF$142&lt;&gt;"",'Data Import'!$CF$142,"")</f>
        <v/>
      </c>
      <c r="Z92" s="204" t="str">
        <f>IF('Data Import'!$CF$143&lt;&gt;"",'Data Import'!$CF$143,"")</f>
        <v/>
      </c>
      <c r="AA92" s="204" t="str">
        <f>IF('Data Import'!$CF$144&lt;&gt;"",'Data Import'!$CF$144,"")</f>
        <v/>
      </c>
      <c r="AB92" s="204" t="str">
        <f>IF('Data Import'!$CF$145&lt;&gt;"",'Data Import'!$CF$145,"")</f>
        <v/>
      </c>
      <c r="AC92" s="204" t="str">
        <f>IF('Data Import'!$CF$146&lt;&gt;"",'Data Import'!$CF$146,"")</f>
        <v/>
      </c>
      <c r="AD92" s="204" t="str">
        <f>IF('Data Import'!$CF$147&lt;&gt;"",'Data Import'!$CF$147,"")</f>
        <v/>
      </c>
      <c r="AE92" s="204" t="str">
        <f>IF('Data Import'!$CF$148&lt;&gt;"",'Data Import'!$CF$148,"")</f>
        <v/>
      </c>
      <c r="AF92" s="197" t="str">
        <f>IF('Data Import'!$CF$149&lt;&gt;"",'Data Import'!$CF$149,"")</f>
        <v/>
      </c>
      <c r="AG92" s="197" t="str">
        <f>IF('Data Import'!$CF$150&lt;&gt;"",'Data Import'!$CF$150,"")</f>
        <v/>
      </c>
    </row>
    <row r="93" spans="1:33" s="4" customFormat="1" ht="15.75" customHeight="1" x14ac:dyDescent="0.25">
      <c r="A93" s="23">
        <v>82</v>
      </c>
      <c r="B93" s="177" t="s">
        <v>92</v>
      </c>
      <c r="C93" s="178" t="str">
        <f>IF('Data Import'!$CG$121="Нет","+","")</f>
        <v/>
      </c>
      <c r="D93" s="178" t="str">
        <f>IF('Data Import'!$CG$122="Нет","+","")</f>
        <v/>
      </c>
      <c r="E93" s="179" t="str">
        <f>IF('Data Import'!$CG$123&lt;&gt;"",'Data Import'!$CG$123,"")</f>
        <v/>
      </c>
      <c r="F93" s="178" t="str">
        <f>IF('Data Import'!$CG$124&lt;&gt;"",'Data Import'!$CG$124,"")</f>
        <v/>
      </c>
      <c r="G93" s="181" t="str">
        <f>IF('Data Import'!$CG$125&lt;&gt;"",'Data Import'!$CG$125,"")</f>
        <v/>
      </c>
      <c r="H93" s="181" t="str">
        <f>IF('Data Import'!$CG$126&lt;&gt;"",'Data Import'!$CG$126,"")</f>
        <v/>
      </c>
      <c r="I93" s="197" t="str">
        <f>IF('Data Import'!$CG$127&lt;&gt;"",'Data Import'!$CG$127,"")</f>
        <v/>
      </c>
      <c r="J93" s="197" t="str">
        <f>IF('Data Import'!$CG$128&lt;&gt;"",'Data Import'!$CG$128,"")</f>
        <v/>
      </c>
      <c r="K93" s="178" t="str">
        <f>IF('Data Import'!$CG$129="Нет","+","")</f>
        <v/>
      </c>
      <c r="L93" s="180" t="str">
        <f>IF('Data Import'!$CG$130&lt;&gt;"",'Data Import'!$CG$130,"")</f>
        <v/>
      </c>
      <c r="M93" s="178" t="str">
        <f>IF('Data Import'!$CG$129="Да","+","")</f>
        <v/>
      </c>
      <c r="N93" s="211" t="str">
        <f>IF('Data Import'!$CG$131&lt;&gt;"",'Data Import'!$CG$131,"")</f>
        <v/>
      </c>
      <c r="O93" s="211" t="str">
        <f>IF('Data Import'!$CG$132&lt;&gt;"",'Data Import'!$CG$132,"")</f>
        <v/>
      </c>
      <c r="P93" s="211" t="str">
        <f>IF('Data Import'!$CG$133&lt;&gt;"",'Data Import'!$CG$133,"")</f>
        <v/>
      </c>
      <c r="Q93" s="211" t="str">
        <f>IF('Data Import'!$CG$134&lt;&gt;"",'Data Import'!$CG$134,"")</f>
        <v/>
      </c>
      <c r="R93" s="211" t="str">
        <f>IF('Data Import'!$CG$135&lt;&gt;"",'Data Import'!$CG$135,"")</f>
        <v/>
      </c>
      <c r="S93" s="211" t="str">
        <f>IF('Data Import'!$CG$136&lt;&gt;"",'Data Import'!$CG$136,"")</f>
        <v/>
      </c>
      <c r="T93" s="211" t="str">
        <f>IF('Data Import'!$CG$137&lt;&gt;"",'Data Import'!$CG$137,"")</f>
        <v/>
      </c>
      <c r="U93" s="211" t="str">
        <f>IF('Data Import'!$CG$138&lt;&gt;"",'Data Import'!$CG$138,"")</f>
        <v/>
      </c>
      <c r="V93" s="211" t="str">
        <f>IF('Data Import'!$CG$139&lt;&gt;"",'Data Import'!$CG$139,"")</f>
        <v/>
      </c>
      <c r="W93" s="211" t="str">
        <f>IF('Data Import'!$CG$140&lt;&gt;"",'Data Import'!$CG$140,"")</f>
        <v/>
      </c>
      <c r="X93" s="211" t="str">
        <f>IF('Data Import'!$CG$141&lt;&gt;"",'Data Import'!$CG$141,"")</f>
        <v/>
      </c>
      <c r="Y93" s="211" t="str">
        <f>IF('Data Import'!$CG$142&lt;&gt;"",'Data Import'!$CG$142,"")</f>
        <v/>
      </c>
      <c r="Z93" s="204" t="str">
        <f>IF('Data Import'!$CG$143&lt;&gt;"",'Data Import'!$CG$143,"")</f>
        <v/>
      </c>
      <c r="AA93" s="204" t="str">
        <f>IF('Data Import'!$CG$144&lt;&gt;"",'Data Import'!$CG$144,"")</f>
        <v/>
      </c>
      <c r="AB93" s="204" t="str">
        <f>IF('Data Import'!$CG$145&lt;&gt;"",'Data Import'!$CG$145,"")</f>
        <v/>
      </c>
      <c r="AC93" s="204" t="str">
        <f>IF('Data Import'!$CG$146&lt;&gt;"",'Data Import'!$CG$146,"")</f>
        <v/>
      </c>
      <c r="AD93" s="204" t="str">
        <f>IF('Data Import'!$CG$147&lt;&gt;"",'Data Import'!$CG$147,"")</f>
        <v/>
      </c>
      <c r="AE93" s="204" t="str">
        <f>IF('Data Import'!$CG$148&lt;&gt;"",'Data Import'!$CG$148,"")</f>
        <v/>
      </c>
      <c r="AF93" s="197" t="str">
        <f>IF('Data Import'!$CG$149&lt;&gt;"",'Data Import'!$CG$149,"")</f>
        <v/>
      </c>
      <c r="AG93" s="197" t="str">
        <f>IF('Data Import'!$CG$150&lt;&gt;"",'Data Import'!$CG$150,"")</f>
        <v/>
      </c>
    </row>
    <row r="94" spans="1:33" s="4" customFormat="1" ht="15.75" customHeight="1" x14ac:dyDescent="0.25">
      <c r="A94" s="23">
        <v>83</v>
      </c>
      <c r="B94" s="177" t="s">
        <v>93</v>
      </c>
      <c r="C94" s="178" t="str">
        <f>IF('Data Import'!$CH$121="Нет","+","")</f>
        <v>+</v>
      </c>
      <c r="D94" s="178" t="str">
        <f>IF('Data Import'!$CH$122="Нет","+","")</f>
        <v/>
      </c>
      <c r="E94" s="179" t="str">
        <f>IF('Data Import'!$CH$123&lt;&gt;"",'Data Import'!$CH$123,"")</f>
        <v/>
      </c>
      <c r="F94" s="178" t="str">
        <f>IF('Data Import'!$CH$124&lt;&gt;"",'Data Import'!$CH$124,"")</f>
        <v/>
      </c>
      <c r="G94" s="181" t="str">
        <f>IF('Data Import'!$CH$125&lt;&gt;"",'Data Import'!$CH$125,"")</f>
        <v/>
      </c>
      <c r="H94" s="181" t="str">
        <f>IF('Data Import'!$CH$126&lt;&gt;"",'Data Import'!$CH$126,"")</f>
        <v/>
      </c>
      <c r="I94" s="197" t="str">
        <f>IF('Data Import'!$CH$127&lt;&gt;"",'Data Import'!$CH$127,"")</f>
        <v/>
      </c>
      <c r="J94" s="197" t="str">
        <f>IF('Data Import'!$CH$128&lt;&gt;"",'Data Import'!$CH$128,"")</f>
        <v/>
      </c>
      <c r="K94" s="178" t="str">
        <f>IF('Data Import'!$CH$129="Нет","+","")</f>
        <v/>
      </c>
      <c r="L94" s="180" t="str">
        <f>IF('Data Import'!$CH$130&lt;&gt;"",'Data Import'!$CH$130,"")</f>
        <v/>
      </c>
      <c r="M94" s="178" t="str">
        <f>IF('Data Import'!$CH$129="Да","+","")</f>
        <v>+</v>
      </c>
      <c r="N94" s="211">
        <f>IF('Data Import'!$CH$131&lt;&gt;"",'Data Import'!$CH$131,"")</f>
        <v>1704</v>
      </c>
      <c r="O94" s="211">
        <f>IF('Data Import'!$CH$132&lt;&gt;"",'Data Import'!$CH$132,"")</f>
        <v>1858</v>
      </c>
      <c r="P94" s="211">
        <f>IF('Data Import'!$CH$133&lt;&gt;"",'Data Import'!$CH$133,"")</f>
        <v>1779</v>
      </c>
      <c r="Q94" s="211">
        <f>IF('Data Import'!$CH$134&lt;&gt;"",'Data Import'!$CH$134,"")</f>
        <v>1931</v>
      </c>
      <c r="R94" s="211">
        <f>IF('Data Import'!$CH$135&lt;&gt;"",'Data Import'!$CH$135,"")</f>
        <v>1105</v>
      </c>
      <c r="S94" s="211">
        <f>IF('Data Import'!$CH$136&lt;&gt;"",'Data Import'!$CH$136,"")</f>
        <v>1270</v>
      </c>
      <c r="T94" s="211">
        <f>IF('Data Import'!$CH$137&lt;&gt;"",'Data Import'!$CH$137,"")</f>
        <v>1148</v>
      </c>
      <c r="U94" s="211">
        <f>IF('Data Import'!$CH$138&lt;&gt;"",'Data Import'!$CH$138,"")</f>
        <v>1313</v>
      </c>
      <c r="V94" s="211">
        <f>IF('Data Import'!$CH$139&lt;&gt;"",'Data Import'!$CH$139,"")</f>
        <v>384</v>
      </c>
      <c r="W94" s="211">
        <f>IF('Data Import'!$CH$140&lt;&gt;"",'Data Import'!$CH$140,"")</f>
        <v>359</v>
      </c>
      <c r="X94" s="211">
        <f>IF('Data Import'!$CH$141&lt;&gt;"",'Data Import'!$CH$141,"")</f>
        <v>389</v>
      </c>
      <c r="Y94" s="211">
        <f>IF('Data Import'!$CH$142&lt;&gt;"",'Data Import'!$CH$142,"")</f>
        <v>364</v>
      </c>
      <c r="Z94" s="204">
        <f>IF('Data Import'!$CH$143&lt;&gt;"",'Data Import'!$CH$143,"")</f>
        <v>64.846999999999994</v>
      </c>
      <c r="AA94" s="204">
        <f>IF('Data Import'!$CH$144&lt;&gt;"",'Data Import'!$CH$144,"")</f>
        <v>68.352999999999994</v>
      </c>
      <c r="AB94" s="204">
        <f>IF('Data Import'!$CH$145&lt;&gt;"",'Data Import'!$CH$145,"")</f>
        <v>64.531000000000006</v>
      </c>
      <c r="AC94" s="204">
        <f>IF('Data Import'!$CH$146&lt;&gt;"",'Data Import'!$CH$146,"")</f>
        <v>67.995999999999995</v>
      </c>
      <c r="AD94" s="204">
        <f>IF('Data Import'!$CH$147&lt;&gt;"",'Data Import'!$CH$147,"")</f>
        <v>22.535</v>
      </c>
      <c r="AE94" s="204">
        <f>IF('Data Import'!$CH$148&lt;&gt;"",'Data Import'!$CH$148,"")</f>
        <v>19.321999999999999</v>
      </c>
      <c r="AF94" s="204">
        <f>IF('Data Import'!$CH$149&lt;&gt;"",'Data Import'!$CH$149,"")</f>
        <v>21.866</v>
      </c>
      <c r="AG94" s="204">
        <f>IF('Data Import'!$CH$150&lt;&gt;"",'Data Import'!$CH$150,"")</f>
        <v>18.850000000000001</v>
      </c>
    </row>
    <row r="95" spans="1:33" s="4" customFormat="1" ht="15.75" customHeight="1" x14ac:dyDescent="0.25">
      <c r="A95" s="23">
        <v>84</v>
      </c>
      <c r="B95" s="177" t="s">
        <v>94</v>
      </c>
      <c r="C95" s="178" t="str">
        <f>IF('Data Import'!$CI$121="Нет","+","")</f>
        <v/>
      </c>
      <c r="D95" s="178" t="str">
        <f>IF('Data Import'!$CI$122="Нет","+","")</f>
        <v/>
      </c>
      <c r="E95" s="179" t="str">
        <f>IF('Data Import'!$CI$123&lt;&gt;"",'Data Import'!$CI$123,"")</f>
        <v/>
      </c>
      <c r="F95" s="178" t="str">
        <f>IF('Data Import'!$CI$124&lt;&gt;"",'Data Import'!$CI$124,"")</f>
        <v/>
      </c>
      <c r="G95" s="181" t="str">
        <f>IF('Data Import'!$CI$125&lt;&gt;"",'Data Import'!$CI$125,"")</f>
        <v/>
      </c>
      <c r="H95" s="181" t="str">
        <f>IF('Data Import'!$CI$126&lt;&gt;"",'Data Import'!$CI$126,"")</f>
        <v/>
      </c>
      <c r="I95" s="197" t="str">
        <f>IF('Data Import'!$CI$127&lt;&gt;"",'Data Import'!$CI$127,"")</f>
        <v/>
      </c>
      <c r="J95" s="197" t="str">
        <f>IF('Data Import'!$CI$128&lt;&gt;"",'Data Import'!$CI$128,"")</f>
        <v/>
      </c>
      <c r="K95" s="178" t="str">
        <f>IF('Data Import'!$CI$129="Нет","+","")</f>
        <v/>
      </c>
      <c r="L95" s="180" t="str">
        <f>IF('Data Import'!$CI$130&lt;&gt;"",'Data Import'!$CI$130,"")</f>
        <v/>
      </c>
      <c r="M95" s="178" t="str">
        <f>IF('Data Import'!$CI$129="Да","+","")</f>
        <v/>
      </c>
      <c r="N95" s="211" t="str">
        <f>IF('Data Import'!$CI$131&lt;&gt;"",'Data Import'!$CI$131,"")</f>
        <v/>
      </c>
      <c r="O95" s="211" t="str">
        <f>IF('Data Import'!$CI$132&lt;&gt;"",'Data Import'!$CI$132,"")</f>
        <v/>
      </c>
      <c r="P95" s="211" t="str">
        <f>IF('Data Import'!$CI$133&lt;&gt;"",'Data Import'!$CI$133,"")</f>
        <v/>
      </c>
      <c r="Q95" s="211" t="str">
        <f>IF('Data Import'!$CI$134&lt;&gt;"",'Data Import'!$CI$134,"")</f>
        <v/>
      </c>
      <c r="R95" s="211" t="str">
        <f>IF('Data Import'!$CI$135&lt;&gt;"",'Data Import'!$CI$135,"")</f>
        <v/>
      </c>
      <c r="S95" s="211" t="str">
        <f>IF('Data Import'!$CI$136&lt;&gt;"",'Data Import'!$CI$136,"")</f>
        <v/>
      </c>
      <c r="T95" s="211" t="str">
        <f>IF('Data Import'!$CI$137&lt;&gt;"",'Data Import'!$CI$137,"")</f>
        <v/>
      </c>
      <c r="U95" s="211" t="str">
        <f>IF('Data Import'!$CI$138&lt;&gt;"",'Data Import'!$CI$138,"")</f>
        <v/>
      </c>
      <c r="V95" s="211" t="str">
        <f>IF('Data Import'!$CI$139&lt;&gt;"",'Data Import'!$CI$139,"")</f>
        <v/>
      </c>
      <c r="W95" s="211" t="str">
        <f>IF('Data Import'!$CI$140&lt;&gt;"",'Data Import'!$CI$140,"")</f>
        <v/>
      </c>
      <c r="X95" s="211" t="str">
        <f>IF('Data Import'!$CI$141&lt;&gt;"",'Data Import'!$CI$141,"")</f>
        <v/>
      </c>
      <c r="Y95" s="211" t="str">
        <f>IF('Data Import'!$CI$142&lt;&gt;"",'Data Import'!$CI$142,"")</f>
        <v/>
      </c>
      <c r="Z95" s="204" t="str">
        <f>IF('Data Import'!$CI$143&lt;&gt;"",'Data Import'!$CI$143,"")</f>
        <v/>
      </c>
      <c r="AA95" s="204" t="str">
        <f>IF('Data Import'!$CI$144&lt;&gt;"",'Data Import'!$CI$144,"")</f>
        <v/>
      </c>
      <c r="AB95" s="204" t="str">
        <f>IF('Data Import'!$CI$145&lt;&gt;"",'Data Import'!$CI$145,"")</f>
        <v/>
      </c>
      <c r="AC95" s="204" t="str">
        <f>IF('Data Import'!$CI$146&lt;&gt;"",'Data Import'!$CI$146,"")</f>
        <v/>
      </c>
      <c r="AD95" s="204" t="str">
        <f>IF('Data Import'!$CI$147&lt;&gt;"",'Data Import'!$CI$147,"")</f>
        <v/>
      </c>
      <c r="AE95" s="204" t="str">
        <f>IF('Data Import'!$CI$148&lt;&gt;"",'Data Import'!$CI$148,"")</f>
        <v/>
      </c>
      <c r="AF95" s="197" t="str">
        <f>IF('Data Import'!$CI$149&lt;&gt;"",'Data Import'!$CI$149,"")</f>
        <v/>
      </c>
      <c r="AG95" s="197" t="str">
        <f>IF('Data Import'!$CI$150&lt;&gt;"",'Data Import'!$CI$150,"")</f>
        <v/>
      </c>
    </row>
    <row r="96" spans="1:33" s="4" customFormat="1" ht="15.75" customHeight="1" x14ac:dyDescent="0.25">
      <c r="A96" s="23">
        <v>85</v>
      </c>
      <c r="B96" s="177" t="s">
        <v>95</v>
      </c>
      <c r="C96" s="178" t="str">
        <f>IF('Data Import'!$CJ$121="Нет","+","")</f>
        <v/>
      </c>
      <c r="D96" s="178" t="str">
        <f>IF('Data Import'!$CJ$122="Нет","+","")</f>
        <v/>
      </c>
      <c r="E96" s="179" t="str">
        <f>IF('Data Import'!$CJ$123&lt;&gt;"",'Data Import'!$CJ$123,"")</f>
        <v/>
      </c>
      <c r="F96" s="178" t="str">
        <f>IF('Data Import'!$CJ$124&lt;&gt;"",'Data Import'!$CJ$124,"")</f>
        <v/>
      </c>
      <c r="G96" s="181" t="str">
        <f>IF('Data Import'!$CJ$125&lt;&gt;"",'Data Import'!$CJ$125,"")</f>
        <v/>
      </c>
      <c r="H96" s="181" t="str">
        <f>IF('Data Import'!$CJ$126&lt;&gt;"",'Data Import'!$CJ$126,"")</f>
        <v/>
      </c>
      <c r="I96" s="197" t="str">
        <f>IF('Data Import'!$CJ$127&lt;&gt;"",'Data Import'!$CJ$127,"")</f>
        <v/>
      </c>
      <c r="J96" s="197" t="str">
        <f>IF('Data Import'!$CJ$128&lt;&gt;"",'Data Import'!$CJ$128,"")</f>
        <v/>
      </c>
      <c r="K96" s="178" t="str">
        <f>IF('Data Import'!$CJ$129="Нет","+","")</f>
        <v/>
      </c>
      <c r="L96" s="180" t="str">
        <f>IF('Data Import'!$CJ$130&lt;&gt;"",'Data Import'!$CJ$130,"")</f>
        <v/>
      </c>
      <c r="M96" s="178" t="str">
        <f>IF('Data Import'!$CJ$129="Да","+","")</f>
        <v/>
      </c>
      <c r="N96" s="211" t="str">
        <f>IF('Data Import'!$CJ$131&lt;&gt;"",'Data Import'!$CJ$131,"")</f>
        <v/>
      </c>
      <c r="O96" s="211" t="str">
        <f>IF('Data Import'!$CJ$132&lt;&gt;"",'Data Import'!$CJ$132,"")</f>
        <v/>
      </c>
      <c r="P96" s="211" t="str">
        <f>IF('Data Import'!$CJ$133&lt;&gt;"",'Data Import'!$CJ$133,"")</f>
        <v/>
      </c>
      <c r="Q96" s="211" t="str">
        <f>IF('Data Import'!$CJ$134&lt;&gt;"",'Data Import'!$CJ$134,"")</f>
        <v/>
      </c>
      <c r="R96" s="211" t="str">
        <f>IF('Data Import'!$CJ$135&lt;&gt;"",'Data Import'!$CJ$135,"")</f>
        <v/>
      </c>
      <c r="S96" s="211" t="str">
        <f>IF('Data Import'!$CJ$136&lt;&gt;"",'Data Import'!$CJ$136,"")</f>
        <v/>
      </c>
      <c r="T96" s="211" t="str">
        <f>IF('Data Import'!$CJ$137&lt;&gt;"",'Data Import'!$CJ$137,"")</f>
        <v/>
      </c>
      <c r="U96" s="211" t="str">
        <f>IF('Data Import'!$CJ$138&lt;&gt;"",'Data Import'!$CJ$138,"")</f>
        <v/>
      </c>
      <c r="V96" s="211" t="str">
        <f>IF('Data Import'!$CJ$139&lt;&gt;"",'Data Import'!$CJ$139,"")</f>
        <v/>
      </c>
      <c r="W96" s="211" t="str">
        <f>IF('Data Import'!$CJ$140&lt;&gt;"",'Data Import'!$CJ$140,"")</f>
        <v/>
      </c>
      <c r="X96" s="211" t="str">
        <f>IF('Data Import'!$CJ$141&lt;&gt;"",'Data Import'!$CJ$141,"")</f>
        <v/>
      </c>
      <c r="Y96" s="211" t="str">
        <f>IF('Data Import'!$CJ$142&lt;&gt;"",'Data Import'!$CJ$142,"")</f>
        <v/>
      </c>
      <c r="Z96" s="204" t="str">
        <f>IF('Data Import'!$CJ$143&lt;&gt;"",'Data Import'!$CJ$143,"")</f>
        <v/>
      </c>
      <c r="AA96" s="204" t="str">
        <f>IF('Data Import'!$CJ$144&lt;&gt;"",'Data Import'!$CJ$144,"")</f>
        <v/>
      </c>
      <c r="AB96" s="204" t="str">
        <f>IF('Data Import'!$CJ$145&lt;&gt;"",'Data Import'!$CJ$145,"")</f>
        <v/>
      </c>
      <c r="AC96" s="204" t="str">
        <f>IF('Data Import'!$CJ$146&lt;&gt;"",'Data Import'!$CJ$146,"")</f>
        <v/>
      </c>
      <c r="AD96" s="204" t="str">
        <f>IF('Data Import'!$CJ$147&lt;&gt;"",'Data Import'!$CJ$147,"")</f>
        <v/>
      </c>
      <c r="AE96" s="204" t="str">
        <f>IF('Data Import'!$CJ$148&lt;&gt;"",'Data Import'!$CJ$148,"")</f>
        <v/>
      </c>
      <c r="AF96" s="197" t="str">
        <f>IF('Data Import'!$CJ$149&lt;&gt;"",'Data Import'!$CJ$149,"")</f>
        <v/>
      </c>
      <c r="AG96" s="197" t="str">
        <f>IF('Data Import'!$CJ$150&lt;&gt;"",'Data Import'!$CJ$150,"")</f>
        <v/>
      </c>
    </row>
    <row r="97" spans="1:33" s="4" customFormat="1" ht="15.75" customHeight="1" x14ac:dyDescent="0.25">
      <c r="A97" s="23">
        <v>86</v>
      </c>
      <c r="B97" s="177" t="s">
        <v>96</v>
      </c>
      <c r="C97" s="178" t="str">
        <f>IF('Data Import'!$CK$121="Нет","+","")</f>
        <v/>
      </c>
      <c r="D97" s="178" t="str">
        <f>IF('Data Import'!$CK$122="Нет","+","")</f>
        <v/>
      </c>
      <c r="E97" s="179" t="str">
        <f>IF('Data Import'!$CK$123&lt;&gt;"",'Data Import'!$CK$123,"")</f>
        <v/>
      </c>
      <c r="F97" s="178" t="str">
        <f>IF('Data Import'!$CK$124&lt;&gt;"",'Data Import'!$CK$124,"")</f>
        <v/>
      </c>
      <c r="G97" s="181" t="str">
        <f>IF('Data Import'!$CK$125&lt;&gt;"",'Data Import'!$CK$125,"")</f>
        <v/>
      </c>
      <c r="H97" s="181" t="str">
        <f>IF('Data Import'!$CK$126&lt;&gt;"",'Data Import'!$CK$126,"")</f>
        <v/>
      </c>
      <c r="I97" s="197" t="str">
        <f>IF('Data Import'!$CK$127&lt;&gt;"",'Data Import'!$CK$127,"")</f>
        <v/>
      </c>
      <c r="J97" s="197" t="str">
        <f>IF('Data Import'!$CK$128&lt;&gt;"",'Data Import'!$CK$128,"")</f>
        <v/>
      </c>
      <c r="K97" s="178" t="str">
        <f>IF('Data Import'!$CK$129="Нет","+","")</f>
        <v/>
      </c>
      <c r="L97" s="180" t="str">
        <f>IF('Data Import'!$CK$130&lt;&gt;"",'Data Import'!$CK$130,"")</f>
        <v/>
      </c>
      <c r="M97" s="178" t="str">
        <f>IF('Data Import'!$CK$129="Да","+","")</f>
        <v/>
      </c>
      <c r="N97" s="211" t="str">
        <f>IF('Data Import'!$CK$131&lt;&gt;"",'Data Import'!$CK$131,"")</f>
        <v/>
      </c>
      <c r="O97" s="211" t="str">
        <f>IF('Data Import'!$CK$132&lt;&gt;"",'Data Import'!$CK$132,"")</f>
        <v/>
      </c>
      <c r="P97" s="211" t="str">
        <f>IF('Data Import'!$CK$133&lt;&gt;"",'Data Import'!$CK$133,"")</f>
        <v/>
      </c>
      <c r="Q97" s="211" t="str">
        <f>IF('Data Import'!$CK$134&lt;&gt;"",'Data Import'!$CK$134,"")</f>
        <v/>
      </c>
      <c r="R97" s="211" t="str">
        <f>IF('Data Import'!$CK$135&lt;&gt;"",'Data Import'!$CK$135,"")</f>
        <v/>
      </c>
      <c r="S97" s="211" t="str">
        <f>IF('Data Import'!$CK$136&lt;&gt;"",'Data Import'!$CK$136,"")</f>
        <v/>
      </c>
      <c r="T97" s="211" t="str">
        <f>IF('Data Import'!$CK$137&lt;&gt;"",'Data Import'!$CK$137,"")</f>
        <v/>
      </c>
      <c r="U97" s="211" t="str">
        <f>IF('Data Import'!$CK$138&lt;&gt;"",'Data Import'!$CK$138,"")</f>
        <v/>
      </c>
      <c r="V97" s="211" t="str">
        <f>IF('Data Import'!$CK$139&lt;&gt;"",'Data Import'!$CK$139,"")</f>
        <v/>
      </c>
      <c r="W97" s="211" t="str">
        <f>IF('Data Import'!$CK$140&lt;&gt;"",'Data Import'!$CK$140,"")</f>
        <v/>
      </c>
      <c r="X97" s="211" t="str">
        <f>IF('Data Import'!$CK$141&lt;&gt;"",'Data Import'!$CK$141,"")</f>
        <v/>
      </c>
      <c r="Y97" s="211" t="str">
        <f>IF('Data Import'!$CK$142&lt;&gt;"",'Data Import'!$CK$142,"")</f>
        <v/>
      </c>
      <c r="Z97" s="204" t="str">
        <f>IF('Data Import'!$CK$143&lt;&gt;"",'Data Import'!$CK$143,"")</f>
        <v/>
      </c>
      <c r="AA97" s="204" t="str">
        <f>IF('Data Import'!$CK$144&lt;&gt;"",'Data Import'!$CK$144,"")</f>
        <v/>
      </c>
      <c r="AB97" s="204" t="str">
        <f>IF('Data Import'!$CK$145&lt;&gt;"",'Data Import'!$CK$145,"")</f>
        <v/>
      </c>
      <c r="AC97" s="204" t="str">
        <f>IF('Data Import'!$CK$146&lt;&gt;"",'Data Import'!$CK$146,"")</f>
        <v/>
      </c>
      <c r="AD97" s="204" t="str">
        <f>IF('Data Import'!$CK$147&lt;&gt;"",'Data Import'!$CK$147,"")</f>
        <v/>
      </c>
      <c r="AE97" s="204" t="str">
        <f>IF('Data Import'!$CK$148&lt;&gt;"",'Data Import'!$CK$148,"")</f>
        <v/>
      </c>
      <c r="AF97" s="197" t="str">
        <f>IF('Data Import'!$CK$149&lt;&gt;"",'Data Import'!$CK$149,"")</f>
        <v/>
      </c>
      <c r="AG97" s="197" t="str">
        <f>IF('Data Import'!$CK$150&lt;&gt;"",'Data Import'!$CK$150,"")</f>
        <v/>
      </c>
    </row>
    <row r="98" spans="1:33" s="4" customFormat="1" ht="15.75" customHeight="1" x14ac:dyDescent="0.25">
      <c r="A98" s="23">
        <v>87</v>
      </c>
      <c r="B98" s="177" t="s">
        <v>97</v>
      </c>
      <c r="C98" s="178" t="str">
        <f>IF('Data Import'!$CL$121="Нет","+","")</f>
        <v/>
      </c>
      <c r="D98" s="178" t="str">
        <f>IF('Data Import'!$CL$122="Нет","+","")</f>
        <v/>
      </c>
      <c r="E98" s="179" t="str">
        <f>IF('Data Import'!$CL$123&lt;&gt;"",'Data Import'!$CL$123,"")</f>
        <v/>
      </c>
      <c r="F98" s="178" t="str">
        <f>IF('Data Import'!$CL$124&lt;&gt;"",'Data Import'!$CL$124,"")</f>
        <v/>
      </c>
      <c r="G98" s="181" t="str">
        <f>IF('Data Import'!$CL$125&lt;&gt;"",'Data Import'!$CL$125,"")</f>
        <v/>
      </c>
      <c r="H98" s="181" t="str">
        <f>IF('Data Import'!$CL$126&lt;&gt;"",'Data Import'!$CL$126,"")</f>
        <v/>
      </c>
      <c r="I98" s="197" t="str">
        <f>IF('Data Import'!$CL$127&lt;&gt;"",'Data Import'!$CL$127,"")</f>
        <v/>
      </c>
      <c r="J98" s="197" t="str">
        <f>IF('Data Import'!$CL$128&lt;&gt;"",'Data Import'!$CL$128,"")</f>
        <v/>
      </c>
      <c r="K98" s="178" t="str">
        <f>IF('Data Import'!$CL$129="Нет","+","")</f>
        <v/>
      </c>
      <c r="L98" s="180" t="str">
        <f>IF('Data Import'!$CL$130&lt;&gt;"",'Data Import'!$CL$130,"")</f>
        <v/>
      </c>
      <c r="M98" s="178" t="str">
        <f>IF('Data Import'!$CL$129="Да","+","")</f>
        <v/>
      </c>
      <c r="N98" s="211" t="str">
        <f>IF('Data Import'!$CL$131&lt;&gt;"",'Data Import'!$CL$131,"")</f>
        <v/>
      </c>
      <c r="O98" s="211" t="str">
        <f>IF('Data Import'!$CL$132&lt;&gt;"",'Data Import'!$CL$132,"")</f>
        <v/>
      </c>
      <c r="P98" s="211" t="str">
        <f>IF('Data Import'!$CL$133&lt;&gt;"",'Data Import'!$CL$133,"")</f>
        <v/>
      </c>
      <c r="Q98" s="211" t="str">
        <f>IF('Data Import'!$CL$134&lt;&gt;"",'Data Import'!$CL$134,"")</f>
        <v/>
      </c>
      <c r="R98" s="211" t="str">
        <f>IF('Data Import'!$CL$135&lt;&gt;"",'Data Import'!$CL$135,"")</f>
        <v/>
      </c>
      <c r="S98" s="211" t="str">
        <f>IF('Data Import'!$CL$136&lt;&gt;"",'Data Import'!$CL$136,"")</f>
        <v/>
      </c>
      <c r="T98" s="211" t="str">
        <f>IF('Data Import'!$CL$137&lt;&gt;"",'Data Import'!$CL$137,"")</f>
        <v/>
      </c>
      <c r="U98" s="211" t="str">
        <f>IF('Data Import'!$CL$138&lt;&gt;"",'Data Import'!$CL$138,"")</f>
        <v/>
      </c>
      <c r="V98" s="211" t="str">
        <f>IF('Data Import'!$CL$139&lt;&gt;"",'Data Import'!$CL$139,"")</f>
        <v/>
      </c>
      <c r="W98" s="211" t="str">
        <f>IF('Data Import'!$CL$140&lt;&gt;"",'Data Import'!$CL$140,"")</f>
        <v/>
      </c>
      <c r="X98" s="211" t="str">
        <f>IF('Data Import'!$CL$141&lt;&gt;"",'Data Import'!$CL$141,"")</f>
        <v/>
      </c>
      <c r="Y98" s="211" t="str">
        <f>IF('Data Import'!$CL$142&lt;&gt;"",'Data Import'!$CL$142,"")</f>
        <v/>
      </c>
      <c r="Z98" s="204" t="str">
        <f>IF('Data Import'!$CL$143&lt;&gt;"",'Data Import'!$CL$143,"")</f>
        <v/>
      </c>
      <c r="AA98" s="204" t="str">
        <f>IF('Data Import'!$CL$144&lt;&gt;"",'Data Import'!$CL$144,"")</f>
        <v/>
      </c>
      <c r="AB98" s="204" t="str">
        <f>IF('Data Import'!$CL$145&lt;&gt;"",'Data Import'!$CL$145,"")</f>
        <v/>
      </c>
      <c r="AC98" s="204" t="str">
        <f>IF('Data Import'!$CL$146&lt;&gt;"",'Data Import'!$CL$146,"")</f>
        <v/>
      </c>
      <c r="AD98" s="204" t="str">
        <f>IF('Data Import'!$CL$147&lt;&gt;"",'Data Import'!$CL$147,"")</f>
        <v/>
      </c>
      <c r="AE98" s="204" t="str">
        <f>IF('Data Import'!$CL$148&lt;&gt;"",'Data Import'!$CL$148,"")</f>
        <v/>
      </c>
      <c r="AF98" s="197" t="str">
        <f>IF('Data Import'!$CL$149&lt;&gt;"",'Data Import'!$CL$149,"")</f>
        <v/>
      </c>
      <c r="AG98" s="197" t="str">
        <f>IF('Data Import'!$CL$150&lt;&gt;"",'Data Import'!$CL$150,"")</f>
        <v/>
      </c>
    </row>
    <row r="99" spans="1:33" s="4" customFormat="1" ht="48" customHeight="1" x14ac:dyDescent="0.25">
      <c r="A99" s="23">
        <v>88</v>
      </c>
      <c r="B99" s="177" t="s">
        <v>98</v>
      </c>
      <c r="C99" s="178" t="str">
        <f>IF('Data Import'!$CM$121="Нет","+","")</f>
        <v/>
      </c>
      <c r="D99" s="178" t="str">
        <f>IF('Data Import'!$CM$122="Нет","+","")</f>
        <v/>
      </c>
      <c r="E99" s="179" t="str">
        <f>IF('Data Import'!$CM$123&lt;&gt;"",'Data Import'!$CM$123,"")</f>
        <v>Удельный вес вновь устраиваемых светофорных объектов, оборудованных дополнительными звуковыми сигналами</v>
      </c>
      <c r="F99" s="178" t="str">
        <f>IF('Data Import'!$CM$124&lt;&gt;"",'Data Import'!$CM$124,"")</f>
        <v>%</v>
      </c>
      <c r="G99" s="181">
        <f>IF('Data Import'!$CM$125&lt;&gt;"",'Data Import'!$CM$125,"")</f>
        <v>100</v>
      </c>
      <c r="H99" s="181">
        <f>IF('Data Import'!$CM$126&lt;&gt;"",'Data Import'!$CM$126,"")</f>
        <v>100</v>
      </c>
      <c r="I99" s="197">
        <f>IF('Data Import'!$CM$127&lt;&gt;"",'Data Import'!$CM$127,"")</f>
        <v>92</v>
      </c>
      <c r="J99" s="197">
        <f>IF('Data Import'!$CM$128&lt;&gt;"",'Data Import'!$CM$128,"")</f>
        <v>92</v>
      </c>
      <c r="K99" s="178" t="str">
        <f>IF('Data Import'!$CM$129="Нет","+","")</f>
        <v/>
      </c>
      <c r="L99" s="180" t="str">
        <f>IF('Data Import'!$CM$130&lt;&gt;"",'Data Import'!$CM$130,"")</f>
        <v/>
      </c>
      <c r="M99" s="178" t="str">
        <f>IF('Data Import'!$CM$129="Да","+","")</f>
        <v>+</v>
      </c>
      <c r="N99" s="211" t="str">
        <f>IF('Data Import'!$CM$131&lt;&gt;"",'Data Import'!$CM$131,"")</f>
        <v/>
      </c>
      <c r="O99" s="211" t="str">
        <f>IF('Data Import'!$CM$132&lt;&gt;"",'Data Import'!$CM$132,"")</f>
        <v/>
      </c>
      <c r="P99" s="211" t="str">
        <f>IF('Data Import'!$CM$133&lt;&gt;"",'Data Import'!$CM$133,"")</f>
        <v/>
      </c>
      <c r="Q99" s="211" t="str">
        <f>IF('Data Import'!$CM$134&lt;&gt;"",'Data Import'!$CM$134,"")</f>
        <v/>
      </c>
      <c r="R99" s="211" t="str">
        <f>IF('Data Import'!$CM$135&lt;&gt;"",'Data Import'!$CM$135,"")</f>
        <v/>
      </c>
      <c r="S99" s="211" t="str">
        <f>IF('Data Import'!$CM$136&lt;&gt;"",'Data Import'!$CM$136,"")</f>
        <v/>
      </c>
      <c r="T99" s="211" t="str">
        <f>IF('Data Import'!$CM$137&lt;&gt;"",'Data Import'!$CM$137,"")</f>
        <v/>
      </c>
      <c r="U99" s="211" t="str">
        <f>IF('Data Import'!$CM$138&lt;&gt;"",'Data Import'!$CM$138,"")</f>
        <v/>
      </c>
      <c r="V99" s="211" t="str">
        <f>IF('Data Import'!$CM$139&lt;&gt;"",'Data Import'!$CM$139,"")</f>
        <v/>
      </c>
      <c r="W99" s="211" t="str">
        <f>IF('Data Import'!$CM$140&lt;&gt;"",'Data Import'!$CM$140,"")</f>
        <v/>
      </c>
      <c r="X99" s="211" t="str">
        <f>IF('Data Import'!$CM$141&lt;&gt;"",'Data Import'!$CM$141,"")</f>
        <v/>
      </c>
      <c r="Y99" s="211" t="str">
        <f>IF('Data Import'!$CM$142&lt;&gt;"",'Data Import'!$CM$142,"")</f>
        <v/>
      </c>
      <c r="Z99" s="204" t="str">
        <f>IF('Data Import'!$CM$143&lt;&gt;"",'Data Import'!$CM$143,"")</f>
        <v/>
      </c>
      <c r="AA99" s="204" t="str">
        <f>IF('Data Import'!$CM$144&lt;&gt;"",'Data Import'!$CM$144,"")</f>
        <v/>
      </c>
      <c r="AB99" s="204" t="str">
        <f>IF('Data Import'!$CM$145&lt;&gt;"",'Data Import'!$CM$145,"")</f>
        <v/>
      </c>
      <c r="AC99" s="204" t="str">
        <f>IF('Data Import'!$CM$146&lt;&gt;"",'Data Import'!$CM$146,"")</f>
        <v/>
      </c>
      <c r="AD99" s="204" t="str">
        <f>IF('Data Import'!$CM$147&lt;&gt;"",'Data Import'!$CM$147,"")</f>
        <v/>
      </c>
      <c r="AE99" s="204" t="str">
        <f>IF('Data Import'!$CM$148&lt;&gt;"",'Data Import'!$CM$148,"")</f>
        <v/>
      </c>
      <c r="AF99" s="197" t="str">
        <f>IF('Data Import'!$CM$149&lt;&gt;"",'Data Import'!$CM$149,"")</f>
        <v/>
      </c>
      <c r="AG99" s="197" t="str">
        <f>IF('Data Import'!$CM$150&lt;&gt;"",'Data Import'!$CM$150,"")</f>
        <v/>
      </c>
    </row>
    <row r="100" spans="1:33" s="4" customFormat="1" ht="15.75" customHeight="1" x14ac:dyDescent="0.25">
      <c r="A100" s="23">
        <v>89</v>
      </c>
      <c r="B100" s="177" t="s">
        <v>99</v>
      </c>
      <c r="C100" s="178" t="str">
        <f>IF('Data Import'!$CN$121="Нет","+","")</f>
        <v/>
      </c>
      <c r="D100" s="178" t="str">
        <f>IF('Data Import'!$CN$122="Нет","+","")</f>
        <v/>
      </c>
      <c r="E100" s="179" t="str">
        <f>IF('Data Import'!$CN$123&lt;&gt;"",'Data Import'!$CN$123,"")</f>
        <v/>
      </c>
      <c r="F100" s="178" t="str">
        <f>IF('Data Import'!$CN$124&lt;&gt;"",'Data Import'!$CN$124,"")</f>
        <v/>
      </c>
      <c r="G100" s="181" t="str">
        <f>IF('Data Import'!$CN$125&lt;&gt;"",'Data Import'!$CN$125,"")</f>
        <v/>
      </c>
      <c r="H100" s="181" t="str">
        <f>IF('Data Import'!$CN$126&lt;&gt;"",'Data Import'!$CN$126,"")</f>
        <v/>
      </c>
      <c r="I100" s="197" t="str">
        <f>IF('Data Import'!$CN$127&lt;&gt;"",'Data Import'!$CN$127,"")</f>
        <v/>
      </c>
      <c r="J100" s="197" t="str">
        <f>IF('Data Import'!$CN$128&lt;&gt;"",'Data Import'!$CN$128,"")</f>
        <v/>
      </c>
      <c r="K100" s="178" t="str">
        <f>IF('Data Import'!$CN$129="Нет","+","")</f>
        <v/>
      </c>
      <c r="L100" s="180" t="str">
        <f>IF('Data Import'!$CN$130&lt;&gt;"",'Data Import'!$CN$130,"")</f>
        <v/>
      </c>
      <c r="M100" s="178" t="str">
        <f>IF('Data Import'!$CN$129="Да","+","")</f>
        <v/>
      </c>
      <c r="N100" s="211" t="str">
        <f>IF('Data Import'!$CN$131&lt;&gt;"",'Data Import'!$CN$131,"")</f>
        <v/>
      </c>
      <c r="O100" s="211" t="str">
        <f>IF('Data Import'!$CN$132&lt;&gt;"",'Data Import'!$CN$132,"")</f>
        <v/>
      </c>
      <c r="P100" s="211" t="str">
        <f>IF('Data Import'!$CN$133&lt;&gt;"",'Data Import'!$CN$133,"")</f>
        <v/>
      </c>
      <c r="Q100" s="211" t="str">
        <f>IF('Data Import'!$CN$134&lt;&gt;"",'Data Import'!$CN$134,"")</f>
        <v/>
      </c>
      <c r="R100" s="211" t="str">
        <f>IF('Data Import'!$CN$135&lt;&gt;"",'Data Import'!$CN$135,"")</f>
        <v/>
      </c>
      <c r="S100" s="211" t="str">
        <f>IF('Data Import'!$CN$136&lt;&gt;"",'Data Import'!$CN$136,"")</f>
        <v/>
      </c>
      <c r="T100" s="211" t="str">
        <f>IF('Data Import'!$CN$137&lt;&gt;"",'Data Import'!$CN$137,"")</f>
        <v/>
      </c>
      <c r="U100" s="211" t="str">
        <f>IF('Data Import'!$CN$138&lt;&gt;"",'Data Import'!$CN$138,"")</f>
        <v/>
      </c>
      <c r="V100" s="211" t="str">
        <f>IF('Data Import'!$CN$139&lt;&gt;"",'Data Import'!$CN$139,"")</f>
        <v/>
      </c>
      <c r="W100" s="211" t="str">
        <f>IF('Data Import'!$CN$140&lt;&gt;"",'Data Import'!$CN$140,"")</f>
        <v/>
      </c>
      <c r="X100" s="211" t="str">
        <f>IF('Data Import'!$CN$141&lt;&gt;"",'Data Import'!$CN$141,"")</f>
        <v/>
      </c>
      <c r="Y100" s="211" t="str">
        <f>IF('Data Import'!$CN$142&lt;&gt;"",'Data Import'!$CN$142,"")</f>
        <v/>
      </c>
      <c r="Z100" s="204" t="str">
        <f>IF('Data Import'!$CN$143&lt;&gt;"",'Data Import'!$CN$143,"")</f>
        <v/>
      </c>
      <c r="AA100" s="204" t="str">
        <f>IF('Data Import'!$CN$144&lt;&gt;"",'Data Import'!$CN$144,"")</f>
        <v/>
      </c>
      <c r="AB100" s="204" t="str">
        <f>IF('Data Import'!$CN$145&lt;&gt;"",'Data Import'!$CN$145,"")</f>
        <v/>
      </c>
      <c r="AC100" s="204" t="str">
        <f>IF('Data Import'!$CN$146&lt;&gt;"",'Data Import'!$CN$146,"")</f>
        <v/>
      </c>
      <c r="AD100" s="204" t="str">
        <f>IF('Data Import'!$CN$147&lt;&gt;"",'Data Import'!$CN$147,"")</f>
        <v/>
      </c>
      <c r="AE100" s="204" t="str">
        <f>IF('Data Import'!$CN$148&lt;&gt;"",'Data Import'!$CN$148,"")</f>
        <v/>
      </c>
      <c r="AF100" s="197" t="str">
        <f>IF('Data Import'!$CN$149&lt;&gt;"",'Data Import'!$CN$149,"")</f>
        <v/>
      </c>
      <c r="AG100" s="197" t="str">
        <f>IF('Data Import'!$CN$150&lt;&gt;"",'Data Import'!$CN$150,"")</f>
        <v/>
      </c>
    </row>
    <row r="101" spans="1:33" s="4" customFormat="1" x14ac:dyDescent="0.25">
      <c r="A101" s="73"/>
      <c r="B101" s="212"/>
      <c r="C101" s="19"/>
      <c r="D101" s="19"/>
      <c r="E101" s="215"/>
      <c r="F101" s="73"/>
      <c r="G101" s="73"/>
      <c r="H101" s="73"/>
      <c r="I101" s="73"/>
      <c r="J101" s="73"/>
      <c r="K101" s="19"/>
      <c r="L101" s="19"/>
      <c r="M101" s="19"/>
      <c r="N101" s="213"/>
      <c r="O101" s="214"/>
      <c r="P101" s="214"/>
      <c r="Q101" s="214"/>
      <c r="R101" s="214"/>
      <c r="S101" s="214"/>
      <c r="T101" s="214"/>
      <c r="U101" s="214"/>
      <c r="V101" s="214"/>
      <c r="W101" s="214"/>
      <c r="X101" s="214"/>
      <c r="Y101" s="214"/>
      <c r="Z101" s="214"/>
      <c r="AA101" s="214"/>
      <c r="AB101" s="214"/>
      <c r="AC101" s="214"/>
      <c r="AD101" s="214"/>
      <c r="AE101" s="214"/>
      <c r="AF101" s="214"/>
      <c r="AG101" s="214"/>
    </row>
    <row r="102" spans="1:33" x14ac:dyDescent="0.3">
      <c r="N102" s="81">
        <f>N94+N91+N90+N89+N88+N87+N85+N83+N82+N80+N79+N78+N77+N76+N73+N71+N70+N69+N67+N66+N65+N64+N63+N59+N58+N57+N56+N55+N52+N51+N50+N49+N48+N46+N45+N44+N42+N41+N40+N39+N37+N36+N35+N33+N31+N27+N26+N25+N23+N22+N21+N19+N18+N15</f>
        <v>8816</v>
      </c>
      <c r="O102" s="81">
        <f>O94+O91+O90+O89+O88+O87+O85+O83+O82+O80+O79+O78+O77+O76+O73+O71+O70+O69+O67+O66+O65+O64+O63+O59+O58+O57+O56+O55+O52+O51+O50+O49+O48+O46+O45+O44+O42+O41+O40+O39+O37+O36+O35+O33+O31+O27+O26+O25+O23+O22+O21+O19+O18+O15</f>
        <v>9269</v>
      </c>
      <c r="P102" s="81">
        <f>P94+P90+P89+P87+P85+P83+P82+P81+P80+P79+P78+P77+P76+P75+P73+P72+P71+P70+P69+P67+P65+P64+P63+P61+P59+P58+P57+P56+P55+P51+P50+P49+P48+P46+P45+P44+P43+P42+P41+P40+P39+P36+P35+P33+P32+P31+P27+P26+P25+P24+P23+P22+P21+P20+P19+P18+P17+P15</f>
        <v>23024</v>
      </c>
      <c r="Q102" s="81">
        <f>Q94+Q90+Q89+Q87+Q85+Q83+Q82+Q81+Q80+Q79+Q78+Q77+Q76+Q75+Q73+Q72+Q71+Q70+Q69+Q67+Q65+Q64+Q63+Q61+Q59+Q58+Q57+Q56+Q55+Q51+Q50+Q49+Q48+Q46+Q45+Q44+Q43+Q42+Q41+Q40+Q39+Q36+Q35+Q33+Q32+Q31+Q27+Q26+Q25+Q24+Q23+Q22+Q21+Q20+Q19+Q18+Q17+Q15</f>
        <v>25803</v>
      </c>
      <c r="R102" s="81">
        <f>R94+R91+R90+R89+R88+R87+R85+R83+R82+R80+R79+R78+R77+R76+R73+R71+R70+R69+R67+R66+R65+R64+R63+R59+R58+R57+R56+R55+R52+R51+R50+R49+R48+R46+R45+R44+R42+R41+R40+R39+R37+R36+R35+R33+R31+R27+R26+R25+R23+R22+R21+R19+R18+R15</f>
        <v>3569</v>
      </c>
      <c r="S102" s="81">
        <f>S94+S91+S90+S89+S88+S87+S85+S83+S82+S80+S79+S78+S77+S76+S73+S71+S70+S69+S67+S66+S65+S64+S63+S59+S58+S57+S56+S55+S52+S51+S50+S49+S48+S46+S45+S44+S42+S41+S40+S39+S37+S36+S35+S33+S31+S27+S26+S25+S23+S22+S21+S19+S18+S15</f>
        <v>3977</v>
      </c>
      <c r="T102" s="81">
        <f>T94+T90+T89+T87+T85+T83+T82+T81+T80+T79+T78+T77+T76+T75+T73+T72+T71+T70+T69+T67+T65+T64+T63+T61+T59+T58+T57+T56+T55+T51+T50+T49+T48+T46+T45+T44+T43+T42+T41+T40+T39+T36+T35+T33+T32+T31+T27+T26+T25+T24+T23+T22+T21+T20+T19+T18+T17+T15</f>
        <v>9430</v>
      </c>
      <c r="U102" s="81">
        <f>U94+U90+U89+U87+U85+U83+U82+U81+U80+U79+U78+U77+U76+U75+U73+U72+U71+U70+U69+U67+U65+U64+U63+U61+U59+U58+U57+U56+U55+U51+U50+U49+U48+U46+U45+U44+U43+U42+U41+U40+U39+U36+U35+U33+U32+U31+U27+U26+U25+U24+U23+U22+U21+U20+U19+U18+U17+U15</f>
        <v>10977</v>
      </c>
      <c r="V102" s="81">
        <f>V94+V91+V90+V89+V88+V87+V85+V83+V82+V80+V79+V78+V77+V76+V73+V71+V70+V69+V67+V66+V65+V64+V63+V59+V58+V57+V56+V55+V52+V51+V50+V49+V48+V46+V45+V44+V42+V41+V40+V39+V37+V36+V35+V33+V31+V27+V26+V25+V23+V22+V21+V19+V18+V15</f>
        <v>2097</v>
      </c>
      <c r="W102" s="81">
        <f>W94+W91+W90+W89+W88+W87+W85+W83+W82+W80+W79+W78+W77+W76+W73+W71+W70+W69+W67+W66+W65+W64+W63+W59+W58+W57+W56+W55+W52+W51+W50+W49+W48+W46+W45+W44+W42+W41+W40+W39+W37+W36+W35+W33+W31+W27+W26+W25+W23+W22+W21+W19+W18+W15</f>
        <v>2140</v>
      </c>
      <c r="X102" s="81">
        <f>X94+X90+X89+X87+X85+X83+X82+X81+X80+X79+X78+X77+X76+X75+X73+X72+X71+X70+X69+X67+X65+X64+X63+X61+X59+X58+X57+X56+X55+X51+X50+X49+X48+X46+X45+X44+X43+X42+X41+X40+X39+X36+X35+X33+X32+X31+X27+X26+X25+X24+X23+X22+X21+X20+X19+X18+X17+X15</f>
        <v>8279</v>
      </c>
      <c r="Y102" s="81">
        <f>Y94+Y90+Y89+Y87+Y85+Y83+Y82+Y81+Y80+Y79+Y78+Y77+Y76+Y75+Y73+Y72+Y71+Y70+Y69+Y67+Y65+Y64+Y63+Y61+Y59+Y58+Y57+Y56+Y55+Y51+Y50+Y49+Y48+Y46+Y45+Y44+Y43+Y42+Y41+Y40+Y39+Y36+Y35+Y33+Y32+Y31+Y27+Y26+Y25+Y24+Y23+Y22+Y21+Y20+Y19+Y18+Y17+Y15</f>
        <v>8152</v>
      </c>
      <c r="Z102" s="85">
        <f>R102/N102*100</f>
        <v>40.48321234119782</v>
      </c>
      <c r="AA102" s="85">
        <f>S102/O102*100</f>
        <v>42.906462401553561</v>
      </c>
      <c r="AB102" s="85">
        <f>T102/P102*100</f>
        <v>40.957261987491314</v>
      </c>
      <c r="AC102" s="85">
        <f>U102/Q102*100</f>
        <v>42.541564934309967</v>
      </c>
    </row>
  </sheetData>
  <autoFilter ref="A11:AG100"/>
  <mergeCells count="32">
    <mergeCell ref="AF9:AG9"/>
    <mergeCell ref="N5:Q8"/>
    <mergeCell ref="D8:D10"/>
    <mergeCell ref="V5:Y8"/>
    <mergeCell ref="Z5:AC8"/>
    <mergeCell ref="AD5:AG8"/>
    <mergeCell ref="R9:S9"/>
    <mergeCell ref="T9:U9"/>
    <mergeCell ref="V9:W9"/>
    <mergeCell ref="X9:Y9"/>
    <mergeCell ref="Z9:AA9"/>
    <mergeCell ref="AB9:AC9"/>
    <mergeCell ref="AD9:AE9"/>
    <mergeCell ref="N9:O9"/>
    <mergeCell ref="P9:Q9"/>
    <mergeCell ref="R5:U8"/>
    <mergeCell ref="A1:AG1"/>
    <mergeCell ref="E8:J8"/>
    <mergeCell ref="E9:E10"/>
    <mergeCell ref="F9:F10"/>
    <mergeCell ref="G9:H9"/>
    <mergeCell ref="I9:J9"/>
    <mergeCell ref="A2:A10"/>
    <mergeCell ref="B2:B10"/>
    <mergeCell ref="C2:AG2"/>
    <mergeCell ref="C3:AG3"/>
    <mergeCell ref="C4:AG4"/>
    <mergeCell ref="C5:J5"/>
    <mergeCell ref="K5:M9"/>
    <mergeCell ref="C6:C10"/>
    <mergeCell ref="D6:J6"/>
    <mergeCell ref="D7:J7"/>
  </mergeCells>
  <pageMargins left="0.7" right="0.7" top="0.75" bottom="0.75" header="0.3" footer="0.3"/>
  <pageSetup paperSize="9" firstPageNumber="2147483648" orientation="portrait"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04"/>
  <sheetViews>
    <sheetView zoomScale="60" zoomScaleNormal="60" workbookViewId="0">
      <pane xSplit="2" ySplit="11" topLeftCell="C81" activePane="bottomRight" state="frozen"/>
      <selection pane="topRight" activeCell="C1" sqref="C1"/>
      <selection pane="bottomLeft" activeCell="A12" sqref="A12"/>
      <selection pane="bottomRight" activeCell="A92" sqref="A92:A93"/>
    </sheetView>
  </sheetViews>
  <sheetFormatPr defaultRowHeight="15" x14ac:dyDescent="0.25"/>
  <cols>
    <col min="1" max="1" width="5.42578125" style="56" customWidth="1"/>
    <col min="2" max="2" width="37.42578125" style="56" customWidth="1"/>
    <col min="3" max="3" width="4.7109375" style="56" customWidth="1"/>
    <col min="4" max="4" width="5" style="56" customWidth="1"/>
    <col min="5" max="5" width="54.28515625" style="56" customWidth="1"/>
    <col min="6" max="6" width="13.28515625" style="57" customWidth="1"/>
    <col min="7" max="7" width="15.85546875" style="57" customWidth="1"/>
    <col min="8" max="8" width="14.140625" style="57" customWidth="1"/>
    <col min="9" max="9" width="16" style="57" customWidth="1"/>
    <col min="10" max="10" width="13.85546875" style="57" customWidth="1"/>
    <col min="11" max="11" width="5" style="57" customWidth="1"/>
    <col min="12" max="12" width="17.140625" style="57" customWidth="1"/>
    <col min="13" max="13" width="6.140625" style="57" customWidth="1"/>
    <col min="14" max="14" width="9.5703125" style="80" customWidth="1"/>
    <col min="15" max="15" width="9.85546875" style="80" customWidth="1"/>
    <col min="16" max="16" width="10.140625" style="80" customWidth="1"/>
    <col min="17" max="17" width="9.5703125" style="80" customWidth="1"/>
    <col min="18" max="18" width="10.28515625" style="80" customWidth="1"/>
    <col min="19" max="19" width="9.85546875" style="80" customWidth="1"/>
    <col min="20" max="21" width="11" style="80" customWidth="1"/>
    <col min="22" max="22" width="10.85546875" style="80" customWidth="1"/>
    <col min="23" max="23" width="9.5703125" style="80" customWidth="1"/>
    <col min="24" max="24" width="11" style="80" customWidth="1"/>
    <col min="25" max="25" width="10.5703125" style="80" customWidth="1"/>
    <col min="26" max="26" width="10.85546875" style="80" customWidth="1"/>
    <col min="27" max="27" width="12" style="80" customWidth="1"/>
    <col min="28" max="28" width="10.28515625" style="80" customWidth="1"/>
    <col min="29" max="29" width="10.140625" style="80" customWidth="1"/>
    <col min="30" max="30" width="9.7109375" style="80" customWidth="1"/>
    <col min="31" max="31" width="10.140625" style="80" customWidth="1"/>
    <col min="32" max="32" width="9.5703125" style="80" customWidth="1"/>
    <col min="33" max="33" width="9.85546875" style="80" customWidth="1"/>
    <col min="34" max="34" width="9.140625" style="84"/>
  </cols>
  <sheetData>
    <row r="1" spans="1:34" ht="18.75" customHeight="1" x14ac:dyDescent="0.3">
      <c r="A1" s="11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40"/>
      <c r="O1" s="140"/>
      <c r="P1" s="140"/>
      <c r="Q1" s="140"/>
      <c r="R1" s="140"/>
      <c r="S1" s="140"/>
      <c r="T1" s="140"/>
      <c r="U1" s="140"/>
      <c r="V1" s="140"/>
      <c r="W1" s="140"/>
      <c r="X1" s="140"/>
      <c r="Y1" s="140"/>
      <c r="Z1" s="140"/>
      <c r="AA1" s="140"/>
      <c r="AB1" s="140"/>
      <c r="AC1" s="140"/>
      <c r="AD1" s="140"/>
      <c r="AE1" s="140"/>
      <c r="AF1" s="140"/>
      <c r="AG1" s="140"/>
    </row>
    <row r="2" spans="1:34" ht="21" customHeight="1" x14ac:dyDescent="0.25">
      <c r="A2" s="92" t="s">
        <v>0</v>
      </c>
      <c r="B2" s="92" t="s">
        <v>1</v>
      </c>
      <c r="C2" s="110" t="s">
        <v>119</v>
      </c>
      <c r="D2" s="90"/>
      <c r="E2" s="90"/>
      <c r="F2" s="90"/>
      <c r="G2" s="90"/>
      <c r="H2" s="90"/>
      <c r="I2" s="90"/>
      <c r="J2" s="90"/>
      <c r="K2" s="90"/>
      <c r="L2" s="90"/>
      <c r="M2" s="90"/>
      <c r="N2" s="136"/>
      <c r="O2" s="136"/>
      <c r="P2" s="136"/>
      <c r="Q2" s="136"/>
      <c r="R2" s="136"/>
      <c r="S2" s="136"/>
      <c r="T2" s="136"/>
      <c r="U2" s="136"/>
      <c r="V2" s="136"/>
      <c r="W2" s="136"/>
      <c r="X2" s="136"/>
      <c r="Y2" s="136"/>
      <c r="Z2" s="136"/>
      <c r="AA2" s="136"/>
      <c r="AB2" s="136"/>
      <c r="AC2" s="136"/>
      <c r="AD2" s="136"/>
      <c r="AE2" s="136"/>
      <c r="AF2" s="136"/>
      <c r="AG2" s="134"/>
    </row>
    <row r="3" spans="1:34" ht="18.75" customHeight="1" x14ac:dyDescent="0.25">
      <c r="A3" s="93"/>
      <c r="B3" s="93"/>
      <c r="C3" s="96" t="s">
        <v>162</v>
      </c>
      <c r="D3" s="90"/>
      <c r="E3" s="90"/>
      <c r="F3" s="90"/>
      <c r="G3" s="90"/>
      <c r="H3" s="90"/>
      <c r="I3" s="90"/>
      <c r="J3" s="90"/>
      <c r="K3" s="90"/>
      <c r="L3" s="90"/>
      <c r="M3" s="90"/>
      <c r="N3" s="136"/>
      <c r="O3" s="136"/>
      <c r="P3" s="136"/>
      <c r="Q3" s="136"/>
      <c r="R3" s="136"/>
      <c r="S3" s="136"/>
      <c r="T3" s="136"/>
      <c r="U3" s="136"/>
      <c r="V3" s="136"/>
      <c r="W3" s="136"/>
      <c r="X3" s="136"/>
      <c r="Y3" s="136"/>
      <c r="Z3" s="136"/>
      <c r="AA3" s="136"/>
      <c r="AB3" s="136"/>
      <c r="AC3" s="136"/>
      <c r="AD3" s="136"/>
      <c r="AE3" s="136"/>
      <c r="AF3" s="136"/>
      <c r="AG3" s="134"/>
    </row>
    <row r="4" spans="1:34" ht="21" customHeight="1" x14ac:dyDescent="0.25">
      <c r="A4" s="93"/>
      <c r="B4" s="93"/>
      <c r="C4" s="97" t="s">
        <v>163</v>
      </c>
      <c r="D4" s="90"/>
      <c r="E4" s="90"/>
      <c r="F4" s="90"/>
      <c r="G4" s="90"/>
      <c r="H4" s="90"/>
      <c r="I4" s="90"/>
      <c r="J4" s="90"/>
      <c r="K4" s="90"/>
      <c r="L4" s="90"/>
      <c r="M4" s="90"/>
      <c r="N4" s="136"/>
      <c r="O4" s="136"/>
      <c r="P4" s="136"/>
      <c r="Q4" s="136"/>
      <c r="R4" s="136"/>
      <c r="S4" s="136"/>
      <c r="T4" s="136"/>
      <c r="U4" s="136"/>
      <c r="V4" s="136"/>
      <c r="W4" s="136"/>
      <c r="X4" s="136"/>
      <c r="Y4" s="136"/>
      <c r="Z4" s="136"/>
      <c r="AA4" s="136"/>
      <c r="AB4" s="136"/>
      <c r="AC4" s="136"/>
      <c r="AD4" s="136"/>
      <c r="AE4" s="136"/>
      <c r="AF4" s="136"/>
      <c r="AG4" s="134"/>
    </row>
    <row r="5" spans="1:34" ht="21" customHeight="1" x14ac:dyDescent="0.25">
      <c r="A5" s="93"/>
      <c r="B5" s="93"/>
      <c r="C5" s="98" t="s">
        <v>113</v>
      </c>
      <c r="D5" s="90"/>
      <c r="E5" s="90"/>
      <c r="F5" s="90"/>
      <c r="G5" s="90"/>
      <c r="H5" s="90"/>
      <c r="I5" s="90"/>
      <c r="J5" s="91"/>
      <c r="K5" s="98" t="str">
        <f>CONCATENATE("Велась ли в ",'Data Import'!$A$1," работа по данному направлению")</f>
        <v>Велась ли в 2025 г. работа по данному направлению</v>
      </c>
      <c r="L5" s="105"/>
      <c r="M5" s="100"/>
      <c r="N5" s="133" t="s">
        <v>164</v>
      </c>
      <c r="O5" s="137"/>
      <c r="P5" s="137"/>
      <c r="Q5" s="138"/>
      <c r="R5" s="133" t="s">
        <v>165</v>
      </c>
      <c r="S5" s="137"/>
      <c r="T5" s="137"/>
      <c r="U5" s="138"/>
      <c r="V5" s="133" t="s">
        <v>166</v>
      </c>
      <c r="W5" s="137"/>
      <c r="X5" s="137"/>
      <c r="Y5" s="138"/>
      <c r="Z5" s="133" t="s">
        <v>167</v>
      </c>
      <c r="AA5" s="137"/>
      <c r="AB5" s="137"/>
      <c r="AC5" s="138"/>
      <c r="AD5" s="133" t="s">
        <v>168</v>
      </c>
      <c r="AE5" s="137"/>
      <c r="AF5" s="137"/>
      <c r="AG5" s="138"/>
    </row>
    <row r="6" spans="1:34" ht="21.75" customHeight="1" x14ac:dyDescent="0.25">
      <c r="A6" s="93"/>
      <c r="B6" s="93"/>
      <c r="C6" s="98" t="s">
        <v>6</v>
      </c>
      <c r="D6" s="114" t="s">
        <v>7</v>
      </c>
      <c r="E6" s="90"/>
      <c r="F6" s="90"/>
      <c r="G6" s="90"/>
      <c r="H6" s="90"/>
      <c r="I6" s="90"/>
      <c r="J6" s="91"/>
      <c r="K6" s="101"/>
      <c r="L6" s="147"/>
      <c r="M6" s="102"/>
      <c r="N6" s="142"/>
      <c r="O6" s="146"/>
      <c r="P6" s="146"/>
      <c r="Q6" s="139"/>
      <c r="R6" s="142"/>
      <c r="S6" s="146"/>
      <c r="T6" s="146"/>
      <c r="U6" s="139"/>
      <c r="V6" s="142"/>
      <c r="W6" s="146"/>
      <c r="X6" s="146"/>
      <c r="Y6" s="139"/>
      <c r="Z6" s="142"/>
      <c r="AA6" s="146"/>
      <c r="AB6" s="146"/>
      <c r="AC6" s="139"/>
      <c r="AD6" s="142"/>
      <c r="AE6" s="146"/>
      <c r="AF6" s="146"/>
      <c r="AG6" s="139"/>
    </row>
    <row r="7" spans="1:34" ht="26.25" customHeight="1" x14ac:dyDescent="0.25">
      <c r="A7" s="93"/>
      <c r="B7" s="93"/>
      <c r="C7" s="93"/>
      <c r="D7" s="98" t="s">
        <v>116</v>
      </c>
      <c r="E7" s="90"/>
      <c r="F7" s="90"/>
      <c r="G7" s="90"/>
      <c r="H7" s="90"/>
      <c r="I7" s="90"/>
      <c r="J7" s="91"/>
      <c r="K7" s="101"/>
      <c r="L7" s="147"/>
      <c r="M7" s="102"/>
      <c r="N7" s="142"/>
      <c r="O7" s="146"/>
      <c r="P7" s="146"/>
      <c r="Q7" s="139"/>
      <c r="R7" s="142"/>
      <c r="S7" s="146"/>
      <c r="T7" s="146"/>
      <c r="U7" s="139"/>
      <c r="V7" s="142"/>
      <c r="W7" s="146"/>
      <c r="X7" s="146"/>
      <c r="Y7" s="139"/>
      <c r="Z7" s="142"/>
      <c r="AA7" s="146"/>
      <c r="AB7" s="146"/>
      <c r="AC7" s="139"/>
      <c r="AD7" s="142"/>
      <c r="AE7" s="146"/>
      <c r="AF7" s="146"/>
      <c r="AG7" s="139"/>
    </row>
    <row r="8" spans="1:34" ht="37.5" customHeight="1" x14ac:dyDescent="0.25">
      <c r="A8" s="93"/>
      <c r="B8" s="93"/>
      <c r="C8" s="93"/>
      <c r="D8" s="98" t="s">
        <v>6</v>
      </c>
      <c r="E8" s="98" t="s">
        <v>7</v>
      </c>
      <c r="F8" s="90"/>
      <c r="G8" s="90"/>
      <c r="H8" s="90"/>
      <c r="I8" s="90"/>
      <c r="J8" s="91"/>
      <c r="K8" s="101"/>
      <c r="L8" s="147"/>
      <c r="M8" s="102"/>
      <c r="N8" s="143"/>
      <c r="O8" s="140"/>
      <c r="P8" s="140"/>
      <c r="Q8" s="141"/>
      <c r="R8" s="143"/>
      <c r="S8" s="140"/>
      <c r="T8" s="140"/>
      <c r="U8" s="141"/>
      <c r="V8" s="143"/>
      <c r="W8" s="140"/>
      <c r="X8" s="140"/>
      <c r="Y8" s="141"/>
      <c r="Z8" s="143"/>
      <c r="AA8" s="140"/>
      <c r="AB8" s="140"/>
      <c r="AC8" s="141"/>
      <c r="AD8" s="143"/>
      <c r="AE8" s="140"/>
      <c r="AF8" s="140"/>
      <c r="AG8" s="141"/>
    </row>
    <row r="9" spans="1:34" ht="72.75" customHeight="1" x14ac:dyDescent="0.25">
      <c r="A9" s="93"/>
      <c r="B9" s="93"/>
      <c r="C9" s="93"/>
      <c r="D9" s="93"/>
      <c r="E9" s="98" t="s">
        <v>117</v>
      </c>
      <c r="F9" s="98" t="s">
        <v>118</v>
      </c>
      <c r="G9" s="98" t="str">
        <f>CONCATENATE("Плановое значение целевого показателя на ",'Data Import'!$A$1," для автомобильных дорог общего пользования")</f>
        <v>Плановое значение целевого показателя на 2025 г. для автомобильных дорог общего пользования</v>
      </c>
      <c r="H9" s="91"/>
      <c r="I9" s="98" t="str">
        <f>CONCATENATE("Фактическое значение целевого показателя в ",'Data Import'!$A$1," для автомобильных дорог общего пользования")</f>
        <v>Фактическое значение целевого показателя в 2025 г. для автомобильных дорог общего пользования</v>
      </c>
      <c r="J9" s="91"/>
      <c r="K9" s="103"/>
      <c r="L9" s="107"/>
      <c r="M9" s="104"/>
      <c r="N9" s="133" t="s">
        <v>131</v>
      </c>
      <c r="O9" s="134"/>
      <c r="P9" s="133" t="s">
        <v>132</v>
      </c>
      <c r="Q9" s="134"/>
      <c r="R9" s="133" t="s">
        <v>131</v>
      </c>
      <c r="S9" s="134"/>
      <c r="T9" s="133" t="s">
        <v>132</v>
      </c>
      <c r="U9" s="134"/>
      <c r="V9" s="133" t="s">
        <v>131</v>
      </c>
      <c r="W9" s="134"/>
      <c r="X9" s="133" t="s">
        <v>132</v>
      </c>
      <c r="Y9" s="134"/>
      <c r="Z9" s="133" t="s">
        <v>131</v>
      </c>
      <c r="AA9" s="134"/>
      <c r="AB9" s="133" t="s">
        <v>132</v>
      </c>
      <c r="AC9" s="134"/>
      <c r="AD9" s="133" t="s">
        <v>131</v>
      </c>
      <c r="AE9" s="134"/>
      <c r="AF9" s="133" t="s">
        <v>132</v>
      </c>
      <c r="AG9" s="134"/>
    </row>
    <row r="10" spans="1:34" ht="43.5" customHeight="1" x14ac:dyDescent="0.25">
      <c r="A10" s="94"/>
      <c r="B10" s="94"/>
      <c r="C10" s="94"/>
      <c r="D10" s="94"/>
      <c r="E10" s="94"/>
      <c r="F10" s="94"/>
      <c r="G10" s="46" t="s">
        <v>131</v>
      </c>
      <c r="H10" s="46" t="s">
        <v>132</v>
      </c>
      <c r="I10" s="46" t="s">
        <v>131</v>
      </c>
      <c r="J10" s="46" t="s">
        <v>132</v>
      </c>
      <c r="K10" s="46" t="s">
        <v>6</v>
      </c>
      <c r="L10" s="46" t="s">
        <v>8</v>
      </c>
      <c r="M10" s="52" t="s">
        <v>7</v>
      </c>
      <c r="N10" s="75" t="str">
        <f>CONCATENATE("в ",LEFT('Data Import'!$A$1,4)-1," году")</f>
        <v>в 2024 году</v>
      </c>
      <c r="O10" s="75" t="str">
        <f>CONCATENATE("в ",LEFT('Data Import'!$A$1,4)," году")</f>
        <v>в 2025 году</v>
      </c>
      <c r="P10" s="75" t="str">
        <f>CONCATENATE("в ",LEFT('Data Import'!$A$1,4)-1," году")</f>
        <v>в 2024 году</v>
      </c>
      <c r="Q10" s="75" t="str">
        <f>CONCATENATE("в ",LEFT('Data Import'!$A$1,4)," году")</f>
        <v>в 2025 году</v>
      </c>
      <c r="R10" s="75" t="str">
        <f>CONCATENATE("в ",LEFT('Data Import'!$A$1,4)-1," году")</f>
        <v>в 2024 году</v>
      </c>
      <c r="S10" s="75" t="str">
        <f>CONCATENATE("в ",LEFT('Data Import'!$A$1,4)," году")</f>
        <v>в 2025 году</v>
      </c>
      <c r="T10" s="75" t="str">
        <f>CONCATENATE("в ",LEFT('Data Import'!$A$1,4)-1," году")</f>
        <v>в 2024 году</v>
      </c>
      <c r="U10" s="75" t="str">
        <f>CONCATENATE("в ",LEFT('Data Import'!$A$1,4)," году")</f>
        <v>в 2025 году</v>
      </c>
      <c r="V10" s="75" t="str">
        <f>CONCATENATE("в ",LEFT('Data Import'!$A$1,4)-1," году")</f>
        <v>в 2024 году</v>
      </c>
      <c r="W10" s="75" t="str">
        <f>CONCATENATE("в ",LEFT('Data Import'!$A$1,4)," году")</f>
        <v>в 2025 году</v>
      </c>
      <c r="X10" s="75" t="str">
        <f>CONCATENATE("в ",LEFT('Data Import'!$A$1,4)-1," году")</f>
        <v>в 2024 году</v>
      </c>
      <c r="Y10" s="75" t="str">
        <f>CONCATENATE("в ",LEFT('Data Import'!$A$1,4)," году")</f>
        <v>в 2025 году</v>
      </c>
      <c r="Z10" s="75" t="str">
        <f>CONCATENATE("в ",LEFT('Data Import'!$A$1,4)-1," году")</f>
        <v>в 2024 году</v>
      </c>
      <c r="AA10" s="75" t="str">
        <f>CONCATENATE("в ",LEFT('Data Import'!$A$1,4)," году")</f>
        <v>в 2025 году</v>
      </c>
      <c r="AB10" s="75" t="str">
        <f>CONCATENATE("в ",LEFT('Data Import'!$A$1,4)-1," году")</f>
        <v>в 2024 году</v>
      </c>
      <c r="AC10" s="75" t="str">
        <f>CONCATENATE("в ",LEFT('Data Import'!$A$1,4)," году")</f>
        <v>в 2025 году</v>
      </c>
      <c r="AD10" s="75" t="str">
        <f>CONCATENATE("в ",LEFT('Data Import'!$A$1,4)-1," году")</f>
        <v>в 2024 году</v>
      </c>
      <c r="AE10" s="75" t="str">
        <f>CONCATENATE("в ",LEFT('Data Import'!$A$1,4)," году")</f>
        <v>в 2025 году</v>
      </c>
      <c r="AF10" s="75" t="str">
        <f>CONCATENATE("в ",LEFT('Data Import'!$A$1,4)-1," году")</f>
        <v>в 2024 году</v>
      </c>
      <c r="AG10" s="75" t="str">
        <f>CONCATENATE("в ",LEFT('Data Import'!$A$1,4)," году")</f>
        <v>в 2025 году</v>
      </c>
    </row>
    <row r="11" spans="1:34" ht="15.75" customHeight="1" x14ac:dyDescent="0.25">
      <c r="A11" s="33">
        <v>1</v>
      </c>
      <c r="B11" s="33">
        <v>2</v>
      </c>
      <c r="C11" s="33">
        <v>3</v>
      </c>
      <c r="D11" s="33">
        <v>4</v>
      </c>
      <c r="E11" s="33">
        <v>5</v>
      </c>
      <c r="F11" s="33">
        <v>6</v>
      </c>
      <c r="G11" s="33">
        <v>7</v>
      </c>
      <c r="H11" s="33">
        <v>8</v>
      </c>
      <c r="I11" s="33">
        <v>9</v>
      </c>
      <c r="J11" s="33">
        <v>10</v>
      </c>
      <c r="K11" s="33">
        <v>11</v>
      </c>
      <c r="L11" s="33">
        <v>12</v>
      </c>
      <c r="M11" s="23">
        <v>13</v>
      </c>
      <c r="N11" s="82">
        <v>14</v>
      </c>
      <c r="O11" s="83">
        <v>15</v>
      </c>
      <c r="P11" s="82">
        <v>16</v>
      </c>
      <c r="Q11" s="83">
        <v>17</v>
      </c>
      <c r="R11" s="82">
        <v>18</v>
      </c>
      <c r="S11" s="83">
        <v>19</v>
      </c>
      <c r="T11" s="82">
        <v>20</v>
      </c>
      <c r="U11" s="83">
        <v>21</v>
      </c>
      <c r="V11" s="82">
        <v>22</v>
      </c>
      <c r="W11" s="83">
        <v>23</v>
      </c>
      <c r="X11" s="82">
        <v>24</v>
      </c>
      <c r="Y11" s="83">
        <v>25</v>
      </c>
      <c r="Z11" s="82">
        <v>26</v>
      </c>
      <c r="AA11" s="83">
        <v>27</v>
      </c>
      <c r="AB11" s="82">
        <v>28</v>
      </c>
      <c r="AC11" s="83">
        <v>29</v>
      </c>
      <c r="AD11" s="82">
        <v>30</v>
      </c>
      <c r="AE11" s="83">
        <v>31</v>
      </c>
      <c r="AF11" s="82">
        <v>32</v>
      </c>
      <c r="AG11" s="83">
        <v>33</v>
      </c>
    </row>
    <row r="12" spans="1:34" s="202" customFormat="1" ht="15.75" customHeight="1" x14ac:dyDescent="0.25">
      <c r="A12" s="33">
        <v>1</v>
      </c>
      <c r="B12" s="177" t="s">
        <v>11</v>
      </c>
      <c r="C12" s="199" t="str">
        <f>IF('Data Import'!$D$151="Нет","+","")</f>
        <v/>
      </c>
      <c r="D12" s="199" t="str">
        <f>IF('Data Import'!$D$152="Нет","+","")</f>
        <v/>
      </c>
      <c r="E12" s="179" t="str">
        <f>IF('Data Import'!$D$153&lt;&gt;"",'Data Import'!$D$153,"")</f>
        <v/>
      </c>
      <c r="F12" s="199" t="str">
        <f>IF('Data Import'!$D$154&lt;&gt;"",'Data Import'!$D$154,"")</f>
        <v/>
      </c>
      <c r="G12" s="201" t="str">
        <f>IF('Data Import'!$D$155&lt;&gt;"",'Data Import'!$D$155,"")</f>
        <v/>
      </c>
      <c r="H12" s="201" t="str">
        <f>IF('Data Import'!$D$156&lt;&gt;"",'Data Import'!$D$156,"")</f>
        <v/>
      </c>
      <c r="I12" s="201" t="str">
        <f>IF('Data Import'!$D$157&lt;&gt;"",'Data Import'!$D$157,"")</f>
        <v/>
      </c>
      <c r="J12" s="201" t="str">
        <f>IF('Data Import'!$D$158&lt;&gt;"",'Data Import'!$D$158,"")</f>
        <v/>
      </c>
      <c r="K12" s="199" t="str">
        <f>IF('Data Import'!$D$159="Нет","+","")</f>
        <v/>
      </c>
      <c r="L12" s="179" t="str">
        <f>IF('Data Import'!$D$160&lt;&gt;"",'Data Import'!$D$160,"")</f>
        <v/>
      </c>
      <c r="M12" s="199" t="str">
        <f>IF('Data Import'!$D$159="Да","+","")</f>
        <v/>
      </c>
      <c r="N12" s="217" t="str">
        <f>IF('Data Import'!$D$161&lt;&gt;"",'Data Import'!$D$161,"")</f>
        <v/>
      </c>
      <c r="O12" s="217" t="str">
        <f>IF('Data Import'!$D$162&lt;&gt;"",'Data Import'!$D$162,"")</f>
        <v/>
      </c>
      <c r="P12" s="217" t="str">
        <f>IF('Data Import'!$D$163&lt;&gt;"",'Data Import'!$D$163,"")</f>
        <v/>
      </c>
      <c r="Q12" s="217" t="str">
        <f>IF('Data Import'!$D$164&lt;&gt;"",'Data Import'!$D$164,"")</f>
        <v/>
      </c>
      <c r="R12" s="217" t="str">
        <f>IF('Data Import'!$D$165&lt;&gt;"",'Data Import'!$D$165,"")</f>
        <v/>
      </c>
      <c r="S12" s="217" t="str">
        <f>IF('Data Import'!$D$166&lt;&gt;"",'Data Import'!$D$166,"")</f>
        <v/>
      </c>
      <c r="T12" s="217" t="str">
        <f>IF('Data Import'!$D$167&lt;&gt;"",'Data Import'!$D$167,"")</f>
        <v/>
      </c>
      <c r="U12" s="217" t="str">
        <f>IF('Data Import'!$D$168&lt;&gt;"",'Data Import'!$D$168,"")</f>
        <v/>
      </c>
      <c r="V12" s="217" t="str">
        <f>IF('Data Import'!$D$169&lt;&gt;"",'Data Import'!$D$169,"")</f>
        <v/>
      </c>
      <c r="W12" s="217" t="str">
        <f>IF('Data Import'!$D$170&lt;&gt;"",'Data Import'!$D$170,"")</f>
        <v/>
      </c>
      <c r="X12" s="217" t="str">
        <f>IF('Data Import'!$D$171&lt;&gt;"",'Data Import'!$D$171,"")</f>
        <v/>
      </c>
      <c r="Y12" s="217" t="str">
        <f>IF('Data Import'!$D$172&lt;&gt;"",'Data Import'!$D$172,"")</f>
        <v/>
      </c>
      <c r="Z12" s="205" t="str">
        <f>IF('Data Import'!$D$173&lt;&gt;"",'Data Import'!$D$173,"")</f>
        <v/>
      </c>
      <c r="AA12" s="205" t="str">
        <f>IF('Data Import'!$D$174&lt;&gt;"",'Data Import'!$D$174,"")</f>
        <v/>
      </c>
      <c r="AB12" s="205" t="str">
        <f>IF('Data Import'!$D$175&lt;&gt;"",'Data Import'!$D$175,"")</f>
        <v/>
      </c>
      <c r="AC12" s="205" t="str">
        <f>IF('Data Import'!$D$176&lt;&gt;"",'Data Import'!$D$176,"")</f>
        <v/>
      </c>
      <c r="AD12" s="205" t="str">
        <f>IF('Data Import'!$D$177&lt;&gt;"",'Data Import'!$D$177,"")</f>
        <v/>
      </c>
      <c r="AE12" s="205" t="str">
        <f>IF('Data Import'!$D$178&lt;&gt;"",'Data Import'!$D$178,"")</f>
        <v/>
      </c>
      <c r="AF12" s="205" t="str">
        <f>IF('Data Import'!$D$179&lt;&gt;"",'Data Import'!$D$179,"")</f>
        <v/>
      </c>
      <c r="AG12" s="205" t="str">
        <f>IF('Data Import'!$D$180&lt;&gt;"",'Data Import'!$D$180,"")</f>
        <v/>
      </c>
      <c r="AH12" s="218"/>
    </row>
    <row r="13" spans="1:34" s="202" customFormat="1" ht="15.75" customHeight="1" x14ac:dyDescent="0.25">
      <c r="A13" s="33">
        <v>2</v>
      </c>
      <c r="B13" s="177" t="s">
        <v>12</v>
      </c>
      <c r="C13" s="199" t="str">
        <f>IF('Data Import'!$E$151="Нет","+","")</f>
        <v/>
      </c>
      <c r="D13" s="199" t="str">
        <f>IF('Data Import'!$E$152="Нет","+","")</f>
        <v/>
      </c>
      <c r="E13" s="179" t="str">
        <f>IF('Data Import'!$E$153&lt;&gt;"",'Data Import'!$E$153,"")</f>
        <v/>
      </c>
      <c r="F13" s="199" t="str">
        <f>IF('Data Import'!$E$154&lt;&gt;"",'Data Import'!$E$154,"")</f>
        <v/>
      </c>
      <c r="G13" s="201" t="str">
        <f>IF('Data Import'!$E$155&lt;&gt;"",'Data Import'!$E$155,"")</f>
        <v/>
      </c>
      <c r="H13" s="201" t="str">
        <f>IF('Data Import'!$E$156&lt;&gt;"",'Data Import'!$E$156,"")</f>
        <v/>
      </c>
      <c r="I13" s="201" t="str">
        <f>IF('Data Import'!$E$157&lt;&gt;"",'Data Import'!$E$157,"")</f>
        <v/>
      </c>
      <c r="J13" s="201" t="str">
        <f>IF('Data Import'!$E$158&lt;&gt;"",'Data Import'!$E$158,"")</f>
        <v/>
      </c>
      <c r="K13" s="199" t="str">
        <f>IF('Data Import'!$E$159="Нет","+","")</f>
        <v/>
      </c>
      <c r="L13" s="179" t="str">
        <f>IF('Data Import'!$E$160&lt;&gt;"",'Data Import'!$E$160,"")</f>
        <v/>
      </c>
      <c r="M13" s="199" t="str">
        <f>IF('Data Import'!$E$159="Да","+","")</f>
        <v/>
      </c>
      <c r="N13" s="217" t="str">
        <f>IF('Data Import'!$E$161&lt;&gt;"",'Data Import'!$E$161,"")</f>
        <v/>
      </c>
      <c r="O13" s="217" t="str">
        <f>IF('Data Import'!$E$162&lt;&gt;"",'Data Import'!$E$162,"")</f>
        <v/>
      </c>
      <c r="P13" s="217" t="str">
        <f>IF('Data Import'!$E$163&lt;&gt;"",'Data Import'!$E$163,"")</f>
        <v/>
      </c>
      <c r="Q13" s="217" t="str">
        <f>IF('Data Import'!$E$164&lt;&gt;"",'Data Import'!$E$164,"")</f>
        <v/>
      </c>
      <c r="R13" s="217" t="str">
        <f>IF('Data Import'!$E$165&lt;&gt;"",'Data Import'!$E$165,"")</f>
        <v/>
      </c>
      <c r="S13" s="217" t="str">
        <f>IF('Data Import'!$E$166&lt;&gt;"",'Data Import'!$E$166,"")</f>
        <v/>
      </c>
      <c r="T13" s="217" t="str">
        <f>IF('Data Import'!$E$167&lt;&gt;"",'Data Import'!$E$167,"")</f>
        <v/>
      </c>
      <c r="U13" s="217" t="str">
        <f>IF('Data Import'!$E$168&lt;&gt;"",'Data Import'!$E$168,"")</f>
        <v/>
      </c>
      <c r="V13" s="217" t="str">
        <f>IF('Data Import'!$E$169&lt;&gt;"",'Data Import'!$E$169,"")</f>
        <v/>
      </c>
      <c r="W13" s="217" t="str">
        <f>IF('Data Import'!$E$170&lt;&gt;"",'Data Import'!$E$170,"")</f>
        <v/>
      </c>
      <c r="X13" s="217" t="str">
        <f>IF('Data Import'!$E$171&lt;&gt;"",'Data Import'!$E$171,"")</f>
        <v/>
      </c>
      <c r="Y13" s="217" t="str">
        <f>IF('Data Import'!$E$172&lt;&gt;"",'Data Import'!$E$172,"")</f>
        <v/>
      </c>
      <c r="Z13" s="205" t="str">
        <f>IF('Data Import'!$E$173&lt;&gt;"",'Data Import'!$E$173,"")</f>
        <v/>
      </c>
      <c r="AA13" s="205" t="str">
        <f>IF('Data Import'!$E$174&lt;&gt;"",'Data Import'!$E$174,"")</f>
        <v/>
      </c>
      <c r="AB13" s="205" t="str">
        <f>IF('Data Import'!$E$175&lt;&gt;"",'Data Import'!$E$175,"")</f>
        <v/>
      </c>
      <c r="AC13" s="205" t="str">
        <f>IF('Data Import'!$E$176&lt;&gt;"",'Data Import'!$E$176,"")</f>
        <v/>
      </c>
      <c r="AD13" s="205" t="str">
        <f>IF('Data Import'!$E$177&lt;&gt;"",'Data Import'!$E$177,"")</f>
        <v/>
      </c>
      <c r="AE13" s="205" t="str">
        <f>IF('Data Import'!$E$178&lt;&gt;"",'Data Import'!$E$178,"")</f>
        <v/>
      </c>
      <c r="AF13" s="205" t="str">
        <f>IF('Data Import'!$E$179&lt;&gt;"",'Data Import'!$E$179,"")</f>
        <v/>
      </c>
      <c r="AG13" s="205" t="str">
        <f>IF('Data Import'!$E$180&lt;&gt;"",'Data Import'!$E$180,"")</f>
        <v/>
      </c>
      <c r="AH13" s="218"/>
    </row>
    <row r="14" spans="1:34" s="202" customFormat="1" ht="15.75" customHeight="1" x14ac:dyDescent="0.25">
      <c r="A14" s="33">
        <v>3</v>
      </c>
      <c r="B14" s="177" t="s">
        <v>13</v>
      </c>
      <c r="C14" s="199" t="str">
        <f>IF('Data Import'!$F$151="Нет","+","")</f>
        <v/>
      </c>
      <c r="D14" s="199" t="str">
        <f>IF('Data Import'!$F$152="Нет","+","")</f>
        <v/>
      </c>
      <c r="E14" s="179" t="str">
        <f>IF('Data Import'!$F$153&lt;&gt;"",'Data Import'!$F$153,"")</f>
        <v/>
      </c>
      <c r="F14" s="199" t="str">
        <f>IF('Data Import'!$F$154&lt;&gt;"",'Data Import'!$F$154,"")</f>
        <v/>
      </c>
      <c r="G14" s="201" t="str">
        <f>IF('Data Import'!$F$155&lt;&gt;"",'Data Import'!$F$155,"")</f>
        <v/>
      </c>
      <c r="H14" s="201" t="str">
        <f>IF('Data Import'!$F$156&lt;&gt;"",'Data Import'!$F$156,"")</f>
        <v/>
      </c>
      <c r="I14" s="201" t="str">
        <f>IF('Data Import'!$F$157&lt;&gt;"",'Data Import'!$F$157,"")</f>
        <v/>
      </c>
      <c r="J14" s="201" t="str">
        <f>IF('Data Import'!$F$158&lt;&gt;"",'Data Import'!$F$158,"")</f>
        <v/>
      </c>
      <c r="K14" s="199" t="str">
        <f>IF('Data Import'!$F$159="Нет","+","")</f>
        <v/>
      </c>
      <c r="L14" s="179" t="str">
        <f>IF('Data Import'!$F$160&lt;&gt;"",'Data Import'!$F$160,"")</f>
        <v/>
      </c>
      <c r="M14" s="199" t="str">
        <f>IF('Data Import'!$F$159="Да","+","")</f>
        <v/>
      </c>
      <c r="N14" s="217" t="str">
        <f>IF('Data Import'!$F$161&lt;&gt;"",'Data Import'!$F$161,"")</f>
        <v/>
      </c>
      <c r="O14" s="217" t="str">
        <f>IF('Data Import'!$F$162&lt;&gt;"",'Data Import'!$F$162,"")</f>
        <v/>
      </c>
      <c r="P14" s="217" t="str">
        <f>IF('Data Import'!$F$163&lt;&gt;"",'Data Import'!$F$163,"")</f>
        <v/>
      </c>
      <c r="Q14" s="217" t="str">
        <f>IF('Data Import'!$F$164&lt;&gt;"",'Data Import'!$F$164,"")</f>
        <v/>
      </c>
      <c r="R14" s="217" t="str">
        <f>IF('Data Import'!$F$165&lt;&gt;"",'Data Import'!$F$165,"")</f>
        <v/>
      </c>
      <c r="S14" s="217" t="str">
        <f>IF('Data Import'!$F$166&lt;&gt;"",'Data Import'!$F$166,"")</f>
        <v/>
      </c>
      <c r="T14" s="217" t="str">
        <f>IF('Data Import'!$F$167&lt;&gt;"",'Data Import'!$F$167,"")</f>
        <v/>
      </c>
      <c r="U14" s="217" t="str">
        <f>IF('Data Import'!$F$168&lt;&gt;"",'Data Import'!$F$168,"")</f>
        <v/>
      </c>
      <c r="V14" s="217" t="str">
        <f>IF('Data Import'!$F$169&lt;&gt;"",'Data Import'!$F$169,"")</f>
        <v/>
      </c>
      <c r="W14" s="217" t="str">
        <f>IF('Data Import'!$F$170&lt;&gt;"",'Data Import'!$F$170,"")</f>
        <v/>
      </c>
      <c r="X14" s="217" t="str">
        <f>IF('Data Import'!$F$171&lt;&gt;"",'Data Import'!$F$171,"")</f>
        <v/>
      </c>
      <c r="Y14" s="217" t="str">
        <f>IF('Data Import'!$F$172&lt;&gt;"",'Data Import'!$F$172,"")</f>
        <v/>
      </c>
      <c r="Z14" s="205" t="str">
        <f>IF('Data Import'!$F$173&lt;&gt;"",'Data Import'!$F$173,"")</f>
        <v/>
      </c>
      <c r="AA14" s="205" t="str">
        <f>IF('Data Import'!$F$174&lt;&gt;"",'Data Import'!$F$174,"")</f>
        <v/>
      </c>
      <c r="AB14" s="205" t="str">
        <f>IF('Data Import'!$F$175&lt;&gt;"",'Data Import'!$F$175,"")</f>
        <v/>
      </c>
      <c r="AC14" s="205" t="str">
        <f>IF('Data Import'!$F$176&lt;&gt;"",'Data Import'!$F$176,"")</f>
        <v/>
      </c>
      <c r="AD14" s="205" t="str">
        <f>IF('Data Import'!$F$177&lt;&gt;"",'Data Import'!$F$177,"")</f>
        <v/>
      </c>
      <c r="AE14" s="205" t="str">
        <f>IF('Data Import'!$F$178&lt;&gt;"",'Data Import'!$F$178,"")</f>
        <v/>
      </c>
      <c r="AF14" s="205" t="str">
        <f>IF('Data Import'!$F$179&lt;&gt;"",'Data Import'!$F$179,"")</f>
        <v/>
      </c>
      <c r="AG14" s="205" t="str">
        <f>IF('Data Import'!$F$180&lt;&gt;"",'Data Import'!$F$180,"")</f>
        <v/>
      </c>
      <c r="AH14" s="218"/>
    </row>
    <row r="15" spans="1:34" s="202" customFormat="1" ht="15.75" customHeight="1" x14ac:dyDescent="0.25">
      <c r="A15" s="33">
        <v>4</v>
      </c>
      <c r="B15" s="177" t="s">
        <v>14</v>
      </c>
      <c r="C15" s="199" t="str">
        <f>IF('Data Import'!$G$151="Нет","+","")</f>
        <v/>
      </c>
      <c r="D15" s="199" t="str">
        <f>IF('Data Import'!$G$152="Нет","+","")</f>
        <v>+</v>
      </c>
      <c r="E15" s="179" t="str">
        <f>IF('Data Import'!$G$153&lt;&gt;"",'Data Import'!$G$153,"")</f>
        <v/>
      </c>
      <c r="F15" s="199" t="str">
        <f>IF('Data Import'!$G$154&lt;&gt;"",'Data Import'!$G$154,"")</f>
        <v/>
      </c>
      <c r="G15" s="201" t="str">
        <f>IF('Data Import'!$G$155&lt;&gt;"",'Data Import'!$G$155,"")</f>
        <v/>
      </c>
      <c r="H15" s="201" t="str">
        <f>IF('Data Import'!$G$156&lt;&gt;"",'Data Import'!$G$156,"")</f>
        <v/>
      </c>
      <c r="I15" s="201" t="str">
        <f>IF('Data Import'!$G$157&lt;&gt;"",'Data Import'!$G$157,"")</f>
        <v/>
      </c>
      <c r="J15" s="201" t="str">
        <f>IF('Data Import'!$G$158&lt;&gt;"",'Data Import'!$G$158,"")</f>
        <v/>
      </c>
      <c r="K15" s="199" t="str">
        <f>IF('Data Import'!$G$159="Нет","+","")</f>
        <v/>
      </c>
      <c r="L15" s="179" t="str">
        <f>IF('Data Import'!$G$160&lt;&gt;"",'Data Import'!$G$160,"")</f>
        <v/>
      </c>
      <c r="M15" s="199" t="str">
        <f>IF('Data Import'!$G$159="Да","+","")</f>
        <v>+</v>
      </c>
      <c r="N15" s="217">
        <f>IF('Data Import'!$G$161&lt;&gt;"",'Data Import'!$G$161,"")</f>
        <v>18</v>
      </c>
      <c r="O15" s="217">
        <f>IF('Data Import'!$G$162&lt;&gt;"",'Data Import'!$G$162,"")</f>
        <v>18</v>
      </c>
      <c r="P15" s="217">
        <f>IF('Data Import'!$G$163&lt;&gt;"",'Data Import'!$G$163,"")</f>
        <v>93</v>
      </c>
      <c r="Q15" s="217">
        <f>IF('Data Import'!$G$164&lt;&gt;"",'Data Import'!$G$164,"")</f>
        <v>91</v>
      </c>
      <c r="R15" s="217">
        <f>IF('Data Import'!$G$165&lt;&gt;"",'Data Import'!$G$165,"")</f>
        <v>18</v>
      </c>
      <c r="S15" s="217">
        <f>IF('Data Import'!$G$166&lt;&gt;"",'Data Import'!$G$166,"")</f>
        <v>18</v>
      </c>
      <c r="T15" s="217">
        <f>IF('Data Import'!$G$167&lt;&gt;"",'Data Import'!$G$167,"")</f>
        <v>86</v>
      </c>
      <c r="U15" s="217">
        <f>IF('Data Import'!$G$168&lt;&gt;"",'Data Import'!$G$168,"")</f>
        <v>84</v>
      </c>
      <c r="V15" s="217">
        <f>IF('Data Import'!$G$169&lt;&gt;"",'Data Import'!$G$169,"")</f>
        <v>0</v>
      </c>
      <c r="W15" s="217">
        <f>IF('Data Import'!$G$170&lt;&gt;"",'Data Import'!$G$170,"")</f>
        <v>0</v>
      </c>
      <c r="X15" s="217">
        <f>IF('Data Import'!$G$171&lt;&gt;"",'Data Import'!$G$171,"")</f>
        <v>7</v>
      </c>
      <c r="Y15" s="217">
        <f>IF('Data Import'!$G$172&lt;&gt;"",'Data Import'!$G$172,"")</f>
        <v>7</v>
      </c>
      <c r="Z15" s="205">
        <f>IF('Data Import'!$G$173&lt;&gt;"",'Data Import'!$G$173,"")</f>
        <v>100</v>
      </c>
      <c r="AA15" s="205">
        <f>IF('Data Import'!$G$174&lt;&gt;"",'Data Import'!$G$174,"")</f>
        <v>100</v>
      </c>
      <c r="AB15" s="205">
        <f>IF('Data Import'!$G$175&lt;&gt;"",'Data Import'!$G$175,"")</f>
        <v>92.472999999999999</v>
      </c>
      <c r="AC15" s="205">
        <f>IF('Data Import'!$G$176&lt;&gt;"",'Data Import'!$G$176,"")</f>
        <v>92.308000000000007</v>
      </c>
      <c r="AD15" s="205">
        <f>IF('Data Import'!$G$177&lt;&gt;"",'Data Import'!$G$177,"")</f>
        <v>0</v>
      </c>
      <c r="AE15" s="205">
        <f>IF('Data Import'!$G$178&lt;&gt;"",'Data Import'!$G$178,"")</f>
        <v>0</v>
      </c>
      <c r="AF15" s="205">
        <f>IF('Data Import'!$G$179&lt;&gt;"",'Data Import'!$G$179,"")</f>
        <v>7.5270000000000001</v>
      </c>
      <c r="AG15" s="205">
        <f>IF('Data Import'!$G$180&lt;&gt;"",'Data Import'!$G$180,"")</f>
        <v>7.6920000000000002</v>
      </c>
      <c r="AH15" s="218"/>
    </row>
    <row r="16" spans="1:34" s="202" customFormat="1" ht="15.75" customHeight="1" x14ac:dyDescent="0.25">
      <c r="A16" s="33">
        <v>5</v>
      </c>
      <c r="B16" s="177" t="s">
        <v>15</v>
      </c>
      <c r="C16" s="199" t="str">
        <f>IF('Data Import'!$H$151="Нет","+","")</f>
        <v>+</v>
      </c>
      <c r="D16" s="199" t="str">
        <f>IF('Data Import'!$H$152="Нет","+","")</f>
        <v/>
      </c>
      <c r="E16" s="179" t="str">
        <f>IF('Data Import'!$H$153&lt;&gt;"",'Data Import'!$H$153,"")</f>
        <v/>
      </c>
      <c r="F16" s="199" t="str">
        <f>IF('Data Import'!$H$154&lt;&gt;"",'Data Import'!$H$154,"")</f>
        <v/>
      </c>
      <c r="G16" s="201" t="str">
        <f>IF('Data Import'!$H$155&lt;&gt;"",'Data Import'!$H$155,"")</f>
        <v/>
      </c>
      <c r="H16" s="201" t="str">
        <f>IF('Data Import'!$H$156&lt;&gt;"",'Data Import'!$H$156,"")</f>
        <v/>
      </c>
      <c r="I16" s="201" t="str">
        <f>IF('Data Import'!$H$157&lt;&gt;"",'Data Import'!$H$157,"")</f>
        <v/>
      </c>
      <c r="J16" s="201" t="str">
        <f>IF('Data Import'!$H$158&lt;&gt;"",'Data Import'!$H$158,"")</f>
        <v/>
      </c>
      <c r="K16" s="199" t="str">
        <f>IF('Data Import'!$H$159="Нет","+","")</f>
        <v>+</v>
      </c>
      <c r="L16" s="179" t="str">
        <f>IF('Data Import'!$H$160&lt;&gt;"",'Data Import'!$H$160,"")</f>
        <v/>
      </c>
      <c r="M16" s="199" t="str">
        <f>IF('Data Import'!$H$159="Да","+","")</f>
        <v/>
      </c>
      <c r="N16" s="217" t="str">
        <f>IF('Data Import'!$H$161&lt;&gt;"",'Data Import'!$H$161,"")</f>
        <v/>
      </c>
      <c r="O16" s="217" t="str">
        <f>IF('Data Import'!$H$162&lt;&gt;"",'Data Import'!$H$162,"")</f>
        <v/>
      </c>
      <c r="P16" s="217" t="str">
        <f>IF('Data Import'!$H$163&lt;&gt;"",'Data Import'!$H$163,"")</f>
        <v/>
      </c>
      <c r="Q16" s="217" t="str">
        <f>IF('Data Import'!$H$164&lt;&gt;"",'Data Import'!$H$164,"")</f>
        <v/>
      </c>
      <c r="R16" s="217" t="str">
        <f>IF('Data Import'!$H$165&lt;&gt;"",'Data Import'!$H$165,"")</f>
        <v/>
      </c>
      <c r="S16" s="217" t="str">
        <f>IF('Data Import'!$H$166&lt;&gt;"",'Data Import'!$H$166,"")</f>
        <v/>
      </c>
      <c r="T16" s="217" t="str">
        <f>IF('Data Import'!$H$167&lt;&gt;"",'Data Import'!$H$167,"")</f>
        <v/>
      </c>
      <c r="U16" s="217" t="str">
        <f>IF('Data Import'!$H$168&lt;&gt;"",'Data Import'!$H$168,"")</f>
        <v/>
      </c>
      <c r="V16" s="217" t="str">
        <f>IF('Data Import'!$H$169&lt;&gt;"",'Data Import'!$H$169,"")</f>
        <v/>
      </c>
      <c r="W16" s="217" t="str">
        <f>IF('Data Import'!$H$170&lt;&gt;"",'Data Import'!$H$170,"")</f>
        <v/>
      </c>
      <c r="X16" s="217" t="str">
        <f>IF('Data Import'!$H$171&lt;&gt;"",'Data Import'!$H$171,"")</f>
        <v/>
      </c>
      <c r="Y16" s="217" t="str">
        <f>IF('Data Import'!$H$172&lt;&gt;"",'Data Import'!$H$172,"")</f>
        <v/>
      </c>
      <c r="Z16" s="205" t="str">
        <f>IF('Data Import'!$H$173&lt;&gt;"",'Data Import'!$H$173,"")</f>
        <v/>
      </c>
      <c r="AA16" s="205" t="str">
        <f>IF('Data Import'!$H$174&lt;&gt;"",'Data Import'!$H$174,"")</f>
        <v/>
      </c>
      <c r="AB16" s="205" t="str">
        <f>IF('Data Import'!$H$175&lt;&gt;"",'Data Import'!$H$175,"")</f>
        <v/>
      </c>
      <c r="AC16" s="205" t="str">
        <f>IF('Data Import'!$H$176&lt;&gt;"",'Data Import'!$H$176,"")</f>
        <v/>
      </c>
      <c r="AD16" s="205" t="str">
        <f>IF('Data Import'!$H$177&lt;&gt;"",'Data Import'!$H$177,"")</f>
        <v/>
      </c>
      <c r="AE16" s="205" t="str">
        <f>IF('Data Import'!$H$178&lt;&gt;"",'Data Import'!$H$178,"")</f>
        <v/>
      </c>
      <c r="AF16" s="205" t="str">
        <f>IF('Data Import'!$H$179&lt;&gt;"",'Data Import'!$H$179,"")</f>
        <v/>
      </c>
      <c r="AG16" s="205" t="str">
        <f>IF('Data Import'!$H$180&lt;&gt;"",'Data Import'!$H$180,"")</f>
        <v/>
      </c>
      <c r="AH16" s="218"/>
    </row>
    <row r="17" spans="1:34" s="202" customFormat="1" ht="15.75" customHeight="1" x14ac:dyDescent="0.25">
      <c r="A17" s="33">
        <v>6</v>
      </c>
      <c r="B17" s="177" t="s">
        <v>16</v>
      </c>
      <c r="C17" s="199" t="str">
        <f>IF('Data Import'!$I$151="Нет","+","")</f>
        <v>+</v>
      </c>
      <c r="D17" s="199" t="str">
        <f>IF('Data Import'!$I$152="Нет","+","")</f>
        <v/>
      </c>
      <c r="E17" s="179" t="str">
        <f>IF('Data Import'!$I$153&lt;&gt;"",'Data Import'!$I$153,"")</f>
        <v/>
      </c>
      <c r="F17" s="199" t="str">
        <f>IF('Data Import'!$I$154&lt;&gt;"",'Data Import'!$I$154,"")</f>
        <v/>
      </c>
      <c r="G17" s="201" t="str">
        <f>IF('Data Import'!$I$155&lt;&gt;"",'Data Import'!$I$155,"")</f>
        <v/>
      </c>
      <c r="H17" s="201" t="str">
        <f>IF('Data Import'!$I$156&lt;&gt;"",'Data Import'!$I$156,"")</f>
        <v/>
      </c>
      <c r="I17" s="201" t="str">
        <f>IF('Data Import'!$I$157&lt;&gt;"",'Data Import'!$I$157,"")</f>
        <v/>
      </c>
      <c r="J17" s="201" t="str">
        <f>IF('Data Import'!$I$158&lt;&gt;"",'Data Import'!$I$158,"")</f>
        <v/>
      </c>
      <c r="K17" s="199" t="str">
        <f>IF('Data Import'!$I$159="Нет","+","")</f>
        <v>+</v>
      </c>
      <c r="L17" s="179" t="str">
        <f>IF('Data Import'!$I$160&lt;&gt;"",'Data Import'!$I$160,"")</f>
        <v/>
      </c>
      <c r="M17" s="199" t="str">
        <f>IF('Data Import'!$I$159="Да","+","")</f>
        <v/>
      </c>
      <c r="N17" s="217" t="str">
        <f>IF('Data Import'!$I$161&lt;&gt;"",'Data Import'!$I$161,"")</f>
        <v/>
      </c>
      <c r="O17" s="217" t="str">
        <f>IF('Data Import'!$I$162&lt;&gt;"",'Data Import'!$I$162,"")</f>
        <v/>
      </c>
      <c r="P17" s="217">
        <f>IF('Data Import'!$I$163&lt;&gt;"",'Data Import'!$I$163,"")</f>
        <v>550</v>
      </c>
      <c r="Q17" s="217">
        <f>IF('Data Import'!$I$164&lt;&gt;"",'Data Import'!$I$164,"")</f>
        <v>550</v>
      </c>
      <c r="R17" s="217" t="str">
        <f>IF('Data Import'!$I$165&lt;&gt;"",'Data Import'!$I$165,"")</f>
        <v/>
      </c>
      <c r="S17" s="217" t="str">
        <f>IF('Data Import'!$I$166&lt;&gt;"",'Data Import'!$I$166,"")</f>
        <v/>
      </c>
      <c r="T17" s="217">
        <f>IF('Data Import'!$I$167&lt;&gt;"",'Data Import'!$I$167,"")</f>
        <v>51</v>
      </c>
      <c r="U17" s="217">
        <f>IF('Data Import'!$I$168&lt;&gt;"",'Data Import'!$I$168,"")</f>
        <v>51</v>
      </c>
      <c r="V17" s="217" t="str">
        <f>IF('Data Import'!$I$169&lt;&gt;"",'Data Import'!$I$169,"")</f>
        <v/>
      </c>
      <c r="W17" s="217" t="str">
        <f>IF('Data Import'!$I$170&lt;&gt;"",'Data Import'!$I$170,"")</f>
        <v/>
      </c>
      <c r="X17" s="217" t="str">
        <f>IF('Data Import'!$I$171&lt;&gt;"",'Data Import'!$I$171,"")</f>
        <v/>
      </c>
      <c r="Y17" s="217" t="str">
        <f>IF('Data Import'!$I$172&lt;&gt;"",'Data Import'!$I$172,"")</f>
        <v/>
      </c>
      <c r="Z17" s="205" t="str">
        <f>IF('Data Import'!$I$173&lt;&gt;"",'Data Import'!$I$173,"")</f>
        <v/>
      </c>
      <c r="AA17" s="205" t="str">
        <f>IF('Data Import'!$I$174&lt;&gt;"",'Data Import'!$I$174,"")</f>
        <v/>
      </c>
      <c r="AB17" s="205">
        <f>IF('Data Import'!$I$175&lt;&gt;"",'Data Import'!$I$175,"")</f>
        <v>9.2729999999999997</v>
      </c>
      <c r="AC17" s="205">
        <f>IF('Data Import'!$I$176&lt;&gt;"",'Data Import'!$I$176,"")</f>
        <v>9.2729999999999997</v>
      </c>
      <c r="AD17" s="205" t="str">
        <f>IF('Data Import'!$I$177&lt;&gt;"",'Data Import'!$I$177,"")</f>
        <v/>
      </c>
      <c r="AE17" s="205" t="str">
        <f>IF('Data Import'!$I$178&lt;&gt;"",'Data Import'!$I$178,"")</f>
        <v/>
      </c>
      <c r="AF17" s="205" t="str">
        <f>IF('Data Import'!$I$179&lt;&gt;"",'Data Import'!$I$179,"")</f>
        <v/>
      </c>
      <c r="AG17" s="205" t="str">
        <f>IF('Data Import'!$I$180&lt;&gt;"",'Data Import'!$I$180,"")</f>
        <v/>
      </c>
      <c r="AH17" s="218"/>
    </row>
    <row r="18" spans="1:34" s="202" customFormat="1" ht="77.25" customHeight="1" x14ac:dyDescent="0.25">
      <c r="A18" s="33">
        <v>7</v>
      </c>
      <c r="B18" s="177" t="s">
        <v>17</v>
      </c>
      <c r="C18" s="199" t="str">
        <f>IF('Data Import'!$J$151="Нет","+","")</f>
        <v/>
      </c>
      <c r="D18" s="199" t="str">
        <f>IF('Data Import'!$J$152="Нет","+","")</f>
        <v/>
      </c>
      <c r="E18" s="179" t="str">
        <f>IF('Data Import'!$J$153&lt;&gt;"",'Data Import'!$J$153,"")</f>
        <v>Обустроены остановочные пункты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v>
      </c>
      <c r="F18" s="199" t="str">
        <f>IF('Data Import'!$J$154&lt;&gt;"",'Data Import'!$J$154,"")</f>
        <v>%</v>
      </c>
      <c r="G18" s="201">
        <f>IF('Data Import'!$J$155&lt;&gt;"",'Data Import'!$J$155,"")</f>
        <v>4</v>
      </c>
      <c r="H18" s="201">
        <f>IF('Data Import'!$J$156&lt;&gt;"",'Data Import'!$J$156,"")</f>
        <v>19.64</v>
      </c>
      <c r="I18" s="201">
        <f>IF('Data Import'!$J$157&lt;&gt;"",'Data Import'!$J$157,"")</f>
        <v>18</v>
      </c>
      <c r="J18" s="201">
        <f>IF('Data Import'!$J$158&lt;&gt;"",'Data Import'!$J$158,"")</f>
        <v>31.6</v>
      </c>
      <c r="K18" s="199" t="str">
        <f>IF('Data Import'!$J$159="Нет","+","")</f>
        <v/>
      </c>
      <c r="L18" s="179" t="str">
        <f>IF('Data Import'!$J$160&lt;&gt;"",'Data Import'!$J$160,"")</f>
        <v/>
      </c>
      <c r="M18" s="199" t="str">
        <f>IF('Data Import'!$J$159="Да","+","")</f>
        <v>+</v>
      </c>
      <c r="N18" s="217">
        <f>IF('Data Import'!$J$161&lt;&gt;"",'Data Import'!$J$161,"")</f>
        <v>355</v>
      </c>
      <c r="O18" s="217">
        <f>IF('Data Import'!$J$162&lt;&gt;"",'Data Import'!$J$162,"")</f>
        <v>363</v>
      </c>
      <c r="P18" s="217">
        <f>IF('Data Import'!$J$163&lt;&gt;"",'Data Import'!$J$163,"")</f>
        <v>1008</v>
      </c>
      <c r="Q18" s="217">
        <f>IF('Data Import'!$J$164&lt;&gt;"",'Data Import'!$J$164,"")</f>
        <v>1068</v>
      </c>
      <c r="R18" s="217">
        <f>IF('Data Import'!$J$165&lt;&gt;"",'Data Import'!$J$165,"")</f>
        <v>30</v>
      </c>
      <c r="S18" s="217">
        <f>IF('Data Import'!$J$166&lt;&gt;"",'Data Import'!$J$166,"")</f>
        <v>66</v>
      </c>
      <c r="T18" s="217">
        <f>IF('Data Import'!$J$167&lt;&gt;"",'Data Import'!$J$167,"")</f>
        <v>29</v>
      </c>
      <c r="U18" s="217">
        <f>IF('Data Import'!$J$168&lt;&gt;"",'Data Import'!$J$168,"")</f>
        <v>40</v>
      </c>
      <c r="V18" s="217">
        <f>IF('Data Import'!$J$169&lt;&gt;"",'Data Import'!$J$169,"")</f>
        <v>194</v>
      </c>
      <c r="W18" s="217">
        <f>IF('Data Import'!$J$170&lt;&gt;"",'Data Import'!$J$170,"")</f>
        <v>204</v>
      </c>
      <c r="X18" s="217">
        <f>IF('Data Import'!$J$171&lt;&gt;"",'Data Import'!$J$171,"")</f>
        <v>236</v>
      </c>
      <c r="Y18" s="217">
        <f>IF('Data Import'!$J$172&lt;&gt;"",'Data Import'!$J$172,"")</f>
        <v>298</v>
      </c>
      <c r="Z18" s="205">
        <f>IF('Data Import'!$J$173&lt;&gt;"",'Data Import'!$J$173,"")</f>
        <v>8.4510000000000005</v>
      </c>
      <c r="AA18" s="205">
        <f>IF('Data Import'!$J$174&lt;&gt;"",'Data Import'!$J$174,"")</f>
        <v>18.181999999999999</v>
      </c>
      <c r="AB18" s="205">
        <f>IF('Data Import'!$J$175&lt;&gt;"",'Data Import'!$J$175,"")</f>
        <v>2.8769999999999998</v>
      </c>
      <c r="AC18" s="205">
        <f>IF('Data Import'!$J$176&lt;&gt;"",'Data Import'!$J$176,"")</f>
        <v>3.7450000000000001</v>
      </c>
      <c r="AD18" s="205">
        <f>IF('Data Import'!$J$177&lt;&gt;"",'Data Import'!$J$177,"")</f>
        <v>54.648000000000003</v>
      </c>
      <c r="AE18" s="205">
        <f>IF('Data Import'!$J$178&lt;&gt;"",'Data Import'!$J$178,"")</f>
        <v>56.198</v>
      </c>
      <c r="AF18" s="205">
        <f>IF('Data Import'!$J$179&lt;&gt;"",'Data Import'!$J$179,"")</f>
        <v>23.413</v>
      </c>
      <c r="AG18" s="205">
        <f>IF('Data Import'!$J$180&lt;&gt;"",'Data Import'!$J$180,"")</f>
        <v>27.902999999999999</v>
      </c>
      <c r="AH18" s="218"/>
    </row>
    <row r="19" spans="1:34" s="202" customFormat="1" ht="15.75" customHeight="1" x14ac:dyDescent="0.25">
      <c r="A19" s="33">
        <v>8</v>
      </c>
      <c r="B19" s="177" t="s">
        <v>18</v>
      </c>
      <c r="C19" s="199" t="str">
        <f>IF('Data Import'!$K$151="Нет","+","")</f>
        <v>+</v>
      </c>
      <c r="D19" s="199" t="str">
        <f>IF('Data Import'!$K$152="Нет","+","")</f>
        <v/>
      </c>
      <c r="E19" s="179" t="str">
        <f>IF('Data Import'!$K$153&lt;&gt;"",'Data Import'!$K$153,"")</f>
        <v/>
      </c>
      <c r="F19" s="199" t="str">
        <f>IF('Data Import'!$K$154&lt;&gt;"",'Data Import'!$K$154,"")</f>
        <v/>
      </c>
      <c r="G19" s="201" t="str">
        <f>IF('Data Import'!$K$155&lt;&gt;"",'Data Import'!$K$155,"")</f>
        <v/>
      </c>
      <c r="H19" s="201" t="str">
        <f>IF('Data Import'!$K$156&lt;&gt;"",'Data Import'!$K$156,"")</f>
        <v/>
      </c>
      <c r="I19" s="201" t="str">
        <f>IF('Data Import'!$K$157&lt;&gt;"",'Data Import'!$K$157,"")</f>
        <v/>
      </c>
      <c r="J19" s="201" t="str">
        <f>IF('Data Import'!$K$158&lt;&gt;"",'Data Import'!$K$158,"")</f>
        <v/>
      </c>
      <c r="K19" s="199" t="str">
        <f>IF('Data Import'!$K$159="Нет","+","")</f>
        <v/>
      </c>
      <c r="L19" s="179" t="str">
        <f>IF('Data Import'!$K$160&lt;&gt;"",'Data Import'!$K$160,"")</f>
        <v/>
      </c>
      <c r="M19" s="199" t="str">
        <f>IF('Data Import'!$K$159="Да","+","")</f>
        <v>+</v>
      </c>
      <c r="N19" s="217">
        <f>IF('Data Import'!$K$161&lt;&gt;"",'Data Import'!$K$161,"")</f>
        <v>504</v>
      </c>
      <c r="O19" s="217">
        <f>IF('Data Import'!$K$162&lt;&gt;"",'Data Import'!$K$162,"")</f>
        <v>504</v>
      </c>
      <c r="P19" s="217">
        <f>IF('Data Import'!$K$163&lt;&gt;"",'Data Import'!$K$163,"")</f>
        <v>1485</v>
      </c>
      <c r="Q19" s="217">
        <f>IF('Data Import'!$K$164&lt;&gt;"",'Data Import'!$K$164,"")</f>
        <v>1611</v>
      </c>
      <c r="R19" s="217">
        <f>IF('Data Import'!$K$165&lt;&gt;"",'Data Import'!$K$165,"")</f>
        <v>2</v>
      </c>
      <c r="S19" s="217">
        <f>IF('Data Import'!$K$166&lt;&gt;"",'Data Import'!$K$166,"")</f>
        <v>2</v>
      </c>
      <c r="T19" s="217">
        <f>IF('Data Import'!$K$167&lt;&gt;"",'Data Import'!$K$167,"")</f>
        <v>339</v>
      </c>
      <c r="U19" s="217">
        <f>IF('Data Import'!$K$168&lt;&gt;"",'Data Import'!$K$168,"")</f>
        <v>308</v>
      </c>
      <c r="V19" s="217">
        <f>IF('Data Import'!$K$169&lt;&gt;"",'Data Import'!$K$169,"")</f>
        <v>0</v>
      </c>
      <c r="W19" s="217">
        <f>IF('Data Import'!$K$170&lt;&gt;"",'Data Import'!$K$170,"")</f>
        <v>0</v>
      </c>
      <c r="X19" s="217">
        <f>IF('Data Import'!$K$171&lt;&gt;"",'Data Import'!$K$171,"")</f>
        <v>0</v>
      </c>
      <c r="Y19" s="217">
        <f>IF('Data Import'!$K$172&lt;&gt;"",'Data Import'!$K$172,"")</f>
        <v>0</v>
      </c>
      <c r="Z19" s="205">
        <f>IF('Data Import'!$K$173&lt;&gt;"",'Data Import'!$K$173,"")</f>
        <v>0.39700000000000002</v>
      </c>
      <c r="AA19" s="205">
        <f>IF('Data Import'!$K$174&lt;&gt;"",'Data Import'!$K$174,"")</f>
        <v>0.39700000000000002</v>
      </c>
      <c r="AB19" s="205">
        <f>IF('Data Import'!$K$175&lt;&gt;"",'Data Import'!$K$175,"")</f>
        <v>22.827999999999999</v>
      </c>
      <c r="AC19" s="205">
        <f>IF('Data Import'!$K$176&lt;&gt;"",'Data Import'!$K$176,"")</f>
        <v>19.119</v>
      </c>
      <c r="AD19" s="205">
        <f>IF('Data Import'!$K$177&lt;&gt;"",'Data Import'!$K$177,"")</f>
        <v>0</v>
      </c>
      <c r="AE19" s="205">
        <f>IF('Data Import'!$K$178&lt;&gt;"",'Data Import'!$K$178,"")</f>
        <v>0</v>
      </c>
      <c r="AF19" s="205">
        <f>IF('Data Import'!$K$179&lt;&gt;"",'Data Import'!$K$179,"")</f>
        <v>0</v>
      </c>
      <c r="AG19" s="205">
        <f>IF('Data Import'!$K$180&lt;&gt;"",'Data Import'!$K$180,"")</f>
        <v>0</v>
      </c>
      <c r="AH19" s="218"/>
    </row>
    <row r="20" spans="1:34" s="202" customFormat="1" ht="93" customHeight="1" x14ac:dyDescent="0.25">
      <c r="A20" s="33">
        <v>9</v>
      </c>
      <c r="B20" s="198" t="s">
        <v>19</v>
      </c>
      <c r="C20" s="199" t="str">
        <f>IF('Data Import'!$L$151="Нет","+","")</f>
        <v/>
      </c>
      <c r="D20" s="199" t="str">
        <f>IF('Data Import'!$L$152="Нет","+","")</f>
        <v/>
      </c>
      <c r="E20" s="179" t="str">
        <f>IF('Data Import'!$L$153&lt;&gt;"",'Data Import'!$L$153,"")</f>
        <v>Удельный вес объектов, на которых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 на контрастном фоне</v>
      </c>
      <c r="F20" s="199" t="str">
        <f>IF('Data Import'!$L$154&lt;&gt;"",'Data Import'!$L$154,"")</f>
        <v>%</v>
      </c>
      <c r="G20" s="201">
        <f>IF('Data Import'!$L$155&lt;&gt;"",'Data Import'!$L$155,"")</f>
        <v>20</v>
      </c>
      <c r="H20" s="201">
        <f>IF('Data Import'!$L$156&lt;&gt;"",'Data Import'!$L$156,"")</f>
        <v>0</v>
      </c>
      <c r="I20" s="201">
        <f>IF('Data Import'!$L$157&lt;&gt;"",'Data Import'!$L$157,"")</f>
        <v>0</v>
      </c>
      <c r="J20" s="201">
        <f>IF('Data Import'!$L$158&lt;&gt;"",'Data Import'!$L$158,"")</f>
        <v>0</v>
      </c>
      <c r="K20" s="199" t="str">
        <f>IF('Data Import'!$L$159="Нет","+","")</f>
        <v/>
      </c>
      <c r="L20" s="179" t="str">
        <f>IF('Data Import'!$L$160&lt;&gt;"",'Data Import'!$L$160,"")</f>
        <v/>
      </c>
      <c r="M20" s="199" t="str">
        <f>IF('Data Import'!$L$159="Да","+","")</f>
        <v>+</v>
      </c>
      <c r="N20" s="217" t="str">
        <f>IF('Data Import'!$L$161&lt;&gt;"",'Data Import'!$L$161,"")</f>
        <v/>
      </c>
      <c r="O20" s="217" t="str">
        <f>IF('Data Import'!$L$162&lt;&gt;"",'Data Import'!$L$162,"")</f>
        <v/>
      </c>
      <c r="P20" s="217">
        <f>IF('Data Import'!$L$163&lt;&gt;"",'Data Import'!$L$163,"")</f>
        <v>51</v>
      </c>
      <c r="Q20" s="217">
        <f>IF('Data Import'!$L$164&lt;&gt;"",'Data Import'!$L$164,"")</f>
        <v>51</v>
      </c>
      <c r="R20" s="217" t="str">
        <f>IF('Data Import'!$L$165&lt;&gt;"",'Data Import'!$L$165,"")</f>
        <v/>
      </c>
      <c r="S20" s="217" t="str">
        <f>IF('Data Import'!$L$166&lt;&gt;"",'Data Import'!$L$166,"")</f>
        <v/>
      </c>
      <c r="T20" s="217">
        <f>IF('Data Import'!$L$167&lt;&gt;"",'Data Import'!$L$167,"")</f>
        <v>0</v>
      </c>
      <c r="U20" s="217">
        <f>IF('Data Import'!$L$168&lt;&gt;"",'Data Import'!$L$168,"")</f>
        <v>0</v>
      </c>
      <c r="V20" s="217" t="str">
        <f>IF('Data Import'!$L$169&lt;&gt;"",'Data Import'!$L$169,"")</f>
        <v/>
      </c>
      <c r="W20" s="217" t="str">
        <f>IF('Data Import'!$L$170&lt;&gt;"",'Data Import'!$L$170,"")</f>
        <v/>
      </c>
      <c r="X20" s="217">
        <f>IF('Data Import'!$L$171&lt;&gt;"",'Data Import'!$L$171,"")</f>
        <v>41</v>
      </c>
      <c r="Y20" s="217">
        <f>IF('Data Import'!$L$172&lt;&gt;"",'Data Import'!$L$172,"")</f>
        <v>41</v>
      </c>
      <c r="Z20" s="205" t="str">
        <f>IF('Data Import'!$L$173&lt;&gt;"",'Data Import'!$L$173,"")</f>
        <v/>
      </c>
      <c r="AA20" s="205" t="str">
        <f>IF('Data Import'!$L$174&lt;&gt;"",'Data Import'!$L$174,"")</f>
        <v/>
      </c>
      <c r="AB20" s="205">
        <f>IF('Data Import'!$L$175&lt;&gt;"",'Data Import'!$L$175,"")</f>
        <v>0</v>
      </c>
      <c r="AC20" s="205">
        <f>IF('Data Import'!$L$176&lt;&gt;"",'Data Import'!$L$176,"")</f>
        <v>0</v>
      </c>
      <c r="AD20" s="205" t="str">
        <f>IF('Data Import'!$L$177&lt;&gt;"",'Data Import'!$L$177,"")</f>
        <v/>
      </c>
      <c r="AE20" s="205" t="str">
        <f>IF('Data Import'!$L$178&lt;&gt;"",'Data Import'!$L$178,"")</f>
        <v/>
      </c>
      <c r="AF20" s="205">
        <f>IF('Data Import'!$L$179&lt;&gt;"",'Data Import'!$L$179,"")</f>
        <v>80.391999999999996</v>
      </c>
      <c r="AG20" s="205">
        <f>IF('Data Import'!$L$180&lt;&gt;"",'Data Import'!$L$180,"")</f>
        <v>80.391999999999996</v>
      </c>
      <c r="AH20" s="218"/>
    </row>
    <row r="21" spans="1:34" s="202" customFormat="1" ht="94.5" customHeight="1" x14ac:dyDescent="0.25">
      <c r="A21" s="33">
        <v>10</v>
      </c>
      <c r="B21" s="177" t="s">
        <v>20</v>
      </c>
      <c r="C21" s="199" t="str">
        <f>IF('Data Import'!$M$151="Нет","+","")</f>
        <v/>
      </c>
      <c r="D21" s="199" t="str">
        <f>IF('Data Import'!$M$152="Нет","+","")</f>
        <v/>
      </c>
      <c r="E21" s="179" t="str">
        <f>IF('Data Import'!$M$153&lt;&gt;"",'Data Import'!$M$153,"")</f>
        <v>Доля остановочных пунктов пассажирского транспорта на автомобильных дорогах общего пользования регионального или межмуниципального и местного значения, соответствующих базовым требованиям доступности транспортного комплекса для инвалидов с учетом современных технических решений к 2026 году</v>
      </c>
      <c r="F21" s="199" t="str">
        <f>IF('Data Import'!$M$154&lt;&gt;"",'Data Import'!$M$154,"")</f>
        <v>%</v>
      </c>
      <c r="G21" s="201">
        <f>IF('Data Import'!$M$155&lt;&gt;"",'Data Import'!$M$155,"")</f>
        <v>2</v>
      </c>
      <c r="H21" s="201">
        <f>IF('Data Import'!$M$156&lt;&gt;"",'Data Import'!$M$156,"")</f>
        <v>2</v>
      </c>
      <c r="I21" s="201">
        <f>IF('Data Import'!$M$157&lt;&gt;"",'Data Import'!$M$157,"")</f>
        <v>0</v>
      </c>
      <c r="J21" s="201">
        <f>IF('Data Import'!$M$158&lt;&gt;"",'Data Import'!$M$158,"")</f>
        <v>1.1000000000000001</v>
      </c>
      <c r="K21" s="199" t="str">
        <f>IF('Data Import'!$M$159="Нет","+","")</f>
        <v/>
      </c>
      <c r="L21" s="179" t="str">
        <f>IF('Data Import'!$M$160&lt;&gt;"",'Data Import'!$M$160,"")</f>
        <v/>
      </c>
      <c r="M21" s="199" t="str">
        <f>IF('Data Import'!$M$159="Да","+","")</f>
        <v>+</v>
      </c>
      <c r="N21" s="217">
        <f>IF('Data Import'!$M$161&lt;&gt;"",'Data Import'!$M$161,"")</f>
        <v>838</v>
      </c>
      <c r="O21" s="217">
        <f>IF('Data Import'!$M$162&lt;&gt;"",'Data Import'!$M$162,"")</f>
        <v>838</v>
      </c>
      <c r="P21" s="217">
        <f>IF('Data Import'!$M$163&lt;&gt;"",'Data Import'!$M$163,"")</f>
        <v>2048</v>
      </c>
      <c r="Q21" s="217">
        <f>IF('Data Import'!$M$164&lt;&gt;"",'Data Import'!$M$164,"")</f>
        <v>2202</v>
      </c>
      <c r="R21" s="217">
        <f>IF('Data Import'!$M$165&lt;&gt;"",'Data Import'!$M$165,"")</f>
        <v>0</v>
      </c>
      <c r="S21" s="217">
        <f>IF('Data Import'!$M$166&lt;&gt;"",'Data Import'!$M$166,"")</f>
        <v>0</v>
      </c>
      <c r="T21" s="217">
        <f>IF('Data Import'!$M$167&lt;&gt;"",'Data Import'!$M$167,"")</f>
        <v>25</v>
      </c>
      <c r="U21" s="217">
        <f>IF('Data Import'!$M$168&lt;&gt;"",'Data Import'!$M$168,"")</f>
        <v>25</v>
      </c>
      <c r="V21" s="217">
        <f>IF('Data Import'!$M$169&lt;&gt;"",'Data Import'!$M$169,"")</f>
        <v>108</v>
      </c>
      <c r="W21" s="217">
        <f>IF('Data Import'!$M$170&lt;&gt;"",'Data Import'!$M$170,"")</f>
        <v>108</v>
      </c>
      <c r="X21" s="217">
        <f>IF('Data Import'!$M$171&lt;&gt;"",'Data Import'!$M$171,"")</f>
        <v>770</v>
      </c>
      <c r="Y21" s="217">
        <f>IF('Data Import'!$M$172&lt;&gt;"",'Data Import'!$M$172,"")</f>
        <v>1242</v>
      </c>
      <c r="Z21" s="205">
        <f>IF('Data Import'!$M$173&lt;&gt;"",'Data Import'!$M$173,"")</f>
        <v>0</v>
      </c>
      <c r="AA21" s="205">
        <f>IF('Data Import'!$M$174&lt;&gt;"",'Data Import'!$M$174,"")</f>
        <v>0</v>
      </c>
      <c r="AB21" s="205">
        <f>IF('Data Import'!$M$175&lt;&gt;"",'Data Import'!$M$175,"")</f>
        <v>1.2210000000000001</v>
      </c>
      <c r="AC21" s="205">
        <f>IF('Data Import'!$M$176&lt;&gt;"",'Data Import'!$M$176,"")</f>
        <v>1.135</v>
      </c>
      <c r="AD21" s="205">
        <f>IF('Data Import'!$M$177&lt;&gt;"",'Data Import'!$M$177,"")</f>
        <v>12.888</v>
      </c>
      <c r="AE21" s="205">
        <f>IF('Data Import'!$M$178&lt;&gt;"",'Data Import'!$M$178,"")</f>
        <v>12.888</v>
      </c>
      <c r="AF21" s="205">
        <f>IF('Data Import'!$M$179&lt;&gt;"",'Data Import'!$M$179,"")</f>
        <v>37.597999999999999</v>
      </c>
      <c r="AG21" s="205">
        <f>IF('Data Import'!$M$180&lt;&gt;"",'Data Import'!$M$180,"")</f>
        <v>56.402999999999999</v>
      </c>
      <c r="AH21" s="218"/>
    </row>
    <row r="22" spans="1:34" s="202" customFormat="1" ht="15.75" customHeight="1" x14ac:dyDescent="0.25">
      <c r="A22" s="33">
        <v>11</v>
      </c>
      <c r="B22" s="177" t="s">
        <v>21</v>
      </c>
      <c r="C22" s="199" t="str">
        <f>IF('Data Import'!$N$151="Нет","+","")</f>
        <v>+</v>
      </c>
      <c r="D22" s="199" t="str">
        <f>IF('Data Import'!$N$152="Нет","+","")</f>
        <v/>
      </c>
      <c r="E22" s="179" t="str">
        <f>IF('Data Import'!$N$153&lt;&gt;"",'Data Import'!$N$153,"")</f>
        <v/>
      </c>
      <c r="F22" s="199" t="str">
        <f>IF('Data Import'!$N$154&lt;&gt;"",'Data Import'!$N$154,"")</f>
        <v/>
      </c>
      <c r="G22" s="201" t="str">
        <f>IF('Data Import'!$N$155&lt;&gt;"",'Data Import'!$N$155,"")</f>
        <v/>
      </c>
      <c r="H22" s="201" t="str">
        <f>IF('Data Import'!$N$156&lt;&gt;"",'Data Import'!$N$156,"")</f>
        <v/>
      </c>
      <c r="I22" s="201" t="str">
        <f>IF('Data Import'!$N$157&lt;&gt;"",'Data Import'!$N$157,"")</f>
        <v/>
      </c>
      <c r="J22" s="201" t="str">
        <f>IF('Data Import'!$N$158&lt;&gt;"",'Data Import'!$N$158,"")</f>
        <v/>
      </c>
      <c r="K22" s="199" t="str">
        <f>IF('Data Import'!$N$159="Нет","+","")</f>
        <v/>
      </c>
      <c r="L22" s="179" t="str">
        <f>IF('Data Import'!$N$160&lt;&gt;"",'Data Import'!$N$160,"")</f>
        <v/>
      </c>
      <c r="M22" s="199" t="str">
        <f>IF('Data Import'!$N$159="Да","+","")</f>
        <v>+</v>
      </c>
      <c r="N22" s="217">
        <f>IF('Data Import'!$N$161&lt;&gt;"",'Data Import'!$N$161,"")</f>
        <v>4689</v>
      </c>
      <c r="O22" s="217">
        <f>IF('Data Import'!$N$162&lt;&gt;"",'Data Import'!$N$162,"")</f>
        <v>4712</v>
      </c>
      <c r="P22" s="217">
        <f>IF('Data Import'!$N$163&lt;&gt;"",'Data Import'!$N$163,"")</f>
        <v>2565</v>
      </c>
      <c r="Q22" s="217">
        <f>IF('Data Import'!$N$164&lt;&gt;"",'Data Import'!$N$164,"")</f>
        <v>2596</v>
      </c>
      <c r="R22" s="217">
        <f>IF('Data Import'!$N$165&lt;&gt;"",'Data Import'!$N$165,"")</f>
        <v>1151</v>
      </c>
      <c r="S22" s="217">
        <f>IF('Data Import'!$N$166&lt;&gt;"",'Data Import'!$N$166,"")</f>
        <v>1347</v>
      </c>
      <c r="T22" s="217">
        <f>IF('Data Import'!$N$167&lt;&gt;"",'Data Import'!$N$167,"")</f>
        <v>214</v>
      </c>
      <c r="U22" s="217">
        <f>IF('Data Import'!$N$168&lt;&gt;"",'Data Import'!$N$168,"")</f>
        <v>217</v>
      </c>
      <c r="V22" s="217">
        <f>IF('Data Import'!$N$169&lt;&gt;"",'Data Import'!$N$169,"")</f>
        <v>3538</v>
      </c>
      <c r="W22" s="217">
        <f>IF('Data Import'!$N$170&lt;&gt;"",'Data Import'!$N$170,"")</f>
        <v>3365</v>
      </c>
      <c r="X22" s="217">
        <f>IF('Data Import'!$N$171&lt;&gt;"",'Data Import'!$N$171,"")</f>
        <v>1914</v>
      </c>
      <c r="Y22" s="217">
        <f>IF('Data Import'!$N$172&lt;&gt;"",'Data Import'!$N$172,"")</f>
        <v>1941</v>
      </c>
      <c r="Z22" s="205">
        <f>IF('Data Import'!$N$173&lt;&gt;"",'Data Import'!$N$173,"")</f>
        <v>24.547000000000001</v>
      </c>
      <c r="AA22" s="205">
        <f>IF('Data Import'!$N$174&lt;&gt;"",'Data Import'!$N$174,"")</f>
        <v>28.587</v>
      </c>
      <c r="AB22" s="205">
        <f>IF('Data Import'!$N$175&lt;&gt;"",'Data Import'!$N$175,"")</f>
        <v>8.343</v>
      </c>
      <c r="AC22" s="205">
        <f>IF('Data Import'!$N$176&lt;&gt;"",'Data Import'!$N$176,"")</f>
        <v>8.359</v>
      </c>
      <c r="AD22" s="205">
        <f>IF('Data Import'!$N$177&lt;&gt;"",'Data Import'!$N$177,"")</f>
        <v>75.453000000000003</v>
      </c>
      <c r="AE22" s="205">
        <f>IF('Data Import'!$N$178&lt;&gt;"",'Data Import'!$N$178,"")</f>
        <v>71.412999999999997</v>
      </c>
      <c r="AF22" s="205">
        <f>IF('Data Import'!$N$179&lt;&gt;"",'Data Import'!$N$179,"")</f>
        <v>74.62</v>
      </c>
      <c r="AG22" s="205">
        <f>IF('Data Import'!$N$180&lt;&gt;"",'Data Import'!$N$180,"")</f>
        <v>74.769000000000005</v>
      </c>
      <c r="AH22" s="218"/>
    </row>
    <row r="23" spans="1:34" s="202" customFormat="1" ht="15.75" customHeight="1" x14ac:dyDescent="0.25">
      <c r="A23" s="33">
        <v>12</v>
      </c>
      <c r="B23" s="177" t="s">
        <v>22</v>
      </c>
      <c r="C23" s="199" t="str">
        <f>IF('Data Import'!$O$151="Нет","+","")</f>
        <v>+</v>
      </c>
      <c r="D23" s="199" t="str">
        <f>IF('Data Import'!$O$152="Нет","+","")</f>
        <v/>
      </c>
      <c r="E23" s="179" t="str">
        <f>IF('Data Import'!$O$153&lt;&gt;"",'Data Import'!$O$153,"")</f>
        <v/>
      </c>
      <c r="F23" s="199" t="str">
        <f>IF('Data Import'!$O$154&lt;&gt;"",'Data Import'!$O$154,"")</f>
        <v/>
      </c>
      <c r="G23" s="201" t="str">
        <f>IF('Data Import'!$O$155&lt;&gt;"",'Data Import'!$O$155,"")</f>
        <v/>
      </c>
      <c r="H23" s="201" t="str">
        <f>IF('Data Import'!$O$156&lt;&gt;"",'Data Import'!$O$156,"")</f>
        <v/>
      </c>
      <c r="I23" s="201" t="str">
        <f>IF('Data Import'!$O$157&lt;&gt;"",'Data Import'!$O$157,"")</f>
        <v/>
      </c>
      <c r="J23" s="201" t="str">
        <f>IF('Data Import'!$O$158&lt;&gt;"",'Data Import'!$O$158,"")</f>
        <v/>
      </c>
      <c r="K23" s="199" t="str">
        <f>IF('Data Import'!$O$159="Нет","+","")</f>
        <v/>
      </c>
      <c r="L23" s="179" t="str">
        <f>IF('Data Import'!$O$160&lt;&gt;"",'Data Import'!$O$160,"")</f>
        <v/>
      </c>
      <c r="M23" s="199" t="str">
        <f>IF('Data Import'!$O$159="Да","+","")</f>
        <v>+</v>
      </c>
      <c r="N23" s="217">
        <f>IF('Data Import'!$O$161&lt;&gt;"",'Data Import'!$O$161,"")</f>
        <v>75</v>
      </c>
      <c r="O23" s="217">
        <f>IF('Data Import'!$O$162&lt;&gt;"",'Data Import'!$O$162,"")</f>
        <v>81</v>
      </c>
      <c r="P23" s="217">
        <f>IF('Data Import'!$O$163&lt;&gt;"",'Data Import'!$O$163,"")</f>
        <v>810</v>
      </c>
      <c r="Q23" s="217">
        <f>IF('Data Import'!$O$164&lt;&gt;"",'Data Import'!$O$164,"")</f>
        <v>812</v>
      </c>
      <c r="R23" s="217">
        <f>IF('Data Import'!$O$165&lt;&gt;"",'Data Import'!$O$165,"")</f>
        <v>0</v>
      </c>
      <c r="S23" s="217">
        <f>IF('Data Import'!$O$166&lt;&gt;"",'Data Import'!$O$166,"")</f>
        <v>0</v>
      </c>
      <c r="T23" s="217">
        <f>IF('Data Import'!$O$167&lt;&gt;"",'Data Import'!$O$167,"")</f>
        <v>234</v>
      </c>
      <c r="U23" s="217">
        <f>IF('Data Import'!$O$168&lt;&gt;"",'Data Import'!$O$168,"")</f>
        <v>235</v>
      </c>
      <c r="V23" s="217">
        <f>IF('Data Import'!$O$169&lt;&gt;"",'Data Import'!$O$169,"")</f>
        <v>51</v>
      </c>
      <c r="W23" s="217">
        <f>IF('Data Import'!$O$170&lt;&gt;"",'Data Import'!$O$170,"")</f>
        <v>51</v>
      </c>
      <c r="X23" s="217">
        <f>IF('Data Import'!$O$171&lt;&gt;"",'Data Import'!$O$171,"")</f>
        <v>94</v>
      </c>
      <c r="Y23" s="217">
        <f>IF('Data Import'!$O$172&lt;&gt;"",'Data Import'!$O$172,"")</f>
        <v>94</v>
      </c>
      <c r="Z23" s="205">
        <f>IF('Data Import'!$O$173&lt;&gt;"",'Data Import'!$O$173,"")</f>
        <v>0</v>
      </c>
      <c r="AA23" s="205">
        <f>IF('Data Import'!$O$174&lt;&gt;"",'Data Import'!$O$174,"")</f>
        <v>0</v>
      </c>
      <c r="AB23" s="205">
        <f>IF('Data Import'!$O$175&lt;&gt;"",'Data Import'!$O$175,"")</f>
        <v>28.888999999999999</v>
      </c>
      <c r="AC23" s="205">
        <f>IF('Data Import'!$O$176&lt;&gt;"",'Data Import'!$O$176,"")</f>
        <v>28.940999999999999</v>
      </c>
      <c r="AD23" s="205">
        <f>IF('Data Import'!$O$177&lt;&gt;"",'Data Import'!$O$177,"")</f>
        <v>68</v>
      </c>
      <c r="AE23" s="205">
        <f>IF('Data Import'!$O$178&lt;&gt;"",'Data Import'!$O$178,"")</f>
        <v>62.963000000000001</v>
      </c>
      <c r="AF23" s="205">
        <f>IF('Data Import'!$O$179&lt;&gt;"",'Data Import'!$O$179,"")</f>
        <v>11.605</v>
      </c>
      <c r="AG23" s="205">
        <f>IF('Data Import'!$O$180&lt;&gt;"",'Data Import'!$O$180,"")</f>
        <v>11.576000000000001</v>
      </c>
      <c r="AH23" s="218"/>
    </row>
    <row r="24" spans="1:34" s="202" customFormat="1" ht="108.75" customHeight="1" x14ac:dyDescent="0.25">
      <c r="A24" s="33">
        <v>13</v>
      </c>
      <c r="B24" s="177" t="s">
        <v>23</v>
      </c>
      <c r="C24" s="199" t="str">
        <f>IF('Data Import'!$P$151="Нет","+","")</f>
        <v/>
      </c>
      <c r="D24" s="199" t="str">
        <f>IF('Data Import'!$P$152="Нет","+","")</f>
        <v/>
      </c>
      <c r="E24" s="179" t="str">
        <f>IF('Data Import'!$P$153&lt;&gt;"",'Data Import'!$P$153,"")</f>
        <v>Доля остановочных пунктов пассажирского транспорта на автомобильных дорогах общего пользования федерального, регионального и местного значения, соответствующих базовым требованиям доступности транспортного комплекса для инвалидов к 2026 году – не менее 30 % (* - региональным сводным планом предусмотрен показатель к 2026 году - не менее 30%)</v>
      </c>
      <c r="F24" s="199" t="str">
        <f>IF('Data Import'!$P$154&lt;&gt;"",'Data Import'!$P$154,"")</f>
        <v>%</v>
      </c>
      <c r="G24" s="201" t="str">
        <f>IF('Data Import'!$P$155&lt;&gt;"",'Data Import'!$P$155,"")</f>
        <v/>
      </c>
      <c r="H24" s="201" t="str">
        <f>IF('Data Import'!$P$156&lt;&gt;"",'Data Import'!$P$156,"")</f>
        <v/>
      </c>
      <c r="I24" s="201" t="str">
        <f>IF('Data Import'!$P$157&lt;&gt;"",'Data Import'!$P$157,"")</f>
        <v/>
      </c>
      <c r="J24" s="201" t="str">
        <f>IF('Data Import'!$P$158&lt;&gt;"",'Data Import'!$P$158,"")</f>
        <v/>
      </c>
      <c r="K24" s="199" t="str">
        <f>IF('Data Import'!$P$159="Нет","+","")</f>
        <v/>
      </c>
      <c r="L24" s="179" t="str">
        <f>IF('Data Import'!$P$160&lt;&gt;"",'Data Import'!$P$160,"")</f>
        <v/>
      </c>
      <c r="M24" s="199" t="str">
        <f>IF('Data Import'!$P$159="Да","+","")</f>
        <v>+</v>
      </c>
      <c r="N24" s="217">
        <f>IF('Data Import'!$P$161&lt;&gt;"",'Data Import'!$P$161,"")</f>
        <v>185</v>
      </c>
      <c r="O24" s="217">
        <f>IF('Data Import'!$P$162&lt;&gt;"",'Data Import'!$P$162,"")</f>
        <v>185</v>
      </c>
      <c r="P24" s="217">
        <f>IF('Data Import'!$P$163&lt;&gt;"",'Data Import'!$P$163,"")</f>
        <v>218</v>
      </c>
      <c r="Q24" s="217">
        <f>IF('Data Import'!$P$164&lt;&gt;"",'Data Import'!$P$164,"")</f>
        <v>221</v>
      </c>
      <c r="R24" s="217">
        <f>IF('Data Import'!$P$165&lt;&gt;"",'Data Import'!$P$165,"")</f>
        <v>98</v>
      </c>
      <c r="S24" s="217">
        <f>IF('Data Import'!$P$166&lt;&gt;"",'Data Import'!$P$166,"")</f>
        <v>98</v>
      </c>
      <c r="T24" s="217">
        <f>IF('Data Import'!$P$167&lt;&gt;"",'Data Import'!$P$167,"")</f>
        <v>136</v>
      </c>
      <c r="U24" s="217">
        <f>IF('Data Import'!$P$168&lt;&gt;"",'Data Import'!$P$168,"")</f>
        <v>139</v>
      </c>
      <c r="V24" s="217">
        <f>IF('Data Import'!$P$169&lt;&gt;"",'Data Import'!$P$169,"")</f>
        <v>87</v>
      </c>
      <c r="W24" s="217">
        <f>IF('Data Import'!$P$170&lt;&gt;"",'Data Import'!$P$170,"")</f>
        <v>87</v>
      </c>
      <c r="X24" s="217">
        <f>IF('Data Import'!$P$171&lt;&gt;"",'Data Import'!$P$171,"")</f>
        <v>31</v>
      </c>
      <c r="Y24" s="217">
        <f>IF('Data Import'!$P$172&lt;&gt;"",'Data Import'!$P$172,"")</f>
        <v>31</v>
      </c>
      <c r="Z24" s="205">
        <f>IF('Data Import'!$P$173&lt;&gt;"",'Data Import'!$P$173,"")</f>
        <v>52.972999999999999</v>
      </c>
      <c r="AA24" s="205">
        <f>IF('Data Import'!$P$174&lt;&gt;"",'Data Import'!$P$174,"")</f>
        <v>52.972999999999999</v>
      </c>
      <c r="AB24" s="205">
        <f>IF('Data Import'!$P$175&lt;&gt;"",'Data Import'!$P$175,"")</f>
        <v>62.384999999999998</v>
      </c>
      <c r="AC24" s="205">
        <f>IF('Data Import'!$P$176&lt;&gt;"",'Data Import'!$P$176,"")</f>
        <v>62.896000000000001</v>
      </c>
      <c r="AD24" s="205">
        <f>IF('Data Import'!$P$177&lt;&gt;"",'Data Import'!$P$177,"")</f>
        <v>47.027000000000001</v>
      </c>
      <c r="AE24" s="205">
        <f>IF('Data Import'!$P$178&lt;&gt;"",'Data Import'!$P$178,"")</f>
        <v>47.027000000000001</v>
      </c>
      <c r="AF24" s="205">
        <f>IF('Data Import'!$P$179&lt;&gt;"",'Data Import'!$P$179,"")</f>
        <v>14.22</v>
      </c>
      <c r="AG24" s="205">
        <f>IF('Data Import'!$P$180&lt;&gt;"",'Data Import'!$P$180,"")</f>
        <v>14.026999999999999</v>
      </c>
      <c r="AH24" s="218"/>
    </row>
    <row r="25" spans="1:34" s="202" customFormat="1" ht="65.25" customHeight="1" x14ac:dyDescent="0.25">
      <c r="A25" s="33">
        <v>14</v>
      </c>
      <c r="B25" s="177" t="s">
        <v>24</v>
      </c>
      <c r="C25" s="199" t="str">
        <f>IF('Data Import'!$Q$151="Нет","+","")</f>
        <v/>
      </c>
      <c r="D25" s="199" t="str">
        <f>IF('Data Import'!$Q$152="Нет","+","")</f>
        <v/>
      </c>
      <c r="E25" s="179" t="str">
        <f>IF('Data Import'!$Q$153&lt;&gt;"",'Data Import'!$Q$153,"")</f>
        <v xml:space="preserve">Доля остановочных пунктов пассажирского транспорта (автобус, трамвай) на автомобильных дорогах общего пользования, соответствующих базовым требованиям доступности транспортного комплекса для инвалидов
</v>
      </c>
      <c r="F25" s="199" t="str">
        <f>IF('Data Import'!$Q$154&lt;&gt;"",'Data Import'!$Q$154,"")</f>
        <v>%</v>
      </c>
      <c r="G25" s="201">
        <f>IF('Data Import'!$Q$155&lt;&gt;"",'Data Import'!$Q$155,"")</f>
        <v>35</v>
      </c>
      <c r="H25" s="201">
        <f>IF('Data Import'!$Q$156&lt;&gt;"",'Data Import'!$Q$156,"")</f>
        <v>30</v>
      </c>
      <c r="I25" s="201">
        <f>IF('Data Import'!$Q$157&lt;&gt;"",'Data Import'!$Q$157,"")</f>
        <v>35</v>
      </c>
      <c r="J25" s="201">
        <f>IF('Data Import'!$Q$158&lt;&gt;"",'Data Import'!$Q$158,"")</f>
        <v>30</v>
      </c>
      <c r="K25" s="199" t="str">
        <f>IF('Data Import'!$Q$159="Нет","+","")</f>
        <v/>
      </c>
      <c r="L25" s="179" t="str">
        <f>IF('Data Import'!$Q$160&lt;&gt;"",'Data Import'!$Q$160,"")</f>
        <v/>
      </c>
      <c r="M25" s="199" t="str">
        <f>IF('Data Import'!$Q$159="Да","+","")</f>
        <v>+</v>
      </c>
      <c r="N25" s="217">
        <f>IF('Data Import'!$Q$161&lt;&gt;"",'Data Import'!$Q$161,"")</f>
        <v>3109</v>
      </c>
      <c r="O25" s="217">
        <f>IF('Data Import'!$Q$162&lt;&gt;"",'Data Import'!$Q$162,"")</f>
        <v>3171</v>
      </c>
      <c r="P25" s="217">
        <f>IF('Data Import'!$Q$163&lt;&gt;"",'Data Import'!$Q$163,"")</f>
        <v>4111</v>
      </c>
      <c r="Q25" s="217">
        <f>IF('Data Import'!$Q$164&lt;&gt;"",'Data Import'!$Q$164,"")</f>
        <v>4152</v>
      </c>
      <c r="R25" s="217">
        <f>IF('Data Import'!$Q$165&lt;&gt;"",'Data Import'!$Q$165,"")</f>
        <v>306</v>
      </c>
      <c r="S25" s="217">
        <f>IF('Data Import'!$Q$166&lt;&gt;"",'Data Import'!$Q$166,"")</f>
        <v>339</v>
      </c>
      <c r="T25" s="217">
        <f>IF('Data Import'!$Q$167&lt;&gt;"",'Data Import'!$Q$167,"")</f>
        <v>1149</v>
      </c>
      <c r="U25" s="217">
        <f>IF('Data Import'!$Q$168&lt;&gt;"",'Data Import'!$Q$168,"")</f>
        <v>1176</v>
      </c>
      <c r="V25" s="217">
        <f>IF('Data Import'!$Q$169&lt;&gt;"",'Data Import'!$Q$169,"")</f>
        <v>1510</v>
      </c>
      <c r="W25" s="217">
        <f>IF('Data Import'!$Q$170&lt;&gt;"",'Data Import'!$Q$170,"")</f>
        <v>1518</v>
      </c>
      <c r="X25" s="217">
        <f>IF('Data Import'!$Q$171&lt;&gt;"",'Data Import'!$Q$171,"")</f>
        <v>1468</v>
      </c>
      <c r="Y25" s="217">
        <f>IF('Data Import'!$Q$172&lt;&gt;"",'Data Import'!$Q$172,"")</f>
        <v>1462</v>
      </c>
      <c r="Z25" s="205">
        <f>IF('Data Import'!$Q$173&lt;&gt;"",'Data Import'!$Q$173,"")</f>
        <v>9.8420000000000005</v>
      </c>
      <c r="AA25" s="205">
        <f>IF('Data Import'!$Q$174&lt;&gt;"",'Data Import'!$Q$174,"")</f>
        <v>10.691000000000001</v>
      </c>
      <c r="AB25" s="205">
        <f>IF('Data Import'!$Q$175&lt;&gt;"",'Data Import'!$Q$175,"")</f>
        <v>27.949000000000002</v>
      </c>
      <c r="AC25" s="205">
        <f>IF('Data Import'!$Q$176&lt;&gt;"",'Data Import'!$Q$176,"")</f>
        <v>28.324000000000002</v>
      </c>
      <c r="AD25" s="205">
        <f>IF('Data Import'!$Q$177&lt;&gt;"",'Data Import'!$Q$177,"")</f>
        <v>48.569000000000003</v>
      </c>
      <c r="AE25" s="205">
        <f>IF('Data Import'!$Q$178&lt;&gt;"",'Data Import'!$Q$178,"")</f>
        <v>47.871000000000002</v>
      </c>
      <c r="AF25" s="205">
        <f>IF('Data Import'!$Q$179&lt;&gt;"",'Data Import'!$Q$179,"")</f>
        <v>35.709000000000003</v>
      </c>
      <c r="AG25" s="205">
        <f>IF('Data Import'!$Q$180&lt;&gt;"",'Data Import'!$Q$180,"")</f>
        <v>35.212000000000003</v>
      </c>
      <c r="AH25" s="218"/>
    </row>
    <row r="26" spans="1:34" s="202" customFormat="1" ht="15.75" customHeight="1" x14ac:dyDescent="0.25">
      <c r="A26" s="33">
        <v>15</v>
      </c>
      <c r="B26" s="177" t="s">
        <v>25</v>
      </c>
      <c r="C26" s="199" t="str">
        <f>IF('Data Import'!$R$151="Нет","+","")</f>
        <v>+</v>
      </c>
      <c r="D26" s="199" t="str">
        <f>IF('Data Import'!$R$152="Нет","+","")</f>
        <v/>
      </c>
      <c r="E26" s="179" t="str">
        <f>IF('Data Import'!$R$153&lt;&gt;"",'Data Import'!$R$153,"")</f>
        <v/>
      </c>
      <c r="F26" s="199" t="str">
        <f>IF('Data Import'!$R$154&lt;&gt;"",'Data Import'!$R$154,"")</f>
        <v/>
      </c>
      <c r="G26" s="201" t="str">
        <f>IF('Data Import'!$R$155&lt;&gt;"",'Data Import'!$R$155,"")</f>
        <v/>
      </c>
      <c r="H26" s="201" t="str">
        <f>IF('Data Import'!$R$156&lt;&gt;"",'Data Import'!$R$156,"")</f>
        <v/>
      </c>
      <c r="I26" s="201" t="str">
        <f>IF('Data Import'!$R$157&lt;&gt;"",'Data Import'!$R$157,"")</f>
        <v/>
      </c>
      <c r="J26" s="201" t="str">
        <f>IF('Data Import'!$R$158&lt;&gt;"",'Data Import'!$R$158,"")</f>
        <v/>
      </c>
      <c r="K26" s="199" t="str">
        <f>IF('Data Import'!$R$159="Нет","+","")</f>
        <v/>
      </c>
      <c r="L26" s="179" t="str">
        <f>IF('Data Import'!$R$160&lt;&gt;"",'Data Import'!$R$160,"")</f>
        <v/>
      </c>
      <c r="M26" s="199" t="str">
        <f>IF('Data Import'!$R$159="Да","+","")</f>
        <v>+</v>
      </c>
      <c r="N26" s="217" t="str">
        <f>IF('Data Import'!$R$161&lt;&gt;"",'Data Import'!$R$161,"")</f>
        <v/>
      </c>
      <c r="O26" s="217" t="str">
        <f>IF('Data Import'!$R$162&lt;&gt;"",'Data Import'!$R$162,"")</f>
        <v/>
      </c>
      <c r="P26" s="217">
        <f>IF('Data Import'!$R$163&lt;&gt;"",'Data Import'!$R$163,"")</f>
        <v>1466</v>
      </c>
      <c r="Q26" s="217">
        <f>IF('Data Import'!$R$164&lt;&gt;"",'Data Import'!$R$164,"")</f>
        <v>1467</v>
      </c>
      <c r="R26" s="217" t="str">
        <f>IF('Data Import'!$R$165&lt;&gt;"",'Data Import'!$R$165,"")</f>
        <v/>
      </c>
      <c r="S26" s="217" t="str">
        <f>IF('Data Import'!$R$166&lt;&gt;"",'Data Import'!$R$166,"")</f>
        <v/>
      </c>
      <c r="T26" s="217">
        <f>IF('Data Import'!$R$167&lt;&gt;"",'Data Import'!$R$167,"")</f>
        <v>280</v>
      </c>
      <c r="U26" s="217">
        <f>IF('Data Import'!$R$168&lt;&gt;"",'Data Import'!$R$168,"")</f>
        <v>288</v>
      </c>
      <c r="V26" s="217" t="str">
        <f>IF('Data Import'!$R$169&lt;&gt;"",'Data Import'!$R$169,"")</f>
        <v/>
      </c>
      <c r="W26" s="217" t="str">
        <f>IF('Data Import'!$R$170&lt;&gt;"",'Data Import'!$R$170,"")</f>
        <v/>
      </c>
      <c r="X26" s="217">
        <f>IF('Data Import'!$R$171&lt;&gt;"",'Data Import'!$R$171,"")</f>
        <v>616</v>
      </c>
      <c r="Y26" s="217">
        <f>IF('Data Import'!$R$172&lt;&gt;"",'Data Import'!$R$172,"")</f>
        <v>611</v>
      </c>
      <c r="Z26" s="205" t="str">
        <f>IF('Data Import'!$R$173&lt;&gt;"",'Data Import'!$R$173,"")</f>
        <v/>
      </c>
      <c r="AA26" s="205" t="str">
        <f>IF('Data Import'!$R$174&lt;&gt;"",'Data Import'!$R$174,"")</f>
        <v/>
      </c>
      <c r="AB26" s="205">
        <f>IF('Data Import'!$R$175&lt;&gt;"",'Data Import'!$R$175,"")</f>
        <v>19.100000000000001</v>
      </c>
      <c r="AC26" s="205">
        <f>IF('Data Import'!$R$176&lt;&gt;"",'Data Import'!$R$176,"")</f>
        <v>19.632000000000001</v>
      </c>
      <c r="AD26" s="205" t="str">
        <f>IF('Data Import'!$R$177&lt;&gt;"",'Data Import'!$R$177,"")</f>
        <v/>
      </c>
      <c r="AE26" s="205" t="str">
        <f>IF('Data Import'!$R$178&lt;&gt;"",'Data Import'!$R$178,"")</f>
        <v/>
      </c>
      <c r="AF26" s="205">
        <f>IF('Data Import'!$R$179&lt;&gt;"",'Data Import'!$R$179,"")</f>
        <v>42.018999999999998</v>
      </c>
      <c r="AG26" s="205">
        <f>IF('Data Import'!$R$180&lt;&gt;"",'Data Import'!$R$180,"")</f>
        <v>41.65</v>
      </c>
      <c r="AH26" s="218"/>
    </row>
    <row r="27" spans="1:34" s="202" customFormat="1" ht="78" customHeight="1" x14ac:dyDescent="0.25">
      <c r="A27" s="33">
        <v>16</v>
      </c>
      <c r="B27" s="177" t="s">
        <v>26</v>
      </c>
      <c r="C27" s="199" t="str">
        <f>IF('Data Import'!$S$151="Нет","+","")</f>
        <v/>
      </c>
      <c r="D27" s="199" t="str">
        <f>IF('Data Import'!$S$152="Нет","+","")</f>
        <v/>
      </c>
      <c r="E27" s="179" t="str">
        <f>IF('Data Import'!$S$153&lt;&gt;"",'Data Import'!$S$153,"")</f>
        <v>Доля остановочных пунктов пассажирского транс-порта на автомобильных дорогах общего пользования регионального значения, соответствующих ба-зовым требованиям до-ступности транспортного комплекса для инвалидов</v>
      </c>
      <c r="F27" s="199" t="str">
        <f>IF('Data Import'!$S$154&lt;&gt;"",'Data Import'!$S$154,"")</f>
        <v>%</v>
      </c>
      <c r="G27" s="201">
        <f>IF('Data Import'!$S$155&lt;&gt;"",'Data Import'!$S$155,"")</f>
        <v>20</v>
      </c>
      <c r="H27" s="201">
        <f>IF('Data Import'!$S$156&lt;&gt;"",'Data Import'!$S$156,"")</f>
        <v>15</v>
      </c>
      <c r="I27" s="201">
        <f>IF('Data Import'!$S$157&lt;&gt;"",'Data Import'!$S$157,"")</f>
        <v>22</v>
      </c>
      <c r="J27" s="201">
        <f>IF('Data Import'!$S$158&lt;&gt;"",'Data Import'!$S$158,"")</f>
        <v>26</v>
      </c>
      <c r="K27" s="199" t="str">
        <f>IF('Data Import'!$S$159="Нет","+","")</f>
        <v/>
      </c>
      <c r="L27" s="179" t="str">
        <f>IF('Data Import'!$S$160&lt;&gt;"",'Data Import'!$S$160,"")</f>
        <v/>
      </c>
      <c r="M27" s="199" t="str">
        <f>IF('Data Import'!$S$159="Да","+","")</f>
        <v>+</v>
      </c>
      <c r="N27" s="217">
        <f>IF('Data Import'!$S$161&lt;&gt;"",'Data Import'!$S$161,"")</f>
        <v>834</v>
      </c>
      <c r="O27" s="217">
        <f>IF('Data Import'!$S$162&lt;&gt;"",'Data Import'!$S$162,"")</f>
        <v>836</v>
      </c>
      <c r="P27" s="217">
        <f>IF('Data Import'!$S$163&lt;&gt;"",'Data Import'!$S$163,"")</f>
        <v>478</v>
      </c>
      <c r="Q27" s="217">
        <f>IF('Data Import'!$S$164&lt;&gt;"",'Data Import'!$S$164,"")</f>
        <v>487</v>
      </c>
      <c r="R27" s="217">
        <f>IF('Data Import'!$S$165&lt;&gt;"",'Data Import'!$S$165,"")</f>
        <v>171</v>
      </c>
      <c r="S27" s="217">
        <f>IF('Data Import'!$S$166&lt;&gt;"",'Data Import'!$S$166,"")</f>
        <v>184</v>
      </c>
      <c r="T27" s="217">
        <f>IF('Data Import'!$S$167&lt;&gt;"",'Data Import'!$S$167,"")</f>
        <v>106</v>
      </c>
      <c r="U27" s="217">
        <f>IF('Data Import'!$S$168&lt;&gt;"",'Data Import'!$S$168,"")</f>
        <v>127</v>
      </c>
      <c r="V27" s="217">
        <f>IF('Data Import'!$S$169&lt;&gt;"",'Data Import'!$S$169,"")</f>
        <v>663</v>
      </c>
      <c r="W27" s="217">
        <f>IF('Data Import'!$S$170&lt;&gt;"",'Data Import'!$S$170,"")</f>
        <v>652</v>
      </c>
      <c r="X27" s="217">
        <f>IF('Data Import'!$S$171&lt;&gt;"",'Data Import'!$S$171,"")</f>
        <v>354</v>
      </c>
      <c r="Y27" s="217">
        <f>IF('Data Import'!$S$172&lt;&gt;"",'Data Import'!$S$172,"")</f>
        <v>257</v>
      </c>
      <c r="Z27" s="205">
        <f>IF('Data Import'!$S$173&lt;&gt;"",'Data Import'!$S$173,"")</f>
        <v>20.504000000000001</v>
      </c>
      <c r="AA27" s="205">
        <f>IF('Data Import'!$S$174&lt;&gt;"",'Data Import'!$S$174,"")</f>
        <v>22.01</v>
      </c>
      <c r="AB27" s="205">
        <f>IF('Data Import'!$S$175&lt;&gt;"",'Data Import'!$S$175,"")</f>
        <v>22.175999999999998</v>
      </c>
      <c r="AC27" s="205">
        <f>IF('Data Import'!$S$176&lt;&gt;"",'Data Import'!$S$176,"")</f>
        <v>26.077999999999999</v>
      </c>
      <c r="AD27" s="205">
        <f>IF('Data Import'!$S$177&lt;&gt;"",'Data Import'!$S$177,"")</f>
        <v>79.495999999999995</v>
      </c>
      <c r="AE27" s="205">
        <f>IF('Data Import'!$S$178&lt;&gt;"",'Data Import'!$S$178,"")</f>
        <v>77.989999999999995</v>
      </c>
      <c r="AF27" s="205">
        <f>IF('Data Import'!$S$179&lt;&gt;"",'Data Import'!$S$179,"")</f>
        <v>74.058999999999997</v>
      </c>
      <c r="AG27" s="205">
        <f>IF('Data Import'!$S$180&lt;&gt;"",'Data Import'!$S$180,"")</f>
        <v>52.771999999999998</v>
      </c>
      <c r="AH27" s="218"/>
    </row>
    <row r="28" spans="1:34" s="202" customFormat="1" ht="15.75" customHeight="1" x14ac:dyDescent="0.25">
      <c r="A28" s="33">
        <v>17</v>
      </c>
      <c r="B28" s="177" t="s">
        <v>27</v>
      </c>
      <c r="C28" s="199" t="str">
        <f>IF('Data Import'!$T$151="Нет","+","")</f>
        <v/>
      </c>
      <c r="D28" s="199" t="str">
        <f>IF('Data Import'!$T$152="Нет","+","")</f>
        <v/>
      </c>
      <c r="E28" s="179" t="str">
        <f>IF('Data Import'!$T$153&lt;&gt;"",'Data Import'!$T$153,"")</f>
        <v/>
      </c>
      <c r="F28" s="199" t="str">
        <f>IF('Data Import'!$T$154&lt;&gt;"",'Data Import'!$T$154,"")</f>
        <v/>
      </c>
      <c r="G28" s="201" t="str">
        <f>IF('Data Import'!$T$155&lt;&gt;"",'Data Import'!$T$155,"")</f>
        <v/>
      </c>
      <c r="H28" s="201" t="str">
        <f>IF('Data Import'!$T$156&lt;&gt;"",'Data Import'!$T$156,"")</f>
        <v/>
      </c>
      <c r="I28" s="201" t="str">
        <f>IF('Data Import'!$T$157&lt;&gt;"",'Data Import'!$T$157,"")</f>
        <v/>
      </c>
      <c r="J28" s="201" t="str">
        <f>IF('Data Import'!$T$158&lt;&gt;"",'Data Import'!$T$158,"")</f>
        <v/>
      </c>
      <c r="K28" s="199" t="str">
        <f>IF('Data Import'!$T$159="Нет","+","")</f>
        <v/>
      </c>
      <c r="L28" s="179" t="str">
        <f>IF('Data Import'!$T$160&lt;&gt;"",'Data Import'!$T$160,"")</f>
        <v/>
      </c>
      <c r="M28" s="199" t="str">
        <f>IF('Data Import'!$T$159="Да","+","")</f>
        <v/>
      </c>
      <c r="N28" s="217" t="str">
        <f>IF('Data Import'!$T$161&lt;&gt;"",'Data Import'!$T$161,"")</f>
        <v/>
      </c>
      <c r="O28" s="217" t="str">
        <f>IF('Data Import'!$T$162&lt;&gt;"",'Data Import'!$T$162,"")</f>
        <v/>
      </c>
      <c r="P28" s="217" t="str">
        <f>IF('Data Import'!$T$163&lt;&gt;"",'Data Import'!$T$163,"")</f>
        <v/>
      </c>
      <c r="Q28" s="217" t="str">
        <f>IF('Data Import'!$T$164&lt;&gt;"",'Data Import'!$T$164,"")</f>
        <v/>
      </c>
      <c r="R28" s="217" t="str">
        <f>IF('Data Import'!$T$165&lt;&gt;"",'Data Import'!$T$165,"")</f>
        <v/>
      </c>
      <c r="S28" s="217" t="str">
        <f>IF('Data Import'!$T$166&lt;&gt;"",'Data Import'!$T$166,"")</f>
        <v/>
      </c>
      <c r="T28" s="217" t="str">
        <f>IF('Data Import'!$T$167&lt;&gt;"",'Data Import'!$T$167,"")</f>
        <v/>
      </c>
      <c r="U28" s="217" t="str">
        <f>IF('Data Import'!$T$168&lt;&gt;"",'Data Import'!$T$168,"")</f>
        <v/>
      </c>
      <c r="V28" s="217" t="str">
        <f>IF('Data Import'!$T$169&lt;&gt;"",'Data Import'!$T$169,"")</f>
        <v/>
      </c>
      <c r="W28" s="217" t="str">
        <f>IF('Data Import'!$T$170&lt;&gt;"",'Data Import'!$T$170,"")</f>
        <v/>
      </c>
      <c r="X28" s="217" t="str">
        <f>IF('Data Import'!$T$171&lt;&gt;"",'Data Import'!$T$171,"")</f>
        <v/>
      </c>
      <c r="Y28" s="217" t="str">
        <f>IF('Data Import'!$T$172&lt;&gt;"",'Data Import'!$T$172,"")</f>
        <v/>
      </c>
      <c r="Z28" s="205" t="str">
        <f>IF('Data Import'!$T$173&lt;&gt;"",'Data Import'!$T$173,"")</f>
        <v/>
      </c>
      <c r="AA28" s="205" t="str">
        <f>IF('Data Import'!$T$174&lt;&gt;"",'Data Import'!$T$174,"")</f>
        <v/>
      </c>
      <c r="AB28" s="205" t="str">
        <f>IF('Data Import'!$T$175&lt;&gt;"",'Data Import'!$T$175,"")</f>
        <v/>
      </c>
      <c r="AC28" s="205" t="str">
        <f>IF('Data Import'!$T$176&lt;&gt;"",'Data Import'!$T$176,"")</f>
        <v/>
      </c>
      <c r="AD28" s="205" t="str">
        <f>IF('Data Import'!$T$177&lt;&gt;"",'Data Import'!$T$177,"")</f>
        <v/>
      </c>
      <c r="AE28" s="205" t="str">
        <f>IF('Data Import'!$T$178&lt;&gt;"",'Data Import'!$T$178,"")</f>
        <v/>
      </c>
      <c r="AF28" s="205" t="str">
        <f>IF('Data Import'!$T$179&lt;&gt;"",'Data Import'!$T$179,"")</f>
        <v/>
      </c>
      <c r="AG28" s="205" t="str">
        <f>IF('Data Import'!$T$180&lt;&gt;"",'Data Import'!$T$180,"")</f>
        <v/>
      </c>
      <c r="AH28" s="218"/>
    </row>
    <row r="29" spans="1:34" s="202" customFormat="1" ht="15.75" customHeight="1" x14ac:dyDescent="0.25">
      <c r="A29" s="33">
        <v>18</v>
      </c>
      <c r="B29" s="177" t="s">
        <v>28</v>
      </c>
      <c r="C29" s="199" t="str">
        <f>IF('Data Import'!$U$151="Нет","+","")</f>
        <v/>
      </c>
      <c r="D29" s="199" t="str">
        <f>IF('Data Import'!$U$152="Нет","+","")</f>
        <v/>
      </c>
      <c r="E29" s="179" t="str">
        <f>IF('Data Import'!$U$153&lt;&gt;"",'Data Import'!$U$153,"")</f>
        <v/>
      </c>
      <c r="F29" s="199" t="str">
        <f>IF('Data Import'!$U$154&lt;&gt;"",'Data Import'!$U$154,"")</f>
        <v/>
      </c>
      <c r="G29" s="201" t="str">
        <f>IF('Data Import'!$U$155&lt;&gt;"",'Data Import'!$U$155,"")</f>
        <v/>
      </c>
      <c r="H29" s="201" t="str">
        <f>IF('Data Import'!$U$156&lt;&gt;"",'Data Import'!$U$156,"")</f>
        <v/>
      </c>
      <c r="I29" s="201" t="str">
        <f>IF('Data Import'!$U$157&lt;&gt;"",'Data Import'!$U$157,"")</f>
        <v/>
      </c>
      <c r="J29" s="201" t="str">
        <f>IF('Data Import'!$U$158&lt;&gt;"",'Data Import'!$U$158,"")</f>
        <v/>
      </c>
      <c r="K29" s="199" t="str">
        <f>IF('Data Import'!$U$159="Нет","+","")</f>
        <v/>
      </c>
      <c r="L29" s="179" t="str">
        <f>IF('Data Import'!$U$160&lt;&gt;"",'Data Import'!$U$160,"")</f>
        <v/>
      </c>
      <c r="M29" s="199" t="str">
        <f>IF('Data Import'!$U$159="Да","+","")</f>
        <v/>
      </c>
      <c r="N29" s="217" t="str">
        <f>IF('Data Import'!$U$161&lt;&gt;"",'Data Import'!$U$161,"")</f>
        <v/>
      </c>
      <c r="O29" s="217" t="str">
        <f>IF('Data Import'!$U$162&lt;&gt;"",'Data Import'!$U$162,"")</f>
        <v/>
      </c>
      <c r="P29" s="217" t="str">
        <f>IF('Data Import'!$U$163&lt;&gt;"",'Data Import'!$U$163,"")</f>
        <v/>
      </c>
      <c r="Q29" s="217" t="str">
        <f>IF('Data Import'!$U$164&lt;&gt;"",'Data Import'!$U$164,"")</f>
        <v/>
      </c>
      <c r="R29" s="217" t="str">
        <f>IF('Data Import'!$U$165&lt;&gt;"",'Data Import'!$U$165,"")</f>
        <v/>
      </c>
      <c r="S29" s="217" t="str">
        <f>IF('Data Import'!$U$166&lt;&gt;"",'Data Import'!$U$166,"")</f>
        <v/>
      </c>
      <c r="T29" s="217" t="str">
        <f>IF('Data Import'!$U$167&lt;&gt;"",'Data Import'!$U$167,"")</f>
        <v/>
      </c>
      <c r="U29" s="217" t="str">
        <f>IF('Data Import'!$U$168&lt;&gt;"",'Data Import'!$U$168,"")</f>
        <v/>
      </c>
      <c r="V29" s="217" t="str">
        <f>IF('Data Import'!$U$169&lt;&gt;"",'Data Import'!$U$169,"")</f>
        <v/>
      </c>
      <c r="W29" s="217" t="str">
        <f>IF('Data Import'!$U$170&lt;&gt;"",'Data Import'!$U$170,"")</f>
        <v/>
      </c>
      <c r="X29" s="217" t="str">
        <f>IF('Data Import'!$U$171&lt;&gt;"",'Data Import'!$U$171,"")</f>
        <v/>
      </c>
      <c r="Y29" s="217" t="str">
        <f>IF('Data Import'!$U$172&lt;&gt;"",'Data Import'!$U$172,"")</f>
        <v/>
      </c>
      <c r="Z29" s="205" t="str">
        <f>IF('Data Import'!$U$173&lt;&gt;"",'Data Import'!$U$173,"")</f>
        <v/>
      </c>
      <c r="AA29" s="205" t="str">
        <f>IF('Data Import'!$U$174&lt;&gt;"",'Data Import'!$U$174,"")</f>
        <v/>
      </c>
      <c r="AB29" s="205" t="str">
        <f>IF('Data Import'!$U$175&lt;&gt;"",'Data Import'!$U$175,"")</f>
        <v/>
      </c>
      <c r="AC29" s="205" t="str">
        <f>IF('Data Import'!$U$176&lt;&gt;"",'Data Import'!$U$176,"")</f>
        <v/>
      </c>
      <c r="AD29" s="205" t="str">
        <f>IF('Data Import'!$U$177&lt;&gt;"",'Data Import'!$U$177,"")</f>
        <v/>
      </c>
      <c r="AE29" s="205" t="str">
        <f>IF('Data Import'!$U$178&lt;&gt;"",'Data Import'!$U$178,"")</f>
        <v/>
      </c>
      <c r="AF29" s="205" t="str">
        <f>IF('Data Import'!$U$179&lt;&gt;"",'Data Import'!$U$179,"")</f>
        <v/>
      </c>
      <c r="AG29" s="205" t="str">
        <f>IF('Data Import'!$U$180&lt;&gt;"",'Data Import'!$U$180,"")</f>
        <v/>
      </c>
      <c r="AH29" s="218"/>
    </row>
    <row r="30" spans="1:34" s="202" customFormat="1" ht="15.75" customHeight="1" x14ac:dyDescent="0.25">
      <c r="A30" s="33">
        <v>19</v>
      </c>
      <c r="B30" s="177" t="s">
        <v>29</v>
      </c>
      <c r="C30" s="199" t="str">
        <f>IF('Data Import'!$V$151="Нет","+","")</f>
        <v/>
      </c>
      <c r="D30" s="199" t="str">
        <f>IF('Data Import'!$V$152="Нет","+","")</f>
        <v/>
      </c>
      <c r="E30" s="179" t="str">
        <f>IF('Data Import'!$V$153&lt;&gt;"",'Data Import'!$V$153,"")</f>
        <v/>
      </c>
      <c r="F30" s="199" t="str">
        <f>IF('Data Import'!$V$154&lt;&gt;"",'Data Import'!$V$154,"")</f>
        <v/>
      </c>
      <c r="G30" s="201" t="str">
        <f>IF('Data Import'!$V$155&lt;&gt;"",'Data Import'!$V$155,"")</f>
        <v/>
      </c>
      <c r="H30" s="201" t="str">
        <f>IF('Data Import'!$V$156&lt;&gt;"",'Data Import'!$V$156,"")</f>
        <v/>
      </c>
      <c r="I30" s="201" t="str">
        <f>IF('Data Import'!$V$157&lt;&gt;"",'Data Import'!$V$157,"")</f>
        <v/>
      </c>
      <c r="J30" s="201" t="str">
        <f>IF('Data Import'!$V$158&lt;&gt;"",'Data Import'!$V$158,"")</f>
        <v/>
      </c>
      <c r="K30" s="199" t="str">
        <f>IF('Data Import'!$V$159="Нет","+","")</f>
        <v/>
      </c>
      <c r="L30" s="179" t="str">
        <f>IF('Data Import'!$V$160&lt;&gt;"",'Data Import'!$V$160,"")</f>
        <v/>
      </c>
      <c r="M30" s="199" t="str">
        <f>IF('Data Import'!$V$159="Да","+","")</f>
        <v/>
      </c>
      <c r="N30" s="217" t="str">
        <f>IF('Data Import'!$V$161&lt;&gt;"",'Data Import'!$V$161,"")</f>
        <v/>
      </c>
      <c r="O30" s="217" t="str">
        <f>IF('Data Import'!$V$162&lt;&gt;"",'Data Import'!$V$162,"")</f>
        <v/>
      </c>
      <c r="P30" s="217" t="str">
        <f>IF('Data Import'!$V$163&lt;&gt;"",'Data Import'!$V$163,"")</f>
        <v/>
      </c>
      <c r="Q30" s="217" t="str">
        <f>IF('Data Import'!$V$164&lt;&gt;"",'Data Import'!$V$164,"")</f>
        <v/>
      </c>
      <c r="R30" s="217" t="str">
        <f>IF('Data Import'!$V$165&lt;&gt;"",'Data Import'!$V$165,"")</f>
        <v/>
      </c>
      <c r="S30" s="217" t="str">
        <f>IF('Data Import'!$V$166&lt;&gt;"",'Data Import'!$V$166,"")</f>
        <v/>
      </c>
      <c r="T30" s="217" t="str">
        <f>IF('Data Import'!$V$167&lt;&gt;"",'Data Import'!$V$167,"")</f>
        <v/>
      </c>
      <c r="U30" s="217" t="str">
        <f>IF('Data Import'!$V$168&lt;&gt;"",'Data Import'!$V$168,"")</f>
        <v/>
      </c>
      <c r="V30" s="217" t="str">
        <f>IF('Data Import'!$V$169&lt;&gt;"",'Data Import'!$V$169,"")</f>
        <v/>
      </c>
      <c r="W30" s="217" t="str">
        <f>IF('Data Import'!$V$170&lt;&gt;"",'Data Import'!$V$170,"")</f>
        <v/>
      </c>
      <c r="X30" s="217" t="str">
        <f>IF('Data Import'!$V$171&lt;&gt;"",'Data Import'!$V$171,"")</f>
        <v/>
      </c>
      <c r="Y30" s="217" t="str">
        <f>IF('Data Import'!$V$172&lt;&gt;"",'Data Import'!$V$172,"")</f>
        <v/>
      </c>
      <c r="Z30" s="205" t="str">
        <f>IF('Data Import'!$V$173&lt;&gt;"",'Data Import'!$V$173,"")</f>
        <v/>
      </c>
      <c r="AA30" s="205" t="str">
        <f>IF('Data Import'!$V$174&lt;&gt;"",'Data Import'!$V$174,"")</f>
        <v/>
      </c>
      <c r="AB30" s="205" t="str">
        <f>IF('Data Import'!$V$175&lt;&gt;"",'Data Import'!$V$175,"")</f>
        <v/>
      </c>
      <c r="AC30" s="205" t="str">
        <f>IF('Data Import'!$V$176&lt;&gt;"",'Data Import'!$V$176,"")</f>
        <v/>
      </c>
      <c r="AD30" s="205" t="str">
        <f>IF('Data Import'!$V$177&lt;&gt;"",'Data Import'!$V$177,"")</f>
        <v/>
      </c>
      <c r="AE30" s="205" t="str">
        <f>IF('Data Import'!$V$178&lt;&gt;"",'Data Import'!$V$178,"")</f>
        <v/>
      </c>
      <c r="AF30" s="205" t="str">
        <f>IF('Data Import'!$V$179&lt;&gt;"",'Data Import'!$V$179,"")</f>
        <v/>
      </c>
      <c r="AG30" s="205" t="str">
        <f>IF('Data Import'!$V$180&lt;&gt;"",'Data Import'!$V$180,"")</f>
        <v/>
      </c>
      <c r="AH30" s="218"/>
    </row>
    <row r="31" spans="1:34" s="202" customFormat="1" ht="15.75" customHeight="1" x14ac:dyDescent="0.25">
      <c r="A31" s="33">
        <v>20</v>
      </c>
      <c r="B31" s="177" t="s">
        <v>30</v>
      </c>
      <c r="C31" s="199" t="str">
        <f>IF('Data Import'!$W$151="Нет","+","")</f>
        <v>+</v>
      </c>
      <c r="D31" s="199" t="str">
        <f>IF('Data Import'!$W$152="Нет","+","")</f>
        <v/>
      </c>
      <c r="E31" s="179" t="str">
        <f>IF('Data Import'!$W$153&lt;&gt;"",'Data Import'!$W$153,"")</f>
        <v/>
      </c>
      <c r="F31" s="199" t="str">
        <f>IF('Data Import'!$W$154&lt;&gt;"",'Data Import'!$W$154,"")</f>
        <v/>
      </c>
      <c r="G31" s="201" t="str">
        <f>IF('Data Import'!$W$155&lt;&gt;"",'Data Import'!$W$155,"")</f>
        <v/>
      </c>
      <c r="H31" s="201" t="str">
        <f>IF('Data Import'!$W$156&lt;&gt;"",'Data Import'!$W$156,"")</f>
        <v/>
      </c>
      <c r="I31" s="201" t="str">
        <f>IF('Data Import'!$W$157&lt;&gt;"",'Data Import'!$W$157,"")</f>
        <v/>
      </c>
      <c r="J31" s="201" t="str">
        <f>IF('Data Import'!$W$158&lt;&gt;"",'Data Import'!$W$158,"")</f>
        <v/>
      </c>
      <c r="K31" s="199" t="str">
        <f>IF('Data Import'!$W$159="Нет","+","")</f>
        <v>+</v>
      </c>
      <c r="L31" s="179" t="str">
        <f>IF('Data Import'!$W$160&lt;&gt;"",'Data Import'!$W$160,"")</f>
        <v/>
      </c>
      <c r="M31" s="199" t="str">
        <f>IF('Data Import'!$W$159="Да","+","")</f>
        <v/>
      </c>
      <c r="N31" s="217">
        <f>IF('Data Import'!$W$161&lt;&gt;"",'Data Import'!$W$161,"")</f>
        <v>553</v>
      </c>
      <c r="O31" s="217">
        <f>IF('Data Import'!$W$162&lt;&gt;"",'Data Import'!$W$162,"")</f>
        <v>560</v>
      </c>
      <c r="P31" s="217">
        <f>IF('Data Import'!$W$163&lt;&gt;"",'Data Import'!$W$163,"")</f>
        <v>2613</v>
      </c>
      <c r="Q31" s="217">
        <f>IF('Data Import'!$W$164&lt;&gt;"",'Data Import'!$W$164,"")</f>
        <v>2613</v>
      </c>
      <c r="R31" s="217">
        <f>IF('Data Import'!$W$165&lt;&gt;"",'Data Import'!$W$165,"")</f>
        <v>0</v>
      </c>
      <c r="S31" s="217">
        <f>IF('Data Import'!$W$166&lt;&gt;"",'Data Import'!$W$166,"")</f>
        <v>0</v>
      </c>
      <c r="T31" s="217">
        <f>IF('Data Import'!$W$167&lt;&gt;"",'Data Import'!$W$167,"")</f>
        <v>0</v>
      </c>
      <c r="U31" s="217">
        <f>IF('Data Import'!$W$168&lt;&gt;"",'Data Import'!$W$168,"")</f>
        <v>0</v>
      </c>
      <c r="V31" s="217">
        <f>IF('Data Import'!$W$169&lt;&gt;"",'Data Import'!$W$169,"")</f>
        <v>240</v>
      </c>
      <c r="W31" s="217">
        <f>IF('Data Import'!$W$170&lt;&gt;"",'Data Import'!$W$170,"")</f>
        <v>247</v>
      </c>
      <c r="X31" s="217">
        <f>IF('Data Import'!$W$171&lt;&gt;"",'Data Import'!$W$171,"")</f>
        <v>424</v>
      </c>
      <c r="Y31" s="217">
        <f>IF('Data Import'!$W$172&lt;&gt;"",'Data Import'!$W$172,"")</f>
        <v>517</v>
      </c>
      <c r="Z31" s="205">
        <f>IF('Data Import'!$W$173&lt;&gt;"",'Data Import'!$W$173,"")</f>
        <v>0</v>
      </c>
      <c r="AA31" s="205">
        <f>IF('Data Import'!$W$174&lt;&gt;"",'Data Import'!$W$174,"")</f>
        <v>0</v>
      </c>
      <c r="AB31" s="205">
        <f>IF('Data Import'!$W$175&lt;&gt;"",'Data Import'!$W$175,"")</f>
        <v>0</v>
      </c>
      <c r="AC31" s="205">
        <f>IF('Data Import'!$W$176&lt;&gt;"",'Data Import'!$W$176,"")</f>
        <v>0</v>
      </c>
      <c r="AD31" s="205">
        <f>IF('Data Import'!$W$177&lt;&gt;"",'Data Import'!$W$177,"")</f>
        <v>43.4</v>
      </c>
      <c r="AE31" s="205">
        <f>IF('Data Import'!$W$178&lt;&gt;"",'Data Import'!$W$178,"")</f>
        <v>44.106999999999999</v>
      </c>
      <c r="AF31" s="205">
        <f>IF('Data Import'!$W$179&lt;&gt;"",'Data Import'!$W$179,"")</f>
        <v>16.227</v>
      </c>
      <c r="AG31" s="205">
        <f>IF('Data Import'!$W$180&lt;&gt;"",'Data Import'!$W$180,"")</f>
        <v>19.786000000000001</v>
      </c>
      <c r="AH31" s="218"/>
    </row>
    <row r="32" spans="1:34" s="202" customFormat="1" ht="46.5" customHeight="1" x14ac:dyDescent="0.25">
      <c r="A32" s="33">
        <v>21</v>
      </c>
      <c r="B32" s="177" t="s">
        <v>31</v>
      </c>
      <c r="C32" s="199" t="str">
        <f>IF('Data Import'!$X$151="Нет","+","")</f>
        <v/>
      </c>
      <c r="D32" s="199" t="str">
        <f>IF('Data Import'!$X$152="Нет","+","")</f>
        <v/>
      </c>
      <c r="E32" s="179" t="str">
        <f>IF('Data Import'!$X$153&lt;&gt;"",'Data Import'!$X$153,"")</f>
        <v>Доля вновь построенных автобусных остановок, адаптированных с учетом доступности для инвалидов и других маломобильных групп населения</v>
      </c>
      <c r="F32" s="199" t="str">
        <f>IF('Data Import'!$X$154&lt;&gt;"",'Data Import'!$X$154,"")</f>
        <v>%</v>
      </c>
      <c r="G32" s="201">
        <f>IF('Data Import'!$X$155&lt;&gt;"",'Data Import'!$X$155,"")</f>
        <v>59</v>
      </c>
      <c r="H32" s="201">
        <f>IF('Data Import'!$X$156&lt;&gt;"",'Data Import'!$X$156,"")</f>
        <v>59</v>
      </c>
      <c r="I32" s="201">
        <f>IF('Data Import'!$X$157&lt;&gt;"",'Data Import'!$X$157,"")</f>
        <v>50</v>
      </c>
      <c r="J32" s="201">
        <f>IF('Data Import'!$X$158&lt;&gt;"",'Data Import'!$X$158,"")</f>
        <v>60</v>
      </c>
      <c r="K32" s="199" t="str">
        <f>IF('Data Import'!$X$159="Нет","+","")</f>
        <v/>
      </c>
      <c r="L32" s="179" t="str">
        <f>IF('Data Import'!$X$160&lt;&gt;"",'Data Import'!$X$160,"")</f>
        <v/>
      </c>
      <c r="M32" s="199" t="str">
        <f>IF('Data Import'!$X$159="Да","+","")</f>
        <v>+</v>
      </c>
      <c r="N32" s="217" t="str">
        <f>IF('Data Import'!$X$161&lt;&gt;"",'Data Import'!$X$161,"")</f>
        <v/>
      </c>
      <c r="O32" s="217" t="str">
        <f>IF('Data Import'!$X$162&lt;&gt;"",'Data Import'!$X$162,"")</f>
        <v/>
      </c>
      <c r="P32" s="217">
        <f>IF('Data Import'!$X$163&lt;&gt;"",'Data Import'!$X$163,"")</f>
        <v>320</v>
      </c>
      <c r="Q32" s="217">
        <f>IF('Data Import'!$X$164&lt;&gt;"",'Data Import'!$X$164,"")</f>
        <v>316</v>
      </c>
      <c r="R32" s="217" t="str">
        <f>IF('Data Import'!$X$165&lt;&gt;"",'Data Import'!$X$165,"")</f>
        <v/>
      </c>
      <c r="S32" s="217" t="str">
        <f>IF('Data Import'!$X$166&lt;&gt;"",'Data Import'!$X$166,"")</f>
        <v/>
      </c>
      <c r="T32" s="217">
        <f>IF('Data Import'!$X$167&lt;&gt;"",'Data Import'!$X$167,"")</f>
        <v>0</v>
      </c>
      <c r="U32" s="217">
        <f>IF('Data Import'!$X$168&lt;&gt;"",'Data Import'!$X$168,"")</f>
        <v>0</v>
      </c>
      <c r="V32" s="217" t="str">
        <f>IF('Data Import'!$X$169&lt;&gt;"",'Data Import'!$X$169,"")</f>
        <v/>
      </c>
      <c r="W32" s="217" t="str">
        <f>IF('Data Import'!$X$170&lt;&gt;"",'Data Import'!$X$170,"")</f>
        <v/>
      </c>
      <c r="X32" s="217">
        <f>IF('Data Import'!$X$171&lt;&gt;"",'Data Import'!$X$171,"")</f>
        <v>67</v>
      </c>
      <c r="Y32" s="217">
        <f>IF('Data Import'!$X$172&lt;&gt;"",'Data Import'!$X$172,"")</f>
        <v>63</v>
      </c>
      <c r="Z32" s="205" t="str">
        <f>IF('Data Import'!$X$173&lt;&gt;"",'Data Import'!$X$173,"")</f>
        <v/>
      </c>
      <c r="AA32" s="205" t="str">
        <f>IF('Data Import'!$X$174&lt;&gt;"",'Data Import'!$X$174,"")</f>
        <v/>
      </c>
      <c r="AB32" s="205">
        <f>IF('Data Import'!$X$175&lt;&gt;"",'Data Import'!$X$175,"")</f>
        <v>0</v>
      </c>
      <c r="AC32" s="205">
        <f>IF('Data Import'!$X$176&lt;&gt;"",'Data Import'!$X$176,"")</f>
        <v>0</v>
      </c>
      <c r="AD32" s="205" t="str">
        <f>IF('Data Import'!$X$177&lt;&gt;"",'Data Import'!$X$177,"")</f>
        <v/>
      </c>
      <c r="AE32" s="205" t="str">
        <f>IF('Data Import'!$X$178&lt;&gt;"",'Data Import'!$X$178,"")</f>
        <v/>
      </c>
      <c r="AF32" s="205">
        <f>IF('Data Import'!$X$179&lt;&gt;"",'Data Import'!$X$179,"")</f>
        <v>20.937999999999999</v>
      </c>
      <c r="AG32" s="205">
        <f>IF('Data Import'!$X$180&lt;&gt;"",'Data Import'!$X$180,"")</f>
        <v>19.937000000000001</v>
      </c>
      <c r="AH32" s="218"/>
    </row>
    <row r="33" spans="1:34" s="202" customFormat="1" ht="79.5" customHeight="1" x14ac:dyDescent="0.25">
      <c r="A33" s="33">
        <v>22</v>
      </c>
      <c r="B33" s="177" t="s">
        <v>32</v>
      </c>
      <c r="C33" s="199" t="str">
        <f>IF('Data Import'!$Y$151="Нет","+","")</f>
        <v/>
      </c>
      <c r="D33" s="199" t="str">
        <f>IF('Data Import'!$Y$152="Нет","+","")</f>
        <v/>
      </c>
      <c r="E33" s="179" t="str">
        <f>IF('Data Import'!$Y$153&lt;&gt;"",'Data Import'!$Y$153,"")</f>
        <v>Доля остановочных пунктов пассажирского транспорта на автомобильных дорогах регионального, межмуниципального и местного значения, соответствующих базовым требованиям доступности транспортного комплекса для инвалидов</v>
      </c>
      <c r="F33" s="199" t="str">
        <f>IF('Data Import'!$Y$154&lt;&gt;"",'Data Import'!$Y$154,"")</f>
        <v>%</v>
      </c>
      <c r="G33" s="201">
        <f>IF('Data Import'!$Y$155&lt;&gt;"",'Data Import'!$Y$155,"")</f>
        <v>20</v>
      </c>
      <c r="H33" s="201">
        <f>IF('Data Import'!$Y$156&lt;&gt;"",'Data Import'!$Y$156,"")</f>
        <v>20</v>
      </c>
      <c r="I33" s="201">
        <f>IF('Data Import'!$Y$157&lt;&gt;"",'Data Import'!$Y$157,"")</f>
        <v>24.74</v>
      </c>
      <c r="J33" s="201">
        <f>IF('Data Import'!$Y$158&lt;&gt;"",'Data Import'!$Y$158,"")</f>
        <v>46.4</v>
      </c>
      <c r="K33" s="199" t="str">
        <f>IF('Data Import'!$Y$159="Нет","+","")</f>
        <v/>
      </c>
      <c r="L33" s="179" t="str">
        <f>IF('Data Import'!$Y$160&lt;&gt;"",'Data Import'!$Y$160,"")</f>
        <v/>
      </c>
      <c r="M33" s="199" t="str">
        <f>IF('Data Import'!$Y$159="Да","+","")</f>
        <v>+</v>
      </c>
      <c r="N33" s="217">
        <f>IF('Data Import'!$Y$161&lt;&gt;"",'Data Import'!$Y$161,"")</f>
        <v>1105</v>
      </c>
      <c r="O33" s="217">
        <f>IF('Data Import'!$Y$162&lt;&gt;"",'Data Import'!$Y$162,"")</f>
        <v>1164</v>
      </c>
      <c r="P33" s="217">
        <f>IF('Data Import'!$Y$163&lt;&gt;"",'Data Import'!$Y$163,"")</f>
        <v>1767</v>
      </c>
      <c r="Q33" s="217">
        <f>IF('Data Import'!$Y$164&lt;&gt;"",'Data Import'!$Y$164,"")</f>
        <v>1767</v>
      </c>
      <c r="R33" s="217">
        <f>IF('Data Import'!$Y$165&lt;&gt;"",'Data Import'!$Y$165,"")</f>
        <v>229</v>
      </c>
      <c r="S33" s="217">
        <f>IF('Data Import'!$Y$166&lt;&gt;"",'Data Import'!$Y$166,"")</f>
        <v>288</v>
      </c>
      <c r="T33" s="217">
        <f>IF('Data Import'!$Y$167&lt;&gt;"",'Data Import'!$Y$167,"")</f>
        <v>1073</v>
      </c>
      <c r="U33" s="217">
        <f>IF('Data Import'!$Y$168&lt;&gt;"",'Data Import'!$Y$168,"")</f>
        <v>1073</v>
      </c>
      <c r="V33" s="217">
        <f>IF('Data Import'!$Y$169&lt;&gt;"",'Data Import'!$Y$169,"")</f>
        <v>876</v>
      </c>
      <c r="W33" s="217">
        <f>IF('Data Import'!$Y$170&lt;&gt;"",'Data Import'!$Y$170,"")</f>
        <v>876</v>
      </c>
      <c r="X33" s="217">
        <f>IF('Data Import'!$Y$171&lt;&gt;"",'Data Import'!$Y$171,"")</f>
        <v>694</v>
      </c>
      <c r="Y33" s="217">
        <f>IF('Data Import'!$Y$172&lt;&gt;"",'Data Import'!$Y$172,"")</f>
        <v>694</v>
      </c>
      <c r="Z33" s="205">
        <f>IF('Data Import'!$Y$173&lt;&gt;"",'Data Import'!$Y$173,"")</f>
        <v>20.724</v>
      </c>
      <c r="AA33" s="205">
        <f>IF('Data Import'!$Y$174&lt;&gt;"",'Data Import'!$Y$174,"")</f>
        <v>24.742000000000001</v>
      </c>
      <c r="AB33" s="205">
        <f>IF('Data Import'!$Y$175&lt;&gt;"",'Data Import'!$Y$175,"")</f>
        <v>60.723999999999997</v>
      </c>
      <c r="AC33" s="205">
        <f>IF('Data Import'!$Y$176&lt;&gt;"",'Data Import'!$Y$176,"")</f>
        <v>60.723999999999997</v>
      </c>
      <c r="AD33" s="205">
        <f>IF('Data Import'!$Y$177&lt;&gt;"",'Data Import'!$Y$177,"")</f>
        <v>79.275999999999996</v>
      </c>
      <c r="AE33" s="205">
        <f>IF('Data Import'!$Y$178&lt;&gt;"",'Data Import'!$Y$178,"")</f>
        <v>75.257999999999996</v>
      </c>
      <c r="AF33" s="205">
        <f>IF('Data Import'!$Y$179&lt;&gt;"",'Data Import'!$Y$179,"")</f>
        <v>39.276000000000003</v>
      </c>
      <c r="AG33" s="205">
        <f>IF('Data Import'!$Y$180&lt;&gt;"",'Data Import'!$Y$180,"")</f>
        <v>39.276000000000003</v>
      </c>
      <c r="AH33" s="218"/>
    </row>
    <row r="34" spans="1:34" s="202" customFormat="1" ht="15.75" customHeight="1" x14ac:dyDescent="0.25">
      <c r="A34" s="33">
        <v>23</v>
      </c>
      <c r="B34" s="177" t="s">
        <v>33</v>
      </c>
      <c r="C34" s="199" t="str">
        <f>IF('Data Import'!$Z$151="Нет","+","")</f>
        <v/>
      </c>
      <c r="D34" s="199" t="str">
        <f>IF('Data Import'!$Z$152="Нет","+","")</f>
        <v/>
      </c>
      <c r="E34" s="179" t="str">
        <f>IF('Data Import'!$Z$153&lt;&gt;"",'Data Import'!$Z$153,"")</f>
        <v/>
      </c>
      <c r="F34" s="199" t="str">
        <f>IF('Data Import'!$Z$154&lt;&gt;"",'Data Import'!$Z$154,"")</f>
        <v/>
      </c>
      <c r="G34" s="201" t="str">
        <f>IF('Data Import'!$Z$155&lt;&gt;"",'Data Import'!$Z$155,"")</f>
        <v/>
      </c>
      <c r="H34" s="201" t="str">
        <f>IF('Data Import'!$Z$156&lt;&gt;"",'Data Import'!$Z$156,"")</f>
        <v/>
      </c>
      <c r="I34" s="201" t="str">
        <f>IF('Data Import'!$Z$157&lt;&gt;"",'Data Import'!$Z$157,"")</f>
        <v/>
      </c>
      <c r="J34" s="201" t="str">
        <f>IF('Data Import'!$Z$158&lt;&gt;"",'Data Import'!$Z$158,"")</f>
        <v/>
      </c>
      <c r="K34" s="199" t="str">
        <f>IF('Data Import'!$Z$159="Нет","+","")</f>
        <v/>
      </c>
      <c r="L34" s="179" t="str">
        <f>IF('Data Import'!$Z$160&lt;&gt;"",'Data Import'!$Z$160,"")</f>
        <v/>
      </c>
      <c r="M34" s="199" t="str">
        <f>IF('Data Import'!$Z$159="Да","+","")</f>
        <v/>
      </c>
      <c r="N34" s="217" t="str">
        <f>IF('Data Import'!$Z$161&lt;&gt;"",'Data Import'!$Z$161,"")</f>
        <v/>
      </c>
      <c r="O34" s="217" t="str">
        <f>IF('Data Import'!$Z$162&lt;&gt;"",'Data Import'!$Z$162,"")</f>
        <v/>
      </c>
      <c r="P34" s="217" t="str">
        <f>IF('Data Import'!$Z$163&lt;&gt;"",'Data Import'!$Z$163,"")</f>
        <v/>
      </c>
      <c r="Q34" s="217" t="str">
        <f>IF('Data Import'!$Z$164&lt;&gt;"",'Data Import'!$Z$164,"")</f>
        <v/>
      </c>
      <c r="R34" s="217" t="str">
        <f>IF('Data Import'!$Z$165&lt;&gt;"",'Data Import'!$Z$165,"")</f>
        <v/>
      </c>
      <c r="S34" s="217" t="str">
        <f>IF('Data Import'!$Z$166&lt;&gt;"",'Data Import'!$Z$166,"")</f>
        <v/>
      </c>
      <c r="T34" s="217" t="str">
        <f>IF('Data Import'!$Z$167&lt;&gt;"",'Data Import'!$Z$167,"")</f>
        <v/>
      </c>
      <c r="U34" s="217" t="str">
        <f>IF('Data Import'!$Z$168&lt;&gt;"",'Data Import'!$Z$168,"")</f>
        <v/>
      </c>
      <c r="V34" s="217" t="str">
        <f>IF('Data Import'!$Z$169&lt;&gt;"",'Data Import'!$Z$169,"")</f>
        <v/>
      </c>
      <c r="W34" s="217" t="str">
        <f>IF('Data Import'!$Z$170&lt;&gt;"",'Data Import'!$Z$170,"")</f>
        <v/>
      </c>
      <c r="X34" s="217" t="str">
        <f>IF('Data Import'!$Z$171&lt;&gt;"",'Data Import'!$Z$171,"")</f>
        <v/>
      </c>
      <c r="Y34" s="217" t="str">
        <f>IF('Data Import'!$Z$172&lt;&gt;"",'Data Import'!$Z$172,"")</f>
        <v/>
      </c>
      <c r="Z34" s="205" t="str">
        <f>IF('Data Import'!$Z$173&lt;&gt;"",'Data Import'!$Z$173,"")</f>
        <v/>
      </c>
      <c r="AA34" s="205" t="str">
        <f>IF('Data Import'!$Z$174&lt;&gt;"",'Data Import'!$Z$174,"")</f>
        <v/>
      </c>
      <c r="AB34" s="205" t="str">
        <f>IF('Data Import'!$Z$175&lt;&gt;"",'Data Import'!$Z$175,"")</f>
        <v/>
      </c>
      <c r="AC34" s="205" t="str">
        <f>IF('Data Import'!$Z$176&lt;&gt;"",'Data Import'!$Z$176,"")</f>
        <v/>
      </c>
      <c r="AD34" s="205" t="str">
        <f>IF('Data Import'!$Z$177&lt;&gt;"",'Data Import'!$Z$177,"")</f>
        <v/>
      </c>
      <c r="AE34" s="205" t="str">
        <f>IF('Data Import'!$Z$178&lt;&gt;"",'Data Import'!$Z$178,"")</f>
        <v/>
      </c>
      <c r="AF34" s="205" t="str">
        <f>IF('Data Import'!$Z$179&lt;&gt;"",'Data Import'!$Z$179,"")</f>
        <v/>
      </c>
      <c r="AG34" s="205" t="str">
        <f>IF('Data Import'!$Z$180&lt;&gt;"",'Data Import'!$Z$180,"")</f>
        <v/>
      </c>
      <c r="AH34" s="218"/>
    </row>
    <row r="35" spans="1:34" s="202" customFormat="1" ht="15.75" customHeight="1" x14ac:dyDescent="0.25">
      <c r="A35" s="33">
        <v>24</v>
      </c>
      <c r="B35" s="177" t="s">
        <v>34</v>
      </c>
      <c r="C35" s="199" t="str">
        <f>IF('Data Import'!$AA$151="Нет","+","")</f>
        <v>+</v>
      </c>
      <c r="D35" s="199" t="str">
        <f>IF('Data Import'!$AA$152="Нет","+","")</f>
        <v/>
      </c>
      <c r="E35" s="179" t="str">
        <f>IF('Data Import'!$AA$153&lt;&gt;"",'Data Import'!$AA$153,"")</f>
        <v/>
      </c>
      <c r="F35" s="199" t="str">
        <f>IF('Data Import'!$AA$154&lt;&gt;"",'Data Import'!$AA$154,"")</f>
        <v/>
      </c>
      <c r="G35" s="201" t="str">
        <f>IF('Data Import'!$AA$155&lt;&gt;"",'Data Import'!$AA$155,"")</f>
        <v/>
      </c>
      <c r="H35" s="201" t="str">
        <f>IF('Data Import'!$AA$156&lt;&gt;"",'Data Import'!$AA$156,"")</f>
        <v/>
      </c>
      <c r="I35" s="201" t="str">
        <f>IF('Data Import'!$AA$157&lt;&gt;"",'Data Import'!$AA$157,"")</f>
        <v/>
      </c>
      <c r="J35" s="201" t="str">
        <f>IF('Data Import'!$AA$158&lt;&gt;"",'Data Import'!$AA$158,"")</f>
        <v/>
      </c>
      <c r="K35" s="199" t="str">
        <f>IF('Data Import'!$AA$159="Нет","+","")</f>
        <v/>
      </c>
      <c r="L35" s="179" t="str">
        <f>IF('Data Import'!$AA$160&lt;&gt;"",'Data Import'!$AA$160,"")</f>
        <v/>
      </c>
      <c r="M35" s="199" t="str">
        <f>IF('Data Import'!$AA$159="Да","+","")</f>
        <v>+</v>
      </c>
      <c r="N35" s="217">
        <f>IF('Data Import'!$AA$161&lt;&gt;"",'Data Import'!$AA$161,"")</f>
        <v>804</v>
      </c>
      <c r="O35" s="217">
        <f>IF('Data Import'!$AA$162&lt;&gt;"",'Data Import'!$AA$162,"")</f>
        <v>805</v>
      </c>
      <c r="P35" s="217">
        <f>IF('Data Import'!$AA$163&lt;&gt;"",'Data Import'!$AA$163,"")</f>
        <v>959</v>
      </c>
      <c r="Q35" s="217">
        <f>IF('Data Import'!$AA$164&lt;&gt;"",'Data Import'!$AA$164,"")</f>
        <v>965</v>
      </c>
      <c r="R35" s="217">
        <f>IF('Data Import'!$AA$165&lt;&gt;"",'Data Import'!$AA$165,"")</f>
        <v>7</v>
      </c>
      <c r="S35" s="217">
        <f>IF('Data Import'!$AA$166&lt;&gt;"",'Data Import'!$AA$166,"")</f>
        <v>7</v>
      </c>
      <c r="T35" s="217">
        <f>IF('Data Import'!$AA$167&lt;&gt;"",'Data Import'!$AA$167,"")</f>
        <v>325</v>
      </c>
      <c r="U35" s="217">
        <f>IF('Data Import'!$AA$168&lt;&gt;"",'Data Import'!$AA$168,"")</f>
        <v>326</v>
      </c>
      <c r="V35" s="217">
        <f>IF('Data Import'!$AA$169&lt;&gt;"",'Data Import'!$AA$169,"")</f>
        <v>0</v>
      </c>
      <c r="W35" s="217">
        <f>IF('Data Import'!$AA$170&lt;&gt;"",'Data Import'!$AA$170,"")</f>
        <v>0</v>
      </c>
      <c r="X35" s="217">
        <f>IF('Data Import'!$AA$171&lt;&gt;"",'Data Import'!$AA$171,"")</f>
        <v>162</v>
      </c>
      <c r="Y35" s="217">
        <f>IF('Data Import'!$AA$172&lt;&gt;"",'Data Import'!$AA$172,"")</f>
        <v>162</v>
      </c>
      <c r="Z35" s="205">
        <f>IF('Data Import'!$AA$173&lt;&gt;"",'Data Import'!$AA$173,"")</f>
        <v>0.871</v>
      </c>
      <c r="AA35" s="205">
        <f>IF('Data Import'!$AA$174&lt;&gt;"",'Data Import'!$AA$174,"")</f>
        <v>0.87</v>
      </c>
      <c r="AB35" s="205">
        <f>IF('Data Import'!$AA$175&lt;&gt;"",'Data Import'!$AA$175,"")</f>
        <v>33.889000000000003</v>
      </c>
      <c r="AC35" s="205">
        <f>IF('Data Import'!$AA$176&lt;&gt;"",'Data Import'!$AA$176,"")</f>
        <v>33.781999999999996</v>
      </c>
      <c r="AD35" s="205">
        <f>IF('Data Import'!$AA$177&lt;&gt;"",'Data Import'!$AA$177,"")</f>
        <v>0</v>
      </c>
      <c r="AE35" s="205">
        <f>IF('Data Import'!$AA$178&lt;&gt;"",'Data Import'!$AA$178,"")</f>
        <v>0</v>
      </c>
      <c r="AF35" s="205">
        <f>IF('Data Import'!$AA$179&lt;&gt;"",'Data Import'!$AA$179,"")</f>
        <v>16.893000000000001</v>
      </c>
      <c r="AG35" s="205">
        <f>IF('Data Import'!$AA$180&lt;&gt;"",'Data Import'!$AA$180,"")</f>
        <v>16.788</v>
      </c>
      <c r="AH35" s="218"/>
    </row>
    <row r="36" spans="1:34" s="202" customFormat="1" ht="15.75" customHeight="1" x14ac:dyDescent="0.25">
      <c r="A36" s="33">
        <v>25</v>
      </c>
      <c r="B36" s="177" t="s">
        <v>35</v>
      </c>
      <c r="C36" s="199" t="str">
        <f>IF('Data Import'!$AB$151="Нет","+","")</f>
        <v>+</v>
      </c>
      <c r="D36" s="199" t="str">
        <f>IF('Data Import'!$AB$152="Нет","+","")</f>
        <v/>
      </c>
      <c r="E36" s="179" t="str">
        <f>IF('Data Import'!$AB$153&lt;&gt;"",'Data Import'!$AB$153,"")</f>
        <v/>
      </c>
      <c r="F36" s="199" t="str">
        <f>IF('Data Import'!$AB$154&lt;&gt;"",'Data Import'!$AB$154,"")</f>
        <v/>
      </c>
      <c r="G36" s="201" t="str">
        <f>IF('Data Import'!$AB$155&lt;&gt;"",'Data Import'!$AB$155,"")</f>
        <v/>
      </c>
      <c r="H36" s="201" t="str">
        <f>IF('Data Import'!$AB$156&lt;&gt;"",'Data Import'!$AB$156,"")</f>
        <v/>
      </c>
      <c r="I36" s="201" t="str">
        <f>IF('Data Import'!$AB$157&lt;&gt;"",'Data Import'!$AB$157,"")</f>
        <v/>
      </c>
      <c r="J36" s="201" t="str">
        <f>IF('Data Import'!$AB$158&lt;&gt;"",'Data Import'!$AB$158,"")</f>
        <v/>
      </c>
      <c r="K36" s="199" t="str">
        <f>IF('Data Import'!$AB$159="Нет","+","")</f>
        <v/>
      </c>
      <c r="L36" s="179" t="str">
        <f>IF('Data Import'!$AB$160&lt;&gt;"",'Data Import'!$AB$160,"")</f>
        <v/>
      </c>
      <c r="M36" s="199" t="str">
        <f>IF('Data Import'!$AB$159="Да","+","")</f>
        <v>+</v>
      </c>
      <c r="N36" s="217">
        <f>IF('Data Import'!$AB$161&lt;&gt;"",'Data Import'!$AB$161,"")</f>
        <v>171</v>
      </c>
      <c r="O36" s="217">
        <f>IF('Data Import'!$AB$162&lt;&gt;"",'Data Import'!$AB$162,"")</f>
        <v>171</v>
      </c>
      <c r="P36" s="217">
        <f>IF('Data Import'!$AB$163&lt;&gt;"",'Data Import'!$AB$163,"")</f>
        <v>1055</v>
      </c>
      <c r="Q36" s="217">
        <f>IF('Data Import'!$AB$164&lt;&gt;"",'Data Import'!$AB$164,"")</f>
        <v>1084</v>
      </c>
      <c r="R36" s="217">
        <f>IF('Data Import'!$AB$165&lt;&gt;"",'Data Import'!$AB$165,"")</f>
        <v>101</v>
      </c>
      <c r="S36" s="217">
        <f>IF('Data Import'!$AB$166&lt;&gt;"",'Data Import'!$AB$166,"")</f>
        <v>101</v>
      </c>
      <c r="T36" s="217">
        <f>IF('Data Import'!$AB$167&lt;&gt;"",'Data Import'!$AB$167,"")</f>
        <v>152</v>
      </c>
      <c r="U36" s="217">
        <f>IF('Data Import'!$AB$168&lt;&gt;"",'Data Import'!$AB$168,"")</f>
        <v>163</v>
      </c>
      <c r="V36" s="217">
        <f>IF('Data Import'!$AB$169&lt;&gt;"",'Data Import'!$AB$169,"")</f>
        <v>70</v>
      </c>
      <c r="W36" s="217">
        <f>IF('Data Import'!$AB$170&lt;&gt;"",'Data Import'!$AB$170,"")</f>
        <v>70</v>
      </c>
      <c r="X36" s="217">
        <f>IF('Data Import'!$AB$171&lt;&gt;"",'Data Import'!$AB$171,"")</f>
        <v>859</v>
      </c>
      <c r="Y36" s="217">
        <f>IF('Data Import'!$AB$172&lt;&gt;"",'Data Import'!$AB$172,"")</f>
        <v>886</v>
      </c>
      <c r="Z36" s="205">
        <f>IF('Data Import'!$AB$173&lt;&gt;"",'Data Import'!$AB$173,"")</f>
        <v>59.064</v>
      </c>
      <c r="AA36" s="205">
        <f>IF('Data Import'!$AB$174&lt;&gt;"",'Data Import'!$AB$174,"")</f>
        <v>59.064</v>
      </c>
      <c r="AB36" s="205">
        <f>IF('Data Import'!$AB$175&lt;&gt;"",'Data Import'!$AB$175,"")</f>
        <v>14.407999999999999</v>
      </c>
      <c r="AC36" s="205">
        <f>IF('Data Import'!$AB$176&lt;&gt;"",'Data Import'!$AB$176,"")</f>
        <v>15.037000000000001</v>
      </c>
      <c r="AD36" s="205">
        <f>IF('Data Import'!$AB$177&lt;&gt;"",'Data Import'!$AB$177,"")</f>
        <v>40.936</v>
      </c>
      <c r="AE36" s="205">
        <f>IF('Data Import'!$AB$178&lt;&gt;"",'Data Import'!$AB$178,"")</f>
        <v>40.936</v>
      </c>
      <c r="AF36" s="205">
        <f>IF('Data Import'!$AB$179&lt;&gt;"",'Data Import'!$AB$179,"")</f>
        <v>81.421999999999997</v>
      </c>
      <c r="AG36" s="205">
        <f>IF('Data Import'!$AB$180&lt;&gt;"",'Data Import'!$AB$180,"")</f>
        <v>81.733999999999995</v>
      </c>
      <c r="AH36" s="218"/>
    </row>
    <row r="37" spans="1:34" s="202" customFormat="1" ht="92.25" customHeight="1" x14ac:dyDescent="0.25">
      <c r="A37" s="33">
        <v>26</v>
      </c>
      <c r="B37" s="177" t="s">
        <v>36</v>
      </c>
      <c r="C37" s="199" t="str">
        <f>IF('Data Import'!$AC$151="Нет","+","")</f>
        <v/>
      </c>
      <c r="D37" s="199" t="str">
        <f>IF('Data Import'!$AC$152="Нет","+","")</f>
        <v/>
      </c>
      <c r="E37" s="179" t="str">
        <f>IF('Data Import'!$AC$153&lt;&gt;"",'Data Import'!$AC$153,"")</f>
        <v>Доля остановочных пунктов пассажирского транспорта на автомобильных дорогах общего пользования федерального, регионального и местного значения и трамвайных остановок, соответствующих базовым требованиям доступности транспортного комплекса для инвалидов</v>
      </c>
      <c r="F37" s="199" t="str">
        <f>IF('Data Import'!$AC$154&lt;&gt;"",'Data Import'!$AC$154,"")</f>
        <v>%</v>
      </c>
      <c r="G37" s="201">
        <f>IF('Data Import'!$AC$155&lt;&gt;"",'Data Import'!$AC$155,"")</f>
        <v>30</v>
      </c>
      <c r="H37" s="201">
        <f>IF('Data Import'!$AC$156&lt;&gt;"",'Data Import'!$AC$156,"")</f>
        <v>0</v>
      </c>
      <c r="I37" s="201">
        <f>IF('Data Import'!$AC$157&lt;&gt;"",'Data Import'!$AC$157,"")</f>
        <v>100</v>
      </c>
      <c r="J37" s="201">
        <f>IF('Data Import'!$AC$158&lt;&gt;"",'Data Import'!$AC$158,"")</f>
        <v>0</v>
      </c>
      <c r="K37" s="199" t="str">
        <f>IF('Data Import'!$AC$159="Нет","+","")</f>
        <v/>
      </c>
      <c r="L37" s="179" t="str">
        <f>IF('Data Import'!$AC$160&lt;&gt;"",'Data Import'!$AC$160,"")</f>
        <v/>
      </c>
      <c r="M37" s="199" t="str">
        <f>IF('Data Import'!$AC$159="Да","+","")</f>
        <v>+</v>
      </c>
      <c r="N37" s="217">
        <f>IF('Data Import'!$AC$161&lt;&gt;"",'Data Import'!$AC$161,"")</f>
        <v>6141</v>
      </c>
      <c r="O37" s="217">
        <f>IF('Data Import'!$AC$162&lt;&gt;"",'Data Import'!$AC$162,"")</f>
        <v>6337</v>
      </c>
      <c r="P37" s="217" t="str">
        <f>IF('Data Import'!$AC$163&lt;&gt;"",'Data Import'!$AC$163,"")</f>
        <v/>
      </c>
      <c r="Q37" s="217" t="str">
        <f>IF('Data Import'!$AC$164&lt;&gt;"",'Data Import'!$AC$164,"")</f>
        <v/>
      </c>
      <c r="R37" s="217">
        <f>IF('Data Import'!$AC$165&lt;&gt;"",'Data Import'!$AC$165,"")</f>
        <v>6141</v>
      </c>
      <c r="S37" s="217">
        <f>IF('Data Import'!$AC$166&lt;&gt;"",'Data Import'!$AC$166,"")</f>
        <v>6337</v>
      </c>
      <c r="T37" s="217" t="str">
        <f>IF('Data Import'!$AC$167&lt;&gt;"",'Data Import'!$AC$167,"")</f>
        <v/>
      </c>
      <c r="U37" s="217" t="str">
        <f>IF('Data Import'!$AC$168&lt;&gt;"",'Data Import'!$AC$168,"")</f>
        <v/>
      </c>
      <c r="V37" s="217">
        <f>IF('Data Import'!$AC$169&lt;&gt;"",'Data Import'!$AC$169,"")</f>
        <v>0</v>
      </c>
      <c r="W37" s="217">
        <f>IF('Data Import'!$AC$170&lt;&gt;"",'Data Import'!$AC$170,"")</f>
        <v>0</v>
      </c>
      <c r="X37" s="217" t="str">
        <f>IF('Data Import'!$AC$171&lt;&gt;"",'Data Import'!$AC$171,"")</f>
        <v/>
      </c>
      <c r="Y37" s="217" t="str">
        <f>IF('Data Import'!$AC$172&lt;&gt;"",'Data Import'!$AC$172,"")</f>
        <v/>
      </c>
      <c r="Z37" s="205">
        <f>IF('Data Import'!$AC$173&lt;&gt;"",'Data Import'!$AC$173,"")</f>
        <v>100</v>
      </c>
      <c r="AA37" s="205">
        <f>IF('Data Import'!$AC$174&lt;&gt;"",'Data Import'!$AC$174,"")</f>
        <v>100</v>
      </c>
      <c r="AB37" s="205" t="str">
        <f>IF('Data Import'!$AC$175&lt;&gt;"",'Data Import'!$AC$175,"")</f>
        <v/>
      </c>
      <c r="AC37" s="205" t="str">
        <f>IF('Data Import'!$AC$176&lt;&gt;"",'Data Import'!$AC$176,"")</f>
        <v/>
      </c>
      <c r="AD37" s="205">
        <f>IF('Data Import'!$AC$177&lt;&gt;"",'Data Import'!$AC$177,"")</f>
        <v>0</v>
      </c>
      <c r="AE37" s="205">
        <f>IF('Data Import'!$AC$178&lt;&gt;"",'Data Import'!$AC$178,"")</f>
        <v>0</v>
      </c>
      <c r="AF37" s="205" t="str">
        <f>IF('Data Import'!$AC$179&lt;&gt;"",'Data Import'!$AC$179,"")</f>
        <v/>
      </c>
      <c r="AG37" s="205" t="str">
        <f>IF('Data Import'!$AC$180&lt;&gt;"",'Data Import'!$AC$180,"")</f>
        <v/>
      </c>
      <c r="AH37" s="218"/>
    </row>
    <row r="38" spans="1:34" s="202" customFormat="1" ht="15.75" customHeight="1" x14ac:dyDescent="0.25">
      <c r="A38" s="33">
        <v>27</v>
      </c>
      <c r="B38" s="177" t="s">
        <v>37</v>
      </c>
      <c r="C38" s="199" t="str">
        <f>IF('Data Import'!$AD$151="Нет","+","")</f>
        <v/>
      </c>
      <c r="D38" s="199" t="str">
        <f>IF('Data Import'!$AD$152="Нет","+","")</f>
        <v/>
      </c>
      <c r="E38" s="179" t="str">
        <f>IF('Data Import'!$AD$153&lt;&gt;"",'Data Import'!$AD$153,"")</f>
        <v/>
      </c>
      <c r="F38" s="199" t="str">
        <f>IF('Data Import'!$AD$154&lt;&gt;"",'Data Import'!$AD$154,"")</f>
        <v/>
      </c>
      <c r="G38" s="201" t="str">
        <f>IF('Data Import'!$AD$155&lt;&gt;"",'Data Import'!$AD$155,"")</f>
        <v/>
      </c>
      <c r="H38" s="201" t="str">
        <f>IF('Data Import'!$AD$156&lt;&gt;"",'Data Import'!$AD$156,"")</f>
        <v/>
      </c>
      <c r="I38" s="201" t="str">
        <f>IF('Data Import'!$AD$157&lt;&gt;"",'Data Import'!$AD$157,"")</f>
        <v/>
      </c>
      <c r="J38" s="201" t="str">
        <f>IF('Data Import'!$AD$158&lt;&gt;"",'Data Import'!$AD$158,"")</f>
        <v/>
      </c>
      <c r="K38" s="199" t="str">
        <f>IF('Data Import'!$AD$159="Нет","+","")</f>
        <v/>
      </c>
      <c r="L38" s="179" t="str">
        <f>IF('Data Import'!$AD$160&lt;&gt;"",'Data Import'!$AD$160,"")</f>
        <v/>
      </c>
      <c r="M38" s="199" t="str">
        <f>IF('Data Import'!$AD$159="Да","+","")</f>
        <v/>
      </c>
      <c r="N38" s="217" t="str">
        <f>IF('Data Import'!$AD$161&lt;&gt;"",'Data Import'!$AD$161,"")</f>
        <v/>
      </c>
      <c r="O38" s="217" t="str">
        <f>IF('Data Import'!$AD$162&lt;&gt;"",'Data Import'!$AD$162,"")</f>
        <v/>
      </c>
      <c r="P38" s="217" t="str">
        <f>IF('Data Import'!$AD$163&lt;&gt;"",'Data Import'!$AD$163,"")</f>
        <v/>
      </c>
      <c r="Q38" s="217" t="str">
        <f>IF('Data Import'!$AD$164&lt;&gt;"",'Data Import'!$AD$164,"")</f>
        <v/>
      </c>
      <c r="R38" s="217" t="str">
        <f>IF('Data Import'!$AD$165&lt;&gt;"",'Data Import'!$AD$165,"")</f>
        <v/>
      </c>
      <c r="S38" s="217" t="str">
        <f>IF('Data Import'!$AD$166&lt;&gt;"",'Data Import'!$AD$166,"")</f>
        <v/>
      </c>
      <c r="T38" s="217" t="str">
        <f>IF('Data Import'!$AD$167&lt;&gt;"",'Data Import'!$AD$167,"")</f>
        <v/>
      </c>
      <c r="U38" s="217" t="str">
        <f>IF('Data Import'!$AD$168&lt;&gt;"",'Data Import'!$AD$168,"")</f>
        <v/>
      </c>
      <c r="V38" s="217" t="str">
        <f>IF('Data Import'!$AD$169&lt;&gt;"",'Data Import'!$AD$169,"")</f>
        <v/>
      </c>
      <c r="W38" s="217" t="str">
        <f>IF('Data Import'!$AD$170&lt;&gt;"",'Data Import'!$AD$170,"")</f>
        <v/>
      </c>
      <c r="X38" s="217" t="str">
        <f>IF('Data Import'!$AD$171&lt;&gt;"",'Data Import'!$AD$171,"")</f>
        <v/>
      </c>
      <c r="Y38" s="217" t="str">
        <f>IF('Data Import'!$AD$172&lt;&gt;"",'Data Import'!$AD$172,"")</f>
        <v/>
      </c>
      <c r="Z38" s="205" t="str">
        <f>IF('Data Import'!$AD$173&lt;&gt;"",'Data Import'!$AD$173,"")</f>
        <v/>
      </c>
      <c r="AA38" s="205" t="str">
        <f>IF('Data Import'!$AD$174&lt;&gt;"",'Data Import'!$AD$174,"")</f>
        <v/>
      </c>
      <c r="AB38" s="205" t="str">
        <f>IF('Data Import'!$AD$175&lt;&gt;"",'Data Import'!$AD$175,"")</f>
        <v/>
      </c>
      <c r="AC38" s="205" t="str">
        <f>IF('Data Import'!$AD$176&lt;&gt;"",'Data Import'!$AD$176,"")</f>
        <v/>
      </c>
      <c r="AD38" s="205" t="str">
        <f>IF('Data Import'!$AD$177&lt;&gt;"",'Data Import'!$AD$177,"")</f>
        <v/>
      </c>
      <c r="AE38" s="205" t="str">
        <f>IF('Data Import'!$AD$178&lt;&gt;"",'Data Import'!$AD$178,"")</f>
        <v/>
      </c>
      <c r="AF38" s="205" t="str">
        <f>IF('Data Import'!$AD$179&lt;&gt;"",'Data Import'!$AD$179,"")</f>
        <v/>
      </c>
      <c r="AG38" s="205" t="str">
        <f>IF('Data Import'!$AD$180&lt;&gt;"",'Data Import'!$AD$180,"")</f>
        <v/>
      </c>
      <c r="AH38" s="218"/>
    </row>
    <row r="39" spans="1:34" s="202" customFormat="1" ht="60" customHeight="1" x14ac:dyDescent="0.25">
      <c r="A39" s="33">
        <v>28</v>
      </c>
      <c r="B39" s="177" t="s">
        <v>38</v>
      </c>
      <c r="C39" s="199" t="str">
        <f>IF('Data Import'!$AE$151="Нет","+","")</f>
        <v/>
      </c>
      <c r="D39" s="199" t="str">
        <f>IF('Data Import'!$AE$152="Нет","+","")</f>
        <v/>
      </c>
      <c r="E39" s="179" t="str">
        <f>IF('Data Import'!$AE$153&lt;&gt;"",'Data Import'!$AE$153,"")</f>
        <v>Обустройство тротуаров и пешеходных путей передвижения для инвалидов в соответствии с требованиями по обеспечению их доступности для инвалидов</v>
      </c>
      <c r="F39" s="199" t="str">
        <f>IF('Data Import'!$AE$154&lt;&gt;"",'Data Import'!$AE$154,"")</f>
        <v>ед.</v>
      </c>
      <c r="G39" s="201" t="str">
        <f>IF('Data Import'!$AE$155&lt;&gt;"",'Data Import'!$AE$155,"")</f>
        <v/>
      </c>
      <c r="H39" s="201" t="str">
        <f>IF('Data Import'!$AE$156&lt;&gt;"",'Data Import'!$AE$156,"")</f>
        <v/>
      </c>
      <c r="I39" s="201" t="str">
        <f>IF('Data Import'!$AE$157&lt;&gt;"",'Data Import'!$AE$157,"")</f>
        <v/>
      </c>
      <c r="J39" s="201" t="str">
        <f>IF('Data Import'!$AE$158&lt;&gt;"",'Data Import'!$AE$158,"")</f>
        <v/>
      </c>
      <c r="K39" s="199" t="str">
        <f>IF('Data Import'!$AE$159="Нет","+","")</f>
        <v/>
      </c>
      <c r="L39" s="179" t="str">
        <f>IF('Data Import'!$AE$160&lt;&gt;"",'Data Import'!$AE$160,"")</f>
        <v/>
      </c>
      <c r="M39" s="199" t="str">
        <f>IF('Data Import'!$AE$159="Да","+","")</f>
        <v>+</v>
      </c>
      <c r="N39" s="217">
        <f>IF('Data Import'!$AE$161&lt;&gt;"",'Data Import'!$AE$161,"")</f>
        <v>4740</v>
      </c>
      <c r="O39" s="217">
        <f>IF('Data Import'!$AE$162&lt;&gt;"",'Data Import'!$AE$162,"")</f>
        <v>4803</v>
      </c>
      <c r="P39" s="217">
        <f>IF('Data Import'!$AE$163&lt;&gt;"",'Data Import'!$AE$163,"")</f>
        <v>1013</v>
      </c>
      <c r="Q39" s="217">
        <f>IF('Data Import'!$AE$164&lt;&gt;"",'Data Import'!$AE$164,"")</f>
        <v>1162</v>
      </c>
      <c r="R39" s="217">
        <f>IF('Data Import'!$AE$165&lt;&gt;"",'Data Import'!$AE$165,"")</f>
        <v>37</v>
      </c>
      <c r="S39" s="217">
        <f>IF('Data Import'!$AE$166&lt;&gt;"",'Data Import'!$AE$166,"")</f>
        <v>1040</v>
      </c>
      <c r="T39" s="217">
        <f>IF('Data Import'!$AE$167&lt;&gt;"",'Data Import'!$AE$167,"")</f>
        <v>210</v>
      </c>
      <c r="U39" s="217">
        <f>IF('Data Import'!$AE$168&lt;&gt;"",'Data Import'!$AE$168,"")</f>
        <v>357</v>
      </c>
      <c r="V39" s="217" t="str">
        <f>IF('Data Import'!$AE$169&lt;&gt;"",'Data Import'!$AE$169,"")</f>
        <v/>
      </c>
      <c r="W39" s="217" t="str">
        <f>IF('Data Import'!$AE$170&lt;&gt;"",'Data Import'!$AE$170,"")</f>
        <v/>
      </c>
      <c r="X39" s="217">
        <f>IF('Data Import'!$AE$171&lt;&gt;"",'Data Import'!$AE$171,"")</f>
        <v>275</v>
      </c>
      <c r="Y39" s="217">
        <f>IF('Data Import'!$AE$172&lt;&gt;"",'Data Import'!$AE$172,"")</f>
        <v>312</v>
      </c>
      <c r="Z39" s="205">
        <f>IF('Data Import'!$AE$173&lt;&gt;"",'Data Import'!$AE$173,"")</f>
        <v>0.78100000000000003</v>
      </c>
      <c r="AA39" s="205">
        <f>IF('Data Import'!$AE$174&lt;&gt;"",'Data Import'!$AE$174,"")</f>
        <v>21.652999999999999</v>
      </c>
      <c r="AB39" s="205">
        <f>IF('Data Import'!$AE$175&lt;&gt;"",'Data Import'!$AE$175,"")</f>
        <v>20.731000000000002</v>
      </c>
      <c r="AC39" s="205">
        <f>IF('Data Import'!$AE$176&lt;&gt;"",'Data Import'!$AE$176,"")</f>
        <v>30.722999999999999</v>
      </c>
      <c r="AD39" s="205" t="str">
        <f>IF('Data Import'!$AE$177&lt;&gt;"",'Data Import'!$AE$177,"")</f>
        <v/>
      </c>
      <c r="AE39" s="205" t="str">
        <f>IF('Data Import'!$AE$178&lt;&gt;"",'Data Import'!$AE$178,"")</f>
        <v/>
      </c>
      <c r="AF39" s="205">
        <f>IF('Data Import'!$AE$179&lt;&gt;"",'Data Import'!$AE$179,"")</f>
        <v>27.146999999999998</v>
      </c>
      <c r="AG39" s="205">
        <f>IF('Data Import'!$AE$180&lt;&gt;"",'Data Import'!$AE$180,"")</f>
        <v>26.85</v>
      </c>
      <c r="AH39" s="218"/>
    </row>
    <row r="40" spans="1:34" s="202" customFormat="1" ht="77.25" customHeight="1" x14ac:dyDescent="0.25">
      <c r="A40" s="33">
        <v>29</v>
      </c>
      <c r="B40" s="177" t="s">
        <v>39</v>
      </c>
      <c r="C40" s="199" t="str">
        <f>IF('Data Import'!$AF$151="Нет","+","")</f>
        <v/>
      </c>
      <c r="D40" s="199" t="str">
        <f>IF('Data Import'!$AF$152="Нет","+","")</f>
        <v/>
      </c>
      <c r="E40" s="179" t="str">
        <f>IF('Data Import'!$AF$153&lt;&gt;"",'Data Import'!$AF$153,"")</f>
        <v xml:space="preserve">Обустройство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v>
      </c>
      <c r="F40" s="199" t="str">
        <f>IF('Data Import'!$AF$154&lt;&gt;"",'Data Import'!$AF$154,"")</f>
        <v>%</v>
      </c>
      <c r="G40" s="201">
        <f>IF('Data Import'!$AF$155&lt;&gt;"",'Data Import'!$AF$155,"")</f>
        <v>30</v>
      </c>
      <c r="H40" s="201">
        <f>IF('Data Import'!$AF$156&lt;&gt;"",'Data Import'!$AF$156,"")</f>
        <v>30</v>
      </c>
      <c r="I40" s="201">
        <f>IF('Data Import'!$AF$157&lt;&gt;"",'Data Import'!$AF$157,"")</f>
        <v>100</v>
      </c>
      <c r="J40" s="201">
        <f>IF('Data Import'!$AF$158&lt;&gt;"",'Data Import'!$AF$158,"")</f>
        <v>37.799999999999997</v>
      </c>
      <c r="K40" s="199" t="str">
        <f>IF('Data Import'!$AF$159="Нет","+","")</f>
        <v>+</v>
      </c>
      <c r="L40" s="179" t="str">
        <f>IF('Data Import'!$AF$160&lt;&gt;"",'Data Import'!$AF$160,"")</f>
        <v/>
      </c>
      <c r="M40" s="199" t="str">
        <f>IF('Data Import'!$AF$159="Да","+","")</f>
        <v/>
      </c>
      <c r="N40" s="217">
        <f>IF('Data Import'!$AF$161&lt;&gt;"",'Data Import'!$AF$161,"")</f>
        <v>320</v>
      </c>
      <c r="O40" s="217">
        <f>IF('Data Import'!$AF$162&lt;&gt;"",'Data Import'!$AF$162,"")</f>
        <v>320</v>
      </c>
      <c r="P40" s="217">
        <f>IF('Data Import'!$AF$163&lt;&gt;"",'Data Import'!$AF$163,"")</f>
        <v>619</v>
      </c>
      <c r="Q40" s="217">
        <f>IF('Data Import'!$AF$164&lt;&gt;"",'Data Import'!$AF$164,"")</f>
        <v>619</v>
      </c>
      <c r="R40" s="217">
        <f>IF('Data Import'!$AF$165&lt;&gt;"",'Data Import'!$AF$165,"")</f>
        <v>320</v>
      </c>
      <c r="S40" s="217">
        <f>IF('Data Import'!$AF$166&lt;&gt;"",'Data Import'!$AF$166,"")</f>
        <v>320</v>
      </c>
      <c r="T40" s="217">
        <f>IF('Data Import'!$AF$167&lt;&gt;"",'Data Import'!$AF$167,"")</f>
        <v>234</v>
      </c>
      <c r="U40" s="217">
        <f>IF('Data Import'!$AF$168&lt;&gt;"",'Data Import'!$AF$168,"")</f>
        <v>234</v>
      </c>
      <c r="V40" s="217">
        <f>IF('Data Import'!$AF$169&lt;&gt;"",'Data Import'!$AF$169,"")</f>
        <v>0</v>
      </c>
      <c r="W40" s="217">
        <f>IF('Data Import'!$AF$170&lt;&gt;"",'Data Import'!$AF$170,"")</f>
        <v>0</v>
      </c>
      <c r="X40" s="217">
        <f>IF('Data Import'!$AF$171&lt;&gt;"",'Data Import'!$AF$171,"")</f>
        <v>281</v>
      </c>
      <c r="Y40" s="217">
        <f>IF('Data Import'!$AF$172&lt;&gt;"",'Data Import'!$AF$172,"")</f>
        <v>281</v>
      </c>
      <c r="Z40" s="205">
        <f>IF('Data Import'!$AF$173&lt;&gt;"",'Data Import'!$AF$173,"")</f>
        <v>100</v>
      </c>
      <c r="AA40" s="205">
        <f>IF('Data Import'!$AF$174&lt;&gt;"",'Data Import'!$AF$174,"")</f>
        <v>100</v>
      </c>
      <c r="AB40" s="205">
        <f>IF('Data Import'!$AF$175&lt;&gt;"",'Data Import'!$AF$175,"")</f>
        <v>37.802999999999997</v>
      </c>
      <c r="AC40" s="205">
        <f>IF('Data Import'!$AF$176&lt;&gt;"",'Data Import'!$AF$176,"")</f>
        <v>37.802999999999997</v>
      </c>
      <c r="AD40" s="205">
        <f>IF('Data Import'!$AF$177&lt;&gt;"",'Data Import'!$AF$177,"")</f>
        <v>0</v>
      </c>
      <c r="AE40" s="205">
        <f>IF('Data Import'!$AF$178&lt;&gt;"",'Data Import'!$AF$178,"")</f>
        <v>0</v>
      </c>
      <c r="AF40" s="205">
        <f>IF('Data Import'!$AF$179&lt;&gt;"",'Data Import'!$AF$179,"")</f>
        <v>45.396000000000001</v>
      </c>
      <c r="AG40" s="205">
        <f>IF('Data Import'!$AF$180&lt;&gt;"",'Data Import'!$AF$180,"")</f>
        <v>45.396000000000001</v>
      </c>
      <c r="AH40" s="218"/>
    </row>
    <row r="41" spans="1:34" s="202" customFormat="1" ht="15.75" customHeight="1" x14ac:dyDescent="0.25">
      <c r="A41" s="33">
        <v>30</v>
      </c>
      <c r="B41" s="177" t="s">
        <v>40</v>
      </c>
      <c r="C41" s="199" t="str">
        <f>IF('Data Import'!$AG$151="Нет","+","")</f>
        <v>+</v>
      </c>
      <c r="D41" s="199" t="str">
        <f>IF('Data Import'!$AG$152="Нет","+","")</f>
        <v/>
      </c>
      <c r="E41" s="179" t="str">
        <f>IF('Data Import'!$AG$153&lt;&gt;"",'Data Import'!$AG$153,"")</f>
        <v/>
      </c>
      <c r="F41" s="199" t="str">
        <f>IF('Data Import'!$AG$154&lt;&gt;"",'Data Import'!$AG$154,"")</f>
        <v/>
      </c>
      <c r="G41" s="201" t="str">
        <f>IF('Data Import'!$AG$155&lt;&gt;"",'Data Import'!$AG$155,"")</f>
        <v/>
      </c>
      <c r="H41" s="201" t="str">
        <f>IF('Data Import'!$AG$156&lt;&gt;"",'Data Import'!$AG$156,"")</f>
        <v/>
      </c>
      <c r="I41" s="201" t="str">
        <f>IF('Data Import'!$AG$157&lt;&gt;"",'Data Import'!$AG$157,"")</f>
        <v/>
      </c>
      <c r="J41" s="201" t="str">
        <f>IF('Data Import'!$AG$158&lt;&gt;"",'Data Import'!$AG$158,"")</f>
        <v/>
      </c>
      <c r="K41" s="199" t="str">
        <f>IF('Data Import'!$AG$159="Нет","+","")</f>
        <v/>
      </c>
      <c r="L41" s="179" t="str">
        <f>IF('Data Import'!$AG$160&lt;&gt;"",'Data Import'!$AG$160,"")</f>
        <v/>
      </c>
      <c r="M41" s="199" t="str">
        <f>IF('Data Import'!$AG$159="Да","+","")</f>
        <v>+</v>
      </c>
      <c r="N41" s="217">
        <f>IF('Data Import'!$AG$161&lt;&gt;"",'Data Import'!$AG$161,"")</f>
        <v>31</v>
      </c>
      <c r="O41" s="217">
        <f>IF('Data Import'!$AG$162&lt;&gt;"",'Data Import'!$AG$162,"")</f>
        <v>31</v>
      </c>
      <c r="P41" s="217">
        <f>IF('Data Import'!$AG$163&lt;&gt;"",'Data Import'!$AG$163,"")</f>
        <v>21</v>
      </c>
      <c r="Q41" s="217">
        <f>IF('Data Import'!$AG$164&lt;&gt;"",'Data Import'!$AG$164,"")</f>
        <v>29</v>
      </c>
      <c r="R41" s="217">
        <f>IF('Data Import'!$AG$165&lt;&gt;"",'Data Import'!$AG$165,"")</f>
        <v>0</v>
      </c>
      <c r="S41" s="217">
        <f>IF('Data Import'!$AG$166&lt;&gt;"",'Data Import'!$AG$166,"")</f>
        <v>0</v>
      </c>
      <c r="T41" s="217">
        <f>IF('Data Import'!$AG$167&lt;&gt;"",'Data Import'!$AG$167,"")</f>
        <v>0</v>
      </c>
      <c r="U41" s="217">
        <f>IF('Data Import'!$AG$168&lt;&gt;"",'Data Import'!$AG$168,"")</f>
        <v>0</v>
      </c>
      <c r="V41" s="217">
        <f>IF('Data Import'!$AG$169&lt;&gt;"",'Data Import'!$AG$169,"")</f>
        <v>31</v>
      </c>
      <c r="W41" s="217">
        <f>IF('Data Import'!$AG$170&lt;&gt;"",'Data Import'!$AG$170,"")</f>
        <v>31</v>
      </c>
      <c r="X41" s="217">
        <f>IF('Data Import'!$AG$171&lt;&gt;"",'Data Import'!$AG$171,"")</f>
        <v>21</v>
      </c>
      <c r="Y41" s="217">
        <f>IF('Data Import'!$AG$172&lt;&gt;"",'Data Import'!$AG$172,"")</f>
        <v>11</v>
      </c>
      <c r="Z41" s="205">
        <f>IF('Data Import'!$AG$173&lt;&gt;"",'Data Import'!$AG$173,"")</f>
        <v>0</v>
      </c>
      <c r="AA41" s="205">
        <f>IF('Data Import'!$AG$174&lt;&gt;"",'Data Import'!$AG$174,"")</f>
        <v>0</v>
      </c>
      <c r="AB41" s="205">
        <f>IF('Data Import'!$AG$175&lt;&gt;"",'Data Import'!$AG$175,"")</f>
        <v>0</v>
      </c>
      <c r="AC41" s="205">
        <f>IF('Data Import'!$AG$176&lt;&gt;"",'Data Import'!$AG$176,"")</f>
        <v>0</v>
      </c>
      <c r="AD41" s="205">
        <f>IF('Data Import'!$AG$177&lt;&gt;"",'Data Import'!$AG$177,"")</f>
        <v>100</v>
      </c>
      <c r="AE41" s="205">
        <f>IF('Data Import'!$AG$178&lt;&gt;"",'Data Import'!$AG$178,"")</f>
        <v>100</v>
      </c>
      <c r="AF41" s="205">
        <f>IF('Data Import'!$AG$179&lt;&gt;"",'Data Import'!$AG$179,"")</f>
        <v>100</v>
      </c>
      <c r="AG41" s="205">
        <f>IF('Data Import'!$AG$180&lt;&gt;"",'Data Import'!$AG$180,"")</f>
        <v>37.930999999999997</v>
      </c>
      <c r="AH41" s="218"/>
    </row>
    <row r="42" spans="1:34" s="202" customFormat="1" ht="15.75" customHeight="1" x14ac:dyDescent="0.25">
      <c r="A42" s="33">
        <v>31</v>
      </c>
      <c r="B42" s="177" t="s">
        <v>41</v>
      </c>
      <c r="C42" s="199" t="str">
        <f>IF('Data Import'!$AH$151="Нет","+","")</f>
        <v/>
      </c>
      <c r="D42" s="199" t="str">
        <f>IF('Data Import'!$AH$152="Нет","+","")</f>
        <v>+</v>
      </c>
      <c r="E42" s="179" t="str">
        <f>IF('Data Import'!$AH$153&lt;&gt;"",'Data Import'!$AH$153,"")</f>
        <v/>
      </c>
      <c r="F42" s="199" t="str">
        <f>IF('Data Import'!$AH$154&lt;&gt;"",'Data Import'!$AH$154,"")</f>
        <v/>
      </c>
      <c r="G42" s="201" t="str">
        <f>IF('Data Import'!$AH$155&lt;&gt;"",'Data Import'!$AH$155,"")</f>
        <v/>
      </c>
      <c r="H42" s="201" t="str">
        <f>IF('Data Import'!$AH$156&lt;&gt;"",'Data Import'!$AH$156,"")</f>
        <v/>
      </c>
      <c r="I42" s="201" t="str">
        <f>IF('Data Import'!$AH$157&lt;&gt;"",'Data Import'!$AH$157,"")</f>
        <v/>
      </c>
      <c r="J42" s="201" t="str">
        <f>IF('Data Import'!$AH$158&lt;&gt;"",'Data Import'!$AH$158,"")</f>
        <v/>
      </c>
      <c r="K42" s="199" t="str">
        <f>IF('Data Import'!$AH$159="Нет","+","")</f>
        <v/>
      </c>
      <c r="L42" s="179" t="str">
        <f>IF('Data Import'!$AH$160&lt;&gt;"",'Data Import'!$AH$160,"")</f>
        <v/>
      </c>
      <c r="M42" s="199" t="str">
        <f>IF('Data Import'!$AH$159="Да","+","")</f>
        <v>+</v>
      </c>
      <c r="N42" s="217">
        <f>IF('Data Import'!$AH$161&lt;&gt;"",'Data Import'!$AH$161,"")</f>
        <v>1868</v>
      </c>
      <c r="O42" s="217">
        <f>IF('Data Import'!$AH$162&lt;&gt;"",'Data Import'!$AH$162,"")</f>
        <v>1872</v>
      </c>
      <c r="P42" s="217">
        <f>IF('Data Import'!$AH$163&lt;&gt;"",'Data Import'!$AH$163,"")</f>
        <v>752</v>
      </c>
      <c r="Q42" s="217">
        <f>IF('Data Import'!$AH$164&lt;&gt;"",'Data Import'!$AH$164,"")</f>
        <v>753</v>
      </c>
      <c r="R42" s="217">
        <f>IF('Data Import'!$AH$165&lt;&gt;"",'Data Import'!$AH$165,"")</f>
        <v>0</v>
      </c>
      <c r="S42" s="217">
        <f>IF('Data Import'!$AH$166&lt;&gt;"",'Data Import'!$AH$166,"")</f>
        <v>0</v>
      </c>
      <c r="T42" s="217">
        <f>IF('Data Import'!$AH$167&lt;&gt;"",'Data Import'!$AH$167,"")</f>
        <v>15</v>
      </c>
      <c r="U42" s="217">
        <f>IF('Data Import'!$AH$168&lt;&gt;"",'Data Import'!$AH$168,"")</f>
        <v>15</v>
      </c>
      <c r="V42" s="217">
        <f>IF('Data Import'!$AH$169&lt;&gt;"",'Data Import'!$AH$169,"")</f>
        <v>401</v>
      </c>
      <c r="W42" s="217">
        <f>IF('Data Import'!$AH$170&lt;&gt;"",'Data Import'!$AH$170,"")</f>
        <v>405</v>
      </c>
      <c r="X42" s="217">
        <f>IF('Data Import'!$AH$171&lt;&gt;"",'Data Import'!$AH$171,"")</f>
        <v>474</v>
      </c>
      <c r="Y42" s="217">
        <f>IF('Data Import'!$AH$172&lt;&gt;"",'Data Import'!$AH$172,"")</f>
        <v>476</v>
      </c>
      <c r="Z42" s="205">
        <f>IF('Data Import'!$AH$173&lt;&gt;"",'Data Import'!$AH$173,"")</f>
        <v>0</v>
      </c>
      <c r="AA42" s="205">
        <f>IF('Data Import'!$AH$174&lt;&gt;"",'Data Import'!$AH$174,"")</f>
        <v>0</v>
      </c>
      <c r="AB42" s="205">
        <f>IF('Data Import'!$AH$175&lt;&gt;"",'Data Import'!$AH$175,"")</f>
        <v>1.9950000000000001</v>
      </c>
      <c r="AC42" s="205">
        <f>IF('Data Import'!$AH$176&lt;&gt;"",'Data Import'!$AH$176,"")</f>
        <v>1.992</v>
      </c>
      <c r="AD42" s="205">
        <f>IF('Data Import'!$AH$177&lt;&gt;"",'Data Import'!$AH$177,"")</f>
        <v>21.466999999999999</v>
      </c>
      <c r="AE42" s="205">
        <f>IF('Data Import'!$AH$178&lt;&gt;"",'Data Import'!$AH$178,"")</f>
        <v>21.635000000000002</v>
      </c>
      <c r="AF42" s="205">
        <f>IF('Data Import'!$AH$179&lt;&gt;"",'Data Import'!$AH$179,"")</f>
        <v>63.031999999999996</v>
      </c>
      <c r="AG42" s="205">
        <f>IF('Data Import'!$AH$180&lt;&gt;"",'Data Import'!$AH$180,"")</f>
        <v>63.213999999999999</v>
      </c>
      <c r="AH42" s="218"/>
    </row>
    <row r="43" spans="1:34" s="202" customFormat="1" ht="15.75" customHeight="1" x14ac:dyDescent="0.25">
      <c r="A43" s="33">
        <v>32</v>
      </c>
      <c r="B43" s="177" t="s">
        <v>42</v>
      </c>
      <c r="C43" s="199" t="str">
        <f>IF('Data Import'!$AI$151="Нет","+","")</f>
        <v/>
      </c>
      <c r="D43" s="199" t="str">
        <f>IF('Data Import'!$AI$152="Нет","+","")</f>
        <v/>
      </c>
      <c r="E43" s="179" t="str">
        <f>IF('Data Import'!$AI$153&lt;&gt;"",'Data Import'!$AI$153,"")</f>
        <v/>
      </c>
      <c r="F43" s="199" t="str">
        <f>IF('Data Import'!$AI$154&lt;&gt;"",'Data Import'!$AI$154,"")</f>
        <v/>
      </c>
      <c r="G43" s="201" t="str">
        <f>IF('Data Import'!$AI$155&lt;&gt;"",'Data Import'!$AI$155,"")</f>
        <v/>
      </c>
      <c r="H43" s="201" t="str">
        <f>IF('Data Import'!$AI$156&lt;&gt;"",'Data Import'!$AI$156,"")</f>
        <v/>
      </c>
      <c r="I43" s="201" t="str">
        <f>IF('Data Import'!$AI$157&lt;&gt;"",'Data Import'!$AI$157,"")</f>
        <v/>
      </c>
      <c r="J43" s="201" t="str">
        <f>IF('Data Import'!$AI$158&lt;&gt;"",'Data Import'!$AI$158,"")</f>
        <v/>
      </c>
      <c r="K43" s="199" t="str">
        <f>IF('Data Import'!$AI$159="Нет","+","")</f>
        <v/>
      </c>
      <c r="L43" s="179" t="str">
        <f>IF('Data Import'!$AI$160&lt;&gt;"",'Data Import'!$AI$160,"")</f>
        <v/>
      </c>
      <c r="M43" s="199" t="str">
        <f>IF('Data Import'!$AI$159="Да","+","")</f>
        <v>+</v>
      </c>
      <c r="N43" s="217">
        <f>IF('Data Import'!$AI$161&lt;&gt;"",'Data Import'!$AI$161,"")</f>
        <v>208</v>
      </c>
      <c r="O43" s="217">
        <f>IF('Data Import'!$AI$162&lt;&gt;"",'Data Import'!$AI$162,"")</f>
        <v>108</v>
      </c>
      <c r="P43" s="217">
        <f>IF('Data Import'!$AI$163&lt;&gt;"",'Data Import'!$AI$163,"")</f>
        <v>7</v>
      </c>
      <c r="Q43" s="217">
        <f>IF('Data Import'!$AI$164&lt;&gt;"",'Data Import'!$AI$164,"")</f>
        <v>1</v>
      </c>
      <c r="R43" s="217">
        <f>IF('Data Import'!$AI$165&lt;&gt;"",'Data Import'!$AI$165,"")</f>
        <v>208</v>
      </c>
      <c r="S43" s="217">
        <f>IF('Data Import'!$AI$166&lt;&gt;"",'Data Import'!$AI$166,"")</f>
        <v>108</v>
      </c>
      <c r="T43" s="217">
        <f>IF('Data Import'!$AI$167&lt;&gt;"",'Data Import'!$AI$167,"")</f>
        <v>7</v>
      </c>
      <c r="U43" s="217">
        <f>IF('Data Import'!$AI$168&lt;&gt;"",'Data Import'!$AI$168,"")</f>
        <v>1</v>
      </c>
      <c r="V43" s="217">
        <f>IF('Data Import'!$AI$169&lt;&gt;"",'Data Import'!$AI$169,"")</f>
        <v>0</v>
      </c>
      <c r="W43" s="217">
        <f>IF('Data Import'!$AI$170&lt;&gt;"",'Data Import'!$AI$170,"")</f>
        <v>0</v>
      </c>
      <c r="X43" s="217">
        <f>IF('Data Import'!$AI$171&lt;&gt;"",'Data Import'!$AI$171,"")</f>
        <v>0</v>
      </c>
      <c r="Y43" s="217">
        <f>IF('Data Import'!$AI$172&lt;&gt;"",'Data Import'!$AI$172,"")</f>
        <v>0</v>
      </c>
      <c r="Z43" s="205">
        <f>IF('Data Import'!$AI$173&lt;&gt;"",'Data Import'!$AI$173,"")</f>
        <v>100</v>
      </c>
      <c r="AA43" s="205">
        <f>IF('Data Import'!$AI$174&lt;&gt;"",'Data Import'!$AI$174,"")</f>
        <v>100</v>
      </c>
      <c r="AB43" s="205">
        <f>IF('Data Import'!$AI$175&lt;&gt;"",'Data Import'!$AI$175,"")</f>
        <v>100</v>
      </c>
      <c r="AC43" s="205">
        <f>IF('Data Import'!$AI$176&lt;&gt;"",'Data Import'!$AI$176,"")</f>
        <v>100</v>
      </c>
      <c r="AD43" s="205">
        <f>IF('Data Import'!$AI$177&lt;&gt;"",'Data Import'!$AI$177,"")</f>
        <v>0</v>
      </c>
      <c r="AE43" s="205">
        <f>IF('Data Import'!$AI$178&lt;&gt;"",'Data Import'!$AI$178,"")</f>
        <v>0</v>
      </c>
      <c r="AF43" s="205">
        <f>IF('Data Import'!$AI$179&lt;&gt;"",'Data Import'!$AI$179,"")</f>
        <v>0</v>
      </c>
      <c r="AG43" s="205">
        <f>IF('Data Import'!$AI$180&lt;&gt;"",'Data Import'!$AI$180,"")</f>
        <v>0</v>
      </c>
      <c r="AH43" s="218"/>
    </row>
    <row r="44" spans="1:34" s="202" customFormat="1" ht="48.75" customHeight="1" x14ac:dyDescent="0.25">
      <c r="A44" s="33">
        <v>33</v>
      </c>
      <c r="B44" s="177" t="s">
        <v>43</v>
      </c>
      <c r="C44" s="199" t="str">
        <f>IF('Data Import'!$AJ$151="Нет","+","")</f>
        <v/>
      </c>
      <c r="D44" s="199" t="str">
        <f>IF('Data Import'!$AJ$152="Нет","+","")</f>
        <v/>
      </c>
      <c r="E44" s="179" t="str">
        <f>IF('Data Import'!$AJ$153&lt;&gt;"",'Data Import'!$AJ$153,"")</f>
        <v>Доля остановочных пунктов пассажирского транспорта, соответствующих базовым требованиям доступности транспортного комплекса для инвалидов</v>
      </c>
      <c r="F44" s="199" t="str">
        <f>IF('Data Import'!$AJ$154&lt;&gt;"",'Data Import'!$AJ$154,"")</f>
        <v>%</v>
      </c>
      <c r="G44" s="201">
        <f>IF('Data Import'!$AJ$155&lt;&gt;"",'Data Import'!$AJ$155,"")</f>
        <v>7.5</v>
      </c>
      <c r="H44" s="201">
        <f>IF('Data Import'!$AJ$156&lt;&gt;"",'Data Import'!$AJ$156,"")</f>
        <v>7.5</v>
      </c>
      <c r="I44" s="201">
        <f>IF('Data Import'!$AJ$157&lt;&gt;"",'Data Import'!$AJ$157,"")</f>
        <v>31</v>
      </c>
      <c r="J44" s="201">
        <f>IF('Data Import'!$AJ$158&lt;&gt;"",'Data Import'!$AJ$158,"")</f>
        <v>67.900000000000006</v>
      </c>
      <c r="K44" s="199" t="str">
        <f>IF('Data Import'!$AJ$159="Нет","+","")</f>
        <v/>
      </c>
      <c r="L44" s="179" t="str">
        <f>IF('Data Import'!$AJ$160&lt;&gt;"",'Data Import'!$AJ$160,"")</f>
        <v/>
      </c>
      <c r="M44" s="199" t="str">
        <f>IF('Data Import'!$AJ$159="Да","+","")</f>
        <v>+</v>
      </c>
      <c r="N44" s="217">
        <f>IF('Data Import'!$AJ$161&lt;&gt;"",'Data Import'!$AJ$161,"")</f>
        <v>510</v>
      </c>
      <c r="O44" s="217">
        <f>IF('Data Import'!$AJ$162&lt;&gt;"",'Data Import'!$AJ$162,"")</f>
        <v>558</v>
      </c>
      <c r="P44" s="217">
        <f>IF('Data Import'!$AJ$163&lt;&gt;"",'Data Import'!$AJ$163,"")</f>
        <v>653</v>
      </c>
      <c r="Q44" s="217">
        <f>IF('Data Import'!$AJ$164&lt;&gt;"",'Data Import'!$AJ$164,"")</f>
        <v>682</v>
      </c>
      <c r="R44" s="217">
        <f>IF('Data Import'!$AJ$165&lt;&gt;"",'Data Import'!$AJ$165,"")</f>
        <v>12</v>
      </c>
      <c r="S44" s="217">
        <f>IF('Data Import'!$AJ$166&lt;&gt;"",'Data Import'!$AJ$166,"")</f>
        <v>12</v>
      </c>
      <c r="T44" s="217">
        <f>IF('Data Import'!$AJ$167&lt;&gt;"",'Data Import'!$AJ$167,"")</f>
        <v>57</v>
      </c>
      <c r="U44" s="217">
        <f>IF('Data Import'!$AJ$168&lt;&gt;"",'Data Import'!$AJ$168,"")</f>
        <v>59</v>
      </c>
      <c r="V44" s="217">
        <f>IF('Data Import'!$AJ$169&lt;&gt;"",'Data Import'!$AJ$169,"")</f>
        <v>155</v>
      </c>
      <c r="W44" s="217">
        <f>IF('Data Import'!$AJ$170&lt;&gt;"",'Data Import'!$AJ$170,"")</f>
        <v>161</v>
      </c>
      <c r="X44" s="217">
        <f>IF('Data Import'!$AJ$171&lt;&gt;"",'Data Import'!$AJ$171,"")</f>
        <v>437</v>
      </c>
      <c r="Y44" s="217">
        <f>IF('Data Import'!$AJ$172&lt;&gt;"",'Data Import'!$AJ$172,"")</f>
        <v>463</v>
      </c>
      <c r="Z44" s="205">
        <f>IF('Data Import'!$AJ$173&lt;&gt;"",'Data Import'!$AJ$173,"")</f>
        <v>2.3530000000000002</v>
      </c>
      <c r="AA44" s="205">
        <f>IF('Data Import'!$AJ$174&lt;&gt;"",'Data Import'!$AJ$174,"")</f>
        <v>2.1509999999999998</v>
      </c>
      <c r="AB44" s="205">
        <f>IF('Data Import'!$AJ$175&lt;&gt;"",'Data Import'!$AJ$175,"")</f>
        <v>8.7289999999999992</v>
      </c>
      <c r="AC44" s="205">
        <f>IF('Data Import'!$AJ$176&lt;&gt;"",'Data Import'!$AJ$176,"")</f>
        <v>8.6509999999999998</v>
      </c>
      <c r="AD44" s="205">
        <f>IF('Data Import'!$AJ$177&lt;&gt;"",'Data Import'!$AJ$177,"")</f>
        <v>30.391999999999999</v>
      </c>
      <c r="AE44" s="205">
        <f>IF('Data Import'!$AJ$178&lt;&gt;"",'Data Import'!$AJ$178,"")</f>
        <v>28.853000000000002</v>
      </c>
      <c r="AF44" s="205">
        <f>IF('Data Import'!$AJ$179&lt;&gt;"",'Data Import'!$AJ$179,"")</f>
        <v>66.921999999999997</v>
      </c>
      <c r="AG44" s="205">
        <f>IF('Data Import'!$AJ$180&lt;&gt;"",'Data Import'!$AJ$180,"")</f>
        <v>67.888999999999996</v>
      </c>
      <c r="AH44" s="218"/>
    </row>
    <row r="45" spans="1:34" s="202" customFormat="1" ht="15.75" customHeight="1" x14ac:dyDescent="0.25">
      <c r="A45" s="33">
        <v>34</v>
      </c>
      <c r="B45" s="177" t="s">
        <v>44</v>
      </c>
      <c r="C45" s="199" t="str">
        <f>IF('Data Import'!$AK$151="Нет","+","")</f>
        <v>+</v>
      </c>
      <c r="D45" s="199" t="str">
        <f>IF('Data Import'!$AK$152="Нет","+","")</f>
        <v/>
      </c>
      <c r="E45" s="179" t="str">
        <f>IF('Data Import'!$AK$153&lt;&gt;"",'Data Import'!$AK$153,"")</f>
        <v/>
      </c>
      <c r="F45" s="199" t="str">
        <f>IF('Data Import'!$AK$154&lt;&gt;"",'Data Import'!$AK$154,"")</f>
        <v/>
      </c>
      <c r="G45" s="201" t="str">
        <f>IF('Data Import'!$AK$155&lt;&gt;"",'Data Import'!$AK$155,"")</f>
        <v/>
      </c>
      <c r="H45" s="201" t="str">
        <f>IF('Data Import'!$AK$156&lt;&gt;"",'Data Import'!$AK$156,"")</f>
        <v/>
      </c>
      <c r="I45" s="201" t="str">
        <f>IF('Data Import'!$AK$157&lt;&gt;"",'Data Import'!$AK$157,"")</f>
        <v/>
      </c>
      <c r="J45" s="201" t="str">
        <f>IF('Data Import'!$AK$158&lt;&gt;"",'Data Import'!$AK$158,"")</f>
        <v/>
      </c>
      <c r="K45" s="199" t="str">
        <f>IF('Data Import'!$AK$159="Нет","+","")</f>
        <v/>
      </c>
      <c r="L45" s="179" t="str">
        <f>IF('Data Import'!$AK$160&lt;&gt;"",'Data Import'!$AK$160,"")</f>
        <v/>
      </c>
      <c r="M45" s="199" t="str">
        <f>IF('Data Import'!$AK$159="Да","+","")</f>
        <v>+</v>
      </c>
      <c r="N45" s="217">
        <f>IF('Data Import'!$AK$161&lt;&gt;"",'Data Import'!$AK$161,"")</f>
        <v>513</v>
      </c>
      <c r="O45" s="217">
        <f>IF('Data Import'!$AK$162&lt;&gt;"",'Data Import'!$AK$162,"")</f>
        <v>513</v>
      </c>
      <c r="P45" s="217">
        <f>IF('Data Import'!$AK$163&lt;&gt;"",'Data Import'!$AK$163,"")</f>
        <v>429</v>
      </c>
      <c r="Q45" s="217">
        <f>IF('Data Import'!$AK$164&lt;&gt;"",'Data Import'!$AK$164,"")</f>
        <v>436</v>
      </c>
      <c r="R45" s="217">
        <f>IF('Data Import'!$AK$165&lt;&gt;"",'Data Import'!$AK$165,"")</f>
        <v>0</v>
      </c>
      <c r="S45" s="217">
        <f>IF('Data Import'!$AK$166&lt;&gt;"",'Data Import'!$AK$166,"")</f>
        <v>0</v>
      </c>
      <c r="T45" s="217">
        <f>IF('Data Import'!$AK$167&lt;&gt;"",'Data Import'!$AK$167,"")</f>
        <v>177</v>
      </c>
      <c r="U45" s="217">
        <f>IF('Data Import'!$AK$168&lt;&gt;"",'Data Import'!$AK$168,"")</f>
        <v>177</v>
      </c>
      <c r="V45" s="217">
        <f>IF('Data Import'!$AK$169&lt;&gt;"",'Data Import'!$AK$169,"")</f>
        <v>0</v>
      </c>
      <c r="W45" s="217">
        <f>IF('Data Import'!$AK$170&lt;&gt;"",'Data Import'!$AK$170,"")</f>
        <v>0</v>
      </c>
      <c r="X45" s="217">
        <f>IF('Data Import'!$AK$171&lt;&gt;"",'Data Import'!$AK$171,"")</f>
        <v>85</v>
      </c>
      <c r="Y45" s="217">
        <f>IF('Data Import'!$AK$172&lt;&gt;"",'Data Import'!$AK$172,"")</f>
        <v>92</v>
      </c>
      <c r="Z45" s="205">
        <f>IF('Data Import'!$AK$173&lt;&gt;"",'Data Import'!$AK$173,"")</f>
        <v>0</v>
      </c>
      <c r="AA45" s="205">
        <f>IF('Data Import'!$AK$174&lt;&gt;"",'Data Import'!$AK$174,"")</f>
        <v>0</v>
      </c>
      <c r="AB45" s="205">
        <f>IF('Data Import'!$AK$175&lt;&gt;"",'Data Import'!$AK$175,"")</f>
        <v>41.259</v>
      </c>
      <c r="AC45" s="205">
        <f>IF('Data Import'!$AK$176&lt;&gt;"",'Data Import'!$AK$176,"")</f>
        <v>40.595999999999997</v>
      </c>
      <c r="AD45" s="205">
        <f>IF('Data Import'!$AK$177&lt;&gt;"",'Data Import'!$AK$177,"")</f>
        <v>0</v>
      </c>
      <c r="AE45" s="205">
        <f>IF('Data Import'!$AK$178&lt;&gt;"",'Data Import'!$AK$178,"")</f>
        <v>0</v>
      </c>
      <c r="AF45" s="205">
        <f>IF('Data Import'!$AK$179&lt;&gt;"",'Data Import'!$AK$179,"")</f>
        <v>19.814</v>
      </c>
      <c r="AG45" s="205">
        <f>IF('Data Import'!$AK$180&lt;&gt;"",'Data Import'!$AK$180,"")</f>
        <v>21.100999999999999</v>
      </c>
      <c r="AH45" s="218"/>
    </row>
    <row r="46" spans="1:34" s="202" customFormat="1" ht="78" customHeight="1" x14ac:dyDescent="0.25">
      <c r="A46" s="33">
        <v>35</v>
      </c>
      <c r="B46" s="177" t="s">
        <v>45</v>
      </c>
      <c r="C46" s="199" t="str">
        <f>IF('Data Import'!$AL$151="Нет","+","")</f>
        <v/>
      </c>
      <c r="D46" s="199" t="str">
        <f>IF('Data Import'!$AL$152="Нет","+","")</f>
        <v/>
      </c>
      <c r="E46" s="179" t="str">
        <f>IF('Data Import'!$AL$153&lt;&gt;"",'Data Import'!$AL$153,"")</f>
        <v>Доля остановочных пунктов пассажирского транспорта на автомобильных дорогах общего пользования регионального и местного значения и трамвайных остановок, соответствующих базовым требованиям доступности транспортного комплекса для инвалидов</v>
      </c>
      <c r="F46" s="199" t="str">
        <f>IF('Data Import'!$AL$154&lt;&gt;"",'Data Import'!$AL$154,"")</f>
        <v>%</v>
      </c>
      <c r="G46" s="201">
        <f>IF('Data Import'!$AL$155&lt;&gt;"",'Data Import'!$AL$155,"")</f>
        <v>5</v>
      </c>
      <c r="H46" s="201">
        <f>IF('Data Import'!$AL$156&lt;&gt;"",'Data Import'!$AL$156,"")</f>
        <v>15</v>
      </c>
      <c r="I46" s="201">
        <f>IF('Data Import'!$AL$157&lt;&gt;"",'Data Import'!$AL$157,"")</f>
        <v>4.96</v>
      </c>
      <c r="J46" s="201">
        <f>IF('Data Import'!$AL$158&lt;&gt;"",'Data Import'!$AL$158,"")</f>
        <v>27.78</v>
      </c>
      <c r="K46" s="199" t="str">
        <f>IF('Data Import'!$AL$159="Нет","+","")</f>
        <v/>
      </c>
      <c r="L46" s="179" t="str">
        <f>IF('Data Import'!$AL$160&lt;&gt;"",'Data Import'!$AL$160,"")</f>
        <v/>
      </c>
      <c r="M46" s="199" t="str">
        <f>IF('Data Import'!$AL$159="Да","+","")</f>
        <v>+</v>
      </c>
      <c r="N46" s="217">
        <f>IF('Data Import'!$AL$161&lt;&gt;"",'Data Import'!$AL$161,"")</f>
        <v>937</v>
      </c>
      <c r="O46" s="217">
        <f>IF('Data Import'!$AL$162&lt;&gt;"",'Data Import'!$AL$162,"")</f>
        <v>946</v>
      </c>
      <c r="P46" s="217">
        <f>IF('Data Import'!$AL$163&lt;&gt;"",'Data Import'!$AL$163,"")</f>
        <v>754</v>
      </c>
      <c r="Q46" s="217">
        <f>IF('Data Import'!$AL$164&lt;&gt;"",'Data Import'!$AL$164,"")</f>
        <v>763</v>
      </c>
      <c r="R46" s="217">
        <f>IF('Data Import'!$AL$165&lt;&gt;"",'Data Import'!$AL$165,"")</f>
        <v>23</v>
      </c>
      <c r="S46" s="217">
        <f>IF('Data Import'!$AL$166&lt;&gt;"",'Data Import'!$AL$166,"")</f>
        <v>47</v>
      </c>
      <c r="T46" s="217">
        <f>IF('Data Import'!$AL$167&lt;&gt;"",'Data Import'!$AL$167,"")</f>
        <v>154</v>
      </c>
      <c r="U46" s="217">
        <f>IF('Data Import'!$AL$168&lt;&gt;"",'Data Import'!$AL$168,"")</f>
        <v>212</v>
      </c>
      <c r="V46" s="217">
        <f>IF('Data Import'!$AL$169&lt;&gt;"",'Data Import'!$AL$169,"")</f>
        <v>0</v>
      </c>
      <c r="W46" s="217">
        <f>IF('Data Import'!$AL$170&lt;&gt;"",'Data Import'!$AL$170,"")</f>
        <v>0</v>
      </c>
      <c r="X46" s="217">
        <f>IF('Data Import'!$AL$171&lt;&gt;"",'Data Import'!$AL$171,"")</f>
        <v>505</v>
      </c>
      <c r="Y46" s="217">
        <f>IF('Data Import'!$AL$172&lt;&gt;"",'Data Import'!$AL$172,"")</f>
        <v>456</v>
      </c>
      <c r="Z46" s="205">
        <f>IF('Data Import'!$AL$173&lt;&gt;"",'Data Import'!$AL$173,"")</f>
        <v>2.4550000000000001</v>
      </c>
      <c r="AA46" s="205">
        <f>IF('Data Import'!$AL$174&lt;&gt;"",'Data Import'!$AL$174,"")</f>
        <v>4.968</v>
      </c>
      <c r="AB46" s="205">
        <f>IF('Data Import'!$AL$175&lt;&gt;"",'Data Import'!$AL$175,"")</f>
        <v>20.423999999999999</v>
      </c>
      <c r="AC46" s="205">
        <f>IF('Data Import'!$AL$176&lt;&gt;"",'Data Import'!$AL$176,"")</f>
        <v>27.785</v>
      </c>
      <c r="AD46" s="205">
        <f>IF('Data Import'!$AL$177&lt;&gt;"",'Data Import'!$AL$177,"")</f>
        <v>0</v>
      </c>
      <c r="AE46" s="205">
        <f>IF('Data Import'!$AL$178&lt;&gt;"",'Data Import'!$AL$178,"")</f>
        <v>0</v>
      </c>
      <c r="AF46" s="205">
        <f>IF('Data Import'!$AL$179&lt;&gt;"",'Data Import'!$AL$179,"")</f>
        <v>66.975999999999999</v>
      </c>
      <c r="AG46" s="205">
        <f>IF('Data Import'!$AL$180&lt;&gt;"",'Data Import'!$AL$180,"")</f>
        <v>59.764000000000003</v>
      </c>
      <c r="AH46" s="218"/>
    </row>
    <row r="47" spans="1:34" s="202" customFormat="1" ht="15.75" customHeight="1" x14ac:dyDescent="0.25">
      <c r="A47" s="33">
        <v>36</v>
      </c>
      <c r="B47" s="177" t="s">
        <v>46</v>
      </c>
      <c r="C47" s="199" t="str">
        <f>IF('Data Import'!$AM$151="Нет","+","")</f>
        <v/>
      </c>
      <c r="D47" s="199" t="str">
        <f>IF('Data Import'!$AM$152="Нет","+","")</f>
        <v/>
      </c>
      <c r="E47" s="179" t="str">
        <f>IF('Data Import'!$AM$153&lt;&gt;"",'Data Import'!$AM$153,"")</f>
        <v/>
      </c>
      <c r="F47" s="199" t="str">
        <f>IF('Data Import'!$AM$154&lt;&gt;"",'Data Import'!$AM$154,"")</f>
        <v/>
      </c>
      <c r="G47" s="201" t="str">
        <f>IF('Data Import'!$AM$155&lt;&gt;"",'Data Import'!$AM$155,"")</f>
        <v/>
      </c>
      <c r="H47" s="201" t="str">
        <f>IF('Data Import'!$AM$156&lt;&gt;"",'Data Import'!$AM$156,"")</f>
        <v/>
      </c>
      <c r="I47" s="201" t="str">
        <f>IF('Data Import'!$AM$157&lt;&gt;"",'Data Import'!$AM$157,"")</f>
        <v/>
      </c>
      <c r="J47" s="201" t="str">
        <f>IF('Data Import'!$AM$158&lt;&gt;"",'Data Import'!$AM$158,"")</f>
        <v/>
      </c>
      <c r="K47" s="199" t="str">
        <f>IF('Data Import'!$AM$159="Нет","+","")</f>
        <v/>
      </c>
      <c r="L47" s="179" t="str">
        <f>IF('Data Import'!$AM$160&lt;&gt;"",'Data Import'!$AM$160,"")</f>
        <v/>
      </c>
      <c r="M47" s="199" t="str">
        <f>IF('Data Import'!$AM$159="Да","+","")</f>
        <v/>
      </c>
      <c r="N47" s="217" t="str">
        <f>IF('Data Import'!$AM$161&lt;&gt;"",'Data Import'!$AM$161,"")</f>
        <v/>
      </c>
      <c r="O47" s="217" t="str">
        <f>IF('Data Import'!$AM$162&lt;&gt;"",'Data Import'!$AM$162,"")</f>
        <v/>
      </c>
      <c r="P47" s="217" t="str">
        <f>IF('Data Import'!$AM$163&lt;&gt;"",'Data Import'!$AM$163,"")</f>
        <v/>
      </c>
      <c r="Q47" s="217" t="str">
        <f>IF('Data Import'!$AM$164&lt;&gt;"",'Data Import'!$AM$164,"")</f>
        <v/>
      </c>
      <c r="R47" s="217" t="str">
        <f>IF('Data Import'!$AM$165&lt;&gt;"",'Data Import'!$AM$165,"")</f>
        <v/>
      </c>
      <c r="S47" s="217" t="str">
        <f>IF('Data Import'!$AM$166&lt;&gt;"",'Data Import'!$AM$166,"")</f>
        <v/>
      </c>
      <c r="T47" s="217" t="str">
        <f>IF('Data Import'!$AM$167&lt;&gt;"",'Data Import'!$AM$167,"")</f>
        <v/>
      </c>
      <c r="U47" s="217" t="str">
        <f>IF('Data Import'!$AM$168&lt;&gt;"",'Data Import'!$AM$168,"")</f>
        <v/>
      </c>
      <c r="V47" s="217" t="str">
        <f>IF('Data Import'!$AM$169&lt;&gt;"",'Data Import'!$AM$169,"")</f>
        <v/>
      </c>
      <c r="W47" s="217" t="str">
        <f>IF('Data Import'!$AM$170&lt;&gt;"",'Data Import'!$AM$170,"")</f>
        <v/>
      </c>
      <c r="X47" s="217" t="str">
        <f>IF('Data Import'!$AM$171&lt;&gt;"",'Data Import'!$AM$171,"")</f>
        <v/>
      </c>
      <c r="Y47" s="217" t="str">
        <f>IF('Data Import'!$AM$172&lt;&gt;"",'Data Import'!$AM$172,"")</f>
        <v/>
      </c>
      <c r="Z47" s="205" t="str">
        <f>IF('Data Import'!$AM$173&lt;&gt;"",'Data Import'!$AM$173,"")</f>
        <v/>
      </c>
      <c r="AA47" s="205" t="str">
        <f>IF('Data Import'!$AM$174&lt;&gt;"",'Data Import'!$AM$174,"")</f>
        <v/>
      </c>
      <c r="AB47" s="205" t="str">
        <f>IF('Data Import'!$AM$175&lt;&gt;"",'Data Import'!$AM$175,"")</f>
        <v/>
      </c>
      <c r="AC47" s="205" t="str">
        <f>IF('Data Import'!$AM$176&lt;&gt;"",'Data Import'!$AM$176,"")</f>
        <v/>
      </c>
      <c r="AD47" s="205" t="str">
        <f>IF('Data Import'!$AM$177&lt;&gt;"",'Data Import'!$AM$177,"")</f>
        <v/>
      </c>
      <c r="AE47" s="205" t="str">
        <f>IF('Data Import'!$AM$178&lt;&gt;"",'Data Import'!$AM$178,"")</f>
        <v/>
      </c>
      <c r="AF47" s="205" t="str">
        <f>IF('Data Import'!$AM$179&lt;&gt;"",'Data Import'!$AM$179,"")</f>
        <v/>
      </c>
      <c r="AG47" s="205" t="str">
        <f>IF('Data Import'!$AM$180&lt;&gt;"",'Data Import'!$AM$180,"")</f>
        <v/>
      </c>
      <c r="AH47" s="218"/>
    </row>
    <row r="48" spans="1:34" s="202" customFormat="1" ht="79.5" customHeight="1" x14ac:dyDescent="0.25">
      <c r="A48" s="33">
        <v>37</v>
      </c>
      <c r="B48" s="177" t="s">
        <v>47</v>
      </c>
      <c r="C48" s="199" t="str">
        <f>IF('Data Import'!$AN$151="Нет","+","")</f>
        <v/>
      </c>
      <c r="D48" s="199" t="str">
        <f>IF('Data Import'!$AN$152="Нет","+","")</f>
        <v/>
      </c>
      <c r="E48" s="179" t="str">
        <f>IF('Data Import'!$AN$153&lt;&gt;"",'Data Import'!$AN$153,"")</f>
        <v xml:space="preserve">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v>
      </c>
      <c r="F48" s="199" t="str">
        <f>IF('Data Import'!$AN$154&lt;&gt;"",'Data Import'!$AN$154,"")</f>
        <v>%</v>
      </c>
      <c r="G48" s="201">
        <f>IF('Data Import'!$AN$155&lt;&gt;"",'Data Import'!$AN$155,"")</f>
        <v>10</v>
      </c>
      <c r="H48" s="201">
        <f>IF('Data Import'!$AN$156&lt;&gt;"",'Data Import'!$AN$156,"")</f>
        <v>40</v>
      </c>
      <c r="I48" s="201">
        <f>IF('Data Import'!$AN$157&lt;&gt;"",'Data Import'!$AN$157,"")</f>
        <v>35.33</v>
      </c>
      <c r="J48" s="201">
        <f>IF('Data Import'!$AN$158&lt;&gt;"",'Data Import'!$AN$158,"")</f>
        <v>64.83</v>
      </c>
      <c r="K48" s="199" t="str">
        <f>IF('Data Import'!$AN$159="Нет","+","")</f>
        <v/>
      </c>
      <c r="L48" s="179" t="str">
        <f>IF('Data Import'!$AN$160&lt;&gt;"",'Data Import'!$AN$160,"")</f>
        <v/>
      </c>
      <c r="M48" s="199" t="str">
        <f>IF('Data Import'!$AN$159="Да","+","")</f>
        <v>+</v>
      </c>
      <c r="N48" s="217">
        <f>IF('Data Import'!$AN$161&lt;&gt;"",'Data Import'!$AN$161,"")</f>
        <v>167</v>
      </c>
      <c r="O48" s="217">
        <f>IF('Data Import'!$AN$162&lt;&gt;"",'Data Import'!$AN$162,"")</f>
        <v>167</v>
      </c>
      <c r="P48" s="217">
        <f>IF('Data Import'!$AN$163&lt;&gt;"",'Data Import'!$AN$163,"")</f>
        <v>1250</v>
      </c>
      <c r="Q48" s="217">
        <f>IF('Data Import'!$AN$164&lt;&gt;"",'Data Import'!$AN$164,"")</f>
        <v>1321</v>
      </c>
      <c r="R48" s="217">
        <f>IF('Data Import'!$AN$165&lt;&gt;"",'Data Import'!$AN$165,"")</f>
        <v>0</v>
      </c>
      <c r="S48" s="217">
        <f>IF('Data Import'!$AN$166&lt;&gt;"",'Data Import'!$AN$166,"")</f>
        <v>0</v>
      </c>
      <c r="T48" s="217">
        <f>IF('Data Import'!$AN$167&lt;&gt;"",'Data Import'!$AN$167,"")</f>
        <v>53</v>
      </c>
      <c r="U48" s="217">
        <f>IF('Data Import'!$AN$168&lt;&gt;"",'Data Import'!$AN$168,"")</f>
        <v>188</v>
      </c>
      <c r="V48" s="217">
        <f>IF('Data Import'!$AN$169&lt;&gt;"",'Data Import'!$AN$169,"")</f>
        <v>59</v>
      </c>
      <c r="W48" s="217">
        <f>IF('Data Import'!$AN$170&lt;&gt;"",'Data Import'!$AN$170,"")</f>
        <v>59</v>
      </c>
      <c r="X48" s="217">
        <f>IF('Data Import'!$AN$171&lt;&gt;"",'Data Import'!$AN$171,"")</f>
        <v>587</v>
      </c>
      <c r="Y48" s="217">
        <f>IF('Data Import'!$AN$172&lt;&gt;"",'Data Import'!$AN$172,"")</f>
        <v>473</v>
      </c>
      <c r="Z48" s="205">
        <f>IF('Data Import'!$AN$173&lt;&gt;"",'Data Import'!$AN$173,"")</f>
        <v>0</v>
      </c>
      <c r="AA48" s="205">
        <f>IF('Data Import'!$AN$174&lt;&gt;"",'Data Import'!$AN$174,"")</f>
        <v>0</v>
      </c>
      <c r="AB48" s="205">
        <f>IF('Data Import'!$AN$175&lt;&gt;"",'Data Import'!$AN$175,"")</f>
        <v>4.24</v>
      </c>
      <c r="AC48" s="205">
        <f>IF('Data Import'!$AN$176&lt;&gt;"",'Data Import'!$AN$176,"")</f>
        <v>14.231999999999999</v>
      </c>
      <c r="AD48" s="205">
        <f>IF('Data Import'!$AN$177&lt;&gt;"",'Data Import'!$AN$177,"")</f>
        <v>35.329000000000001</v>
      </c>
      <c r="AE48" s="205">
        <f>IF('Data Import'!$AN$178&lt;&gt;"",'Data Import'!$AN$178,"")</f>
        <v>35.329000000000001</v>
      </c>
      <c r="AF48" s="205">
        <f>IF('Data Import'!$AN$179&lt;&gt;"",'Data Import'!$AN$179,"")</f>
        <v>46.96</v>
      </c>
      <c r="AG48" s="205">
        <f>IF('Data Import'!$AN$180&lt;&gt;"",'Data Import'!$AN$180,"")</f>
        <v>35.805999999999997</v>
      </c>
      <c r="AH48" s="218"/>
    </row>
    <row r="49" spans="1:34" s="202" customFormat="1" ht="38.25" customHeight="1" x14ac:dyDescent="0.25">
      <c r="A49" s="33">
        <v>38</v>
      </c>
      <c r="B49" s="177" t="s">
        <v>48</v>
      </c>
      <c r="C49" s="199" t="str">
        <f>IF('Data Import'!$AO$151="Нет","+","")</f>
        <v/>
      </c>
      <c r="D49" s="199" t="str">
        <f>IF('Data Import'!$AO$152="Нет","+","")</f>
        <v/>
      </c>
      <c r="E49" s="179" t="str">
        <f>IF('Data Import'!$AO$153&lt;&gt;"",'Data Import'!$AO$153,"")</f>
        <v xml:space="preserve">Удельный вес адаптации автобусных остановок с целью доступности для инвалидов 
</v>
      </c>
      <c r="F49" s="199" t="str">
        <f>IF('Data Import'!$AO$154&lt;&gt;"",'Data Import'!$AO$154,"")</f>
        <v>%</v>
      </c>
      <c r="G49" s="201">
        <f>IF('Data Import'!$AO$155&lt;&gt;"",'Data Import'!$AO$155,"")</f>
        <v>0</v>
      </c>
      <c r="H49" s="201">
        <f>IF('Data Import'!$AO$156&lt;&gt;"",'Data Import'!$AO$156,"")</f>
        <v>0</v>
      </c>
      <c r="I49" s="201">
        <f>IF('Data Import'!$AO$157&lt;&gt;"",'Data Import'!$AO$157,"")</f>
        <v>0</v>
      </c>
      <c r="J49" s="201">
        <f>IF('Data Import'!$AO$158&lt;&gt;"",'Data Import'!$AO$158,"")</f>
        <v>0</v>
      </c>
      <c r="K49" s="199" t="str">
        <f>IF('Data Import'!$AO$159="Нет","+","")</f>
        <v/>
      </c>
      <c r="L49" s="179" t="str">
        <f>IF('Data Import'!$AO$160&lt;&gt;"",'Data Import'!$AO$160,"")</f>
        <v/>
      </c>
      <c r="M49" s="199" t="str">
        <f>IF('Data Import'!$AO$159="Да","+","")</f>
        <v>+</v>
      </c>
      <c r="N49" s="217">
        <f>IF('Data Import'!$AO$161&lt;&gt;"",'Data Import'!$AO$161,"")</f>
        <v>20</v>
      </c>
      <c r="O49" s="217">
        <f>IF('Data Import'!$AO$162&lt;&gt;"",'Data Import'!$AO$162,"")</f>
        <v>13</v>
      </c>
      <c r="P49" s="217">
        <f>IF('Data Import'!$AO$163&lt;&gt;"",'Data Import'!$AO$163,"")</f>
        <v>0</v>
      </c>
      <c r="Q49" s="217">
        <f>IF('Data Import'!$AO$164&lt;&gt;"",'Data Import'!$AO$164,"")</f>
        <v>13</v>
      </c>
      <c r="R49" s="217">
        <f>IF('Data Import'!$AO$165&lt;&gt;"",'Data Import'!$AO$165,"")</f>
        <v>0</v>
      </c>
      <c r="S49" s="217">
        <f>IF('Data Import'!$AO$166&lt;&gt;"",'Data Import'!$AO$166,"")</f>
        <v>0</v>
      </c>
      <c r="T49" s="217">
        <f>IF('Data Import'!$AO$167&lt;&gt;"",'Data Import'!$AO$167,"")</f>
        <v>0</v>
      </c>
      <c r="U49" s="217">
        <f>IF('Data Import'!$AO$168&lt;&gt;"",'Data Import'!$AO$168,"")</f>
        <v>0</v>
      </c>
      <c r="V49" s="217">
        <f>IF('Data Import'!$AO$169&lt;&gt;"",'Data Import'!$AO$169,"")</f>
        <v>4</v>
      </c>
      <c r="W49" s="217">
        <f>IF('Data Import'!$AO$170&lt;&gt;"",'Data Import'!$AO$170,"")</f>
        <v>0</v>
      </c>
      <c r="X49" s="217">
        <f>IF('Data Import'!$AO$171&lt;&gt;"",'Data Import'!$AO$171,"")</f>
        <v>0</v>
      </c>
      <c r="Y49" s="217">
        <f>IF('Data Import'!$AO$172&lt;&gt;"",'Data Import'!$AO$172,"")</f>
        <v>0</v>
      </c>
      <c r="Z49" s="205">
        <f>IF('Data Import'!$AO$173&lt;&gt;"",'Data Import'!$AO$173,"")</f>
        <v>0</v>
      </c>
      <c r="AA49" s="205">
        <f>IF('Data Import'!$AO$174&lt;&gt;"",'Data Import'!$AO$174,"")</f>
        <v>0</v>
      </c>
      <c r="AB49" s="205" t="str">
        <f>IF('Data Import'!$AO$175&lt;&gt;"",'Data Import'!$AO$175,"")</f>
        <v/>
      </c>
      <c r="AC49" s="205">
        <f>IF('Data Import'!$AO$176&lt;&gt;"",'Data Import'!$AO$176,"")</f>
        <v>0</v>
      </c>
      <c r="AD49" s="205">
        <f>IF('Data Import'!$AO$177&lt;&gt;"",'Data Import'!$AO$177,"")</f>
        <v>20</v>
      </c>
      <c r="AE49" s="205">
        <f>IF('Data Import'!$AO$178&lt;&gt;"",'Data Import'!$AO$178,"")</f>
        <v>0</v>
      </c>
      <c r="AF49" s="205" t="str">
        <f>IF('Data Import'!$AO$179&lt;&gt;"",'Data Import'!$AO$179,"")</f>
        <v/>
      </c>
      <c r="AG49" s="205">
        <f>IF('Data Import'!$AO$180&lt;&gt;"",'Data Import'!$AO$180,"")</f>
        <v>0</v>
      </c>
      <c r="AH49" s="218"/>
    </row>
    <row r="50" spans="1:34" s="202" customFormat="1" ht="79.5" customHeight="1" x14ac:dyDescent="0.25">
      <c r="A50" s="33">
        <v>39</v>
      </c>
      <c r="B50" s="177" t="s">
        <v>49</v>
      </c>
      <c r="C50" s="199" t="str">
        <f>IF('Data Import'!$AP$151="Нет","+","")</f>
        <v/>
      </c>
      <c r="D50" s="199" t="str">
        <f>IF('Data Import'!$AP$152="Нет","+","")</f>
        <v/>
      </c>
      <c r="E50" s="179" t="str">
        <f>IF('Data Import'!$AP$153&lt;&gt;"",'Data Import'!$AP$153,"")</f>
        <v>Повышение доли остановочных пунктов пассажирского транспорта на автомобильных дорогах общего пользования регионального и местного значения, соответствующих требованиям доступности для инвалидов; к 2026 году – не менее 20%.</v>
      </c>
      <c r="F50" s="199" t="str">
        <f>IF('Data Import'!$AP$154&lt;&gt;"",'Data Import'!$AP$154,"")</f>
        <v>%</v>
      </c>
      <c r="G50" s="201">
        <f>IF('Data Import'!$AP$155&lt;&gt;"",'Data Import'!$AP$155,"")</f>
        <v>0</v>
      </c>
      <c r="H50" s="201">
        <f>IF('Data Import'!$AP$156&lt;&gt;"",'Data Import'!$AP$156,"")</f>
        <v>0</v>
      </c>
      <c r="I50" s="201">
        <f>IF('Data Import'!$AP$157&lt;&gt;"",'Data Import'!$AP$157,"")</f>
        <v>0</v>
      </c>
      <c r="J50" s="201">
        <f>IF('Data Import'!$AP$158&lt;&gt;"",'Data Import'!$AP$158,"")</f>
        <v>0</v>
      </c>
      <c r="K50" s="199" t="str">
        <f>IF('Data Import'!$AP$159="Нет","+","")</f>
        <v/>
      </c>
      <c r="L50" s="179" t="str">
        <f>IF('Data Import'!$AP$160&lt;&gt;"",'Data Import'!$AP$160,"")</f>
        <v/>
      </c>
      <c r="M50" s="199" t="str">
        <f>IF('Data Import'!$AP$159="Да","+","")</f>
        <v>+</v>
      </c>
      <c r="N50" s="217">
        <f>IF('Data Import'!$AP$161&lt;&gt;"",'Data Import'!$AP$161,"")</f>
        <v>143</v>
      </c>
      <c r="O50" s="217">
        <f>IF('Data Import'!$AP$162&lt;&gt;"",'Data Import'!$AP$162,"")</f>
        <v>143</v>
      </c>
      <c r="P50" s="217">
        <f>IF('Data Import'!$AP$163&lt;&gt;"",'Data Import'!$AP$163,"")</f>
        <v>766</v>
      </c>
      <c r="Q50" s="217">
        <f>IF('Data Import'!$AP$164&lt;&gt;"",'Data Import'!$AP$164,"")</f>
        <v>775</v>
      </c>
      <c r="R50" s="217">
        <f>IF('Data Import'!$AP$165&lt;&gt;"",'Data Import'!$AP$165,"")</f>
        <v>114</v>
      </c>
      <c r="S50" s="217">
        <f>IF('Data Import'!$AP$166&lt;&gt;"",'Data Import'!$AP$166,"")</f>
        <v>143</v>
      </c>
      <c r="T50" s="217">
        <f>IF('Data Import'!$AP$167&lt;&gt;"",'Data Import'!$AP$167,"")</f>
        <v>0</v>
      </c>
      <c r="U50" s="217">
        <f>IF('Data Import'!$AP$168&lt;&gt;"",'Data Import'!$AP$168,"")</f>
        <v>0</v>
      </c>
      <c r="V50" s="217">
        <f>IF('Data Import'!$AP$169&lt;&gt;"",'Data Import'!$AP$169,"")</f>
        <v>0</v>
      </c>
      <c r="W50" s="217">
        <f>IF('Data Import'!$AP$170&lt;&gt;"",'Data Import'!$AP$170,"")</f>
        <v>0</v>
      </c>
      <c r="X50" s="217">
        <f>IF('Data Import'!$AP$171&lt;&gt;"",'Data Import'!$AP$171,"")</f>
        <v>369</v>
      </c>
      <c r="Y50" s="217">
        <f>IF('Data Import'!$AP$172&lt;&gt;"",'Data Import'!$AP$172,"")</f>
        <v>369</v>
      </c>
      <c r="Z50" s="205">
        <f>IF('Data Import'!$AP$173&lt;&gt;"",'Data Import'!$AP$173,"")</f>
        <v>79.72</v>
      </c>
      <c r="AA50" s="205">
        <f>IF('Data Import'!$AP$174&lt;&gt;"",'Data Import'!$AP$174,"")</f>
        <v>100</v>
      </c>
      <c r="AB50" s="205">
        <f>IF('Data Import'!$AP$175&lt;&gt;"",'Data Import'!$AP$175,"")</f>
        <v>0</v>
      </c>
      <c r="AC50" s="205">
        <f>IF('Data Import'!$AP$176&lt;&gt;"",'Data Import'!$AP$176,"")</f>
        <v>0</v>
      </c>
      <c r="AD50" s="205">
        <f>IF('Data Import'!$AP$177&lt;&gt;"",'Data Import'!$AP$177,"")</f>
        <v>0</v>
      </c>
      <c r="AE50" s="205">
        <f>IF('Data Import'!$AP$178&lt;&gt;"",'Data Import'!$AP$178,"")</f>
        <v>0</v>
      </c>
      <c r="AF50" s="205">
        <f>IF('Data Import'!$AP$179&lt;&gt;"",'Data Import'!$AP$179,"")</f>
        <v>48.171999999999997</v>
      </c>
      <c r="AG50" s="205">
        <f>IF('Data Import'!$AP$180&lt;&gt;"",'Data Import'!$AP$180,"")</f>
        <v>47.613</v>
      </c>
      <c r="AH50" s="218"/>
    </row>
    <row r="51" spans="1:34" s="202" customFormat="1" ht="15.75" customHeight="1" x14ac:dyDescent="0.25">
      <c r="A51" s="33">
        <v>40</v>
      </c>
      <c r="B51" s="177" t="s">
        <v>50</v>
      </c>
      <c r="C51" s="199" t="str">
        <f>IF('Data Import'!$AQ$151="Нет","+","")</f>
        <v>+</v>
      </c>
      <c r="D51" s="199" t="str">
        <f>IF('Data Import'!$AQ$152="Нет","+","")</f>
        <v/>
      </c>
      <c r="E51" s="179" t="str">
        <f>IF('Data Import'!$AQ$153&lt;&gt;"",'Data Import'!$AQ$153,"")</f>
        <v/>
      </c>
      <c r="F51" s="199" t="str">
        <f>IF('Data Import'!$AQ$154&lt;&gt;"",'Data Import'!$AQ$154,"")</f>
        <v/>
      </c>
      <c r="G51" s="201" t="str">
        <f>IF('Data Import'!$AQ$155&lt;&gt;"",'Data Import'!$AQ$155,"")</f>
        <v/>
      </c>
      <c r="H51" s="201" t="str">
        <f>IF('Data Import'!$AQ$156&lt;&gt;"",'Data Import'!$AQ$156,"")</f>
        <v/>
      </c>
      <c r="I51" s="201" t="str">
        <f>IF('Data Import'!$AQ$157&lt;&gt;"",'Data Import'!$AQ$157,"")</f>
        <v/>
      </c>
      <c r="J51" s="201" t="str">
        <f>IF('Data Import'!$AQ$158&lt;&gt;"",'Data Import'!$AQ$158,"")</f>
        <v/>
      </c>
      <c r="K51" s="199" t="str">
        <f>IF('Data Import'!$AQ$159="Нет","+","")</f>
        <v/>
      </c>
      <c r="L51" s="179" t="str">
        <f>IF('Data Import'!$AQ$160&lt;&gt;"",'Data Import'!$AQ$160,"")</f>
        <v/>
      </c>
      <c r="M51" s="199" t="str">
        <f>IF('Data Import'!$AQ$159="Да","+","")</f>
        <v>+</v>
      </c>
      <c r="N51" s="217">
        <f>IF('Data Import'!$AQ$161&lt;&gt;"",'Data Import'!$AQ$161,"")</f>
        <v>690</v>
      </c>
      <c r="O51" s="217">
        <f>IF('Data Import'!$AQ$162&lt;&gt;"",'Data Import'!$AQ$162,"")</f>
        <v>690</v>
      </c>
      <c r="P51" s="217">
        <f>IF('Data Import'!$AQ$163&lt;&gt;"",'Data Import'!$AQ$163,"")</f>
        <v>2354</v>
      </c>
      <c r="Q51" s="217">
        <f>IF('Data Import'!$AQ$164&lt;&gt;"",'Data Import'!$AQ$164,"")</f>
        <v>2368</v>
      </c>
      <c r="R51" s="217">
        <f>IF('Data Import'!$AQ$165&lt;&gt;"",'Data Import'!$AQ$165,"")</f>
        <v>0</v>
      </c>
      <c r="S51" s="217">
        <f>IF('Data Import'!$AQ$166&lt;&gt;"",'Data Import'!$AQ$166,"")</f>
        <v>0</v>
      </c>
      <c r="T51" s="217">
        <f>IF('Data Import'!$AQ$167&lt;&gt;"",'Data Import'!$AQ$167,"")</f>
        <v>743</v>
      </c>
      <c r="U51" s="217">
        <f>IF('Data Import'!$AQ$168&lt;&gt;"",'Data Import'!$AQ$168,"")</f>
        <v>807</v>
      </c>
      <c r="V51" s="217">
        <f>IF('Data Import'!$AQ$169&lt;&gt;"",'Data Import'!$AQ$169,"")</f>
        <v>690</v>
      </c>
      <c r="W51" s="217">
        <f>IF('Data Import'!$AQ$170&lt;&gt;"",'Data Import'!$AQ$170,"")</f>
        <v>690</v>
      </c>
      <c r="X51" s="217">
        <f>IF('Data Import'!$AQ$171&lt;&gt;"",'Data Import'!$AQ$171,"")</f>
        <v>747</v>
      </c>
      <c r="Y51" s="217">
        <f>IF('Data Import'!$AQ$172&lt;&gt;"",'Data Import'!$AQ$172,"")</f>
        <v>789</v>
      </c>
      <c r="Z51" s="205">
        <f>IF('Data Import'!$AQ$173&lt;&gt;"",'Data Import'!$AQ$173,"")</f>
        <v>0</v>
      </c>
      <c r="AA51" s="205">
        <f>IF('Data Import'!$AQ$174&lt;&gt;"",'Data Import'!$AQ$174,"")</f>
        <v>0</v>
      </c>
      <c r="AB51" s="205">
        <f>IF('Data Import'!$AQ$175&lt;&gt;"",'Data Import'!$AQ$175,"")</f>
        <v>31.562999999999999</v>
      </c>
      <c r="AC51" s="205">
        <f>IF('Data Import'!$AQ$176&lt;&gt;"",'Data Import'!$AQ$176,"")</f>
        <v>34.079000000000001</v>
      </c>
      <c r="AD51" s="205">
        <f>IF('Data Import'!$AQ$177&lt;&gt;"",'Data Import'!$AQ$177,"")</f>
        <v>100</v>
      </c>
      <c r="AE51" s="205">
        <f>IF('Data Import'!$AQ$178&lt;&gt;"",'Data Import'!$AQ$178,"")</f>
        <v>100</v>
      </c>
      <c r="AF51" s="205">
        <f>IF('Data Import'!$AQ$179&lt;&gt;"",'Data Import'!$AQ$179,"")</f>
        <v>31.733000000000001</v>
      </c>
      <c r="AG51" s="205">
        <f>IF('Data Import'!$AQ$180&lt;&gt;"",'Data Import'!$AQ$180,"")</f>
        <v>33.319000000000003</v>
      </c>
      <c r="AH51" s="218"/>
    </row>
    <row r="52" spans="1:34" s="202" customFormat="1" ht="80.25" customHeight="1" x14ac:dyDescent="0.25">
      <c r="A52" s="33">
        <v>41</v>
      </c>
      <c r="B52" s="177" t="s">
        <v>51</v>
      </c>
      <c r="C52" s="199" t="str">
        <f>IF('Data Import'!$AR$151="Нет","+","")</f>
        <v/>
      </c>
      <c r="D52" s="199" t="str">
        <f>IF('Data Import'!$AR$152="Нет","+","")</f>
        <v/>
      </c>
      <c r="E52" s="179" t="str">
        <f>IF('Data Import'!$AR$153&lt;&gt;"",'Data Import'!$AR$153,"")</f>
        <v>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v>
      </c>
      <c r="F52" s="199" t="str">
        <f>IF('Data Import'!$AR$154&lt;&gt;"",'Data Import'!$AR$154,"")</f>
        <v>%</v>
      </c>
      <c r="G52" s="201">
        <f>IF('Data Import'!$AR$155&lt;&gt;"",'Data Import'!$AR$155,"")</f>
        <v>10</v>
      </c>
      <c r="H52" s="201">
        <f>IF('Data Import'!$AR$156&lt;&gt;"",'Data Import'!$AR$156,"")</f>
        <v>10</v>
      </c>
      <c r="I52" s="201">
        <f>IF('Data Import'!$AR$157&lt;&gt;"",'Data Import'!$AR$157,"")</f>
        <v>10</v>
      </c>
      <c r="J52" s="201" t="str">
        <f>IF('Data Import'!$AR$158&lt;&gt;"",'Data Import'!$AR$158,"")</f>
        <v/>
      </c>
      <c r="K52" s="199" t="str">
        <f>IF('Data Import'!$AR$159="Нет","+","")</f>
        <v/>
      </c>
      <c r="L52" s="179" t="str">
        <f>IF('Data Import'!$AR$160&lt;&gt;"",'Data Import'!$AR$160,"")</f>
        <v>В качестве планового значения на отчетный год указано ближайшее контрольное значение первого этапа реализации регионального Сводного плана — 10%, установленное на 2026 год распоряжением Правительства Чеченской Республики от 10.02.2025 № 20-р. Отдельное плановое значение на 2025 год не установлено. Поскольку региональный Сводный план предусматривает единый показатель без разделения по автомобильным дорогам регионального и местного значения, значение 10% отражено в обеих подстроках формы. Практические мероприятия в 2025 году не проводились; количественные показатели приняты без изменений по отношению к 2024 году.</v>
      </c>
      <c r="M52" s="199" t="str">
        <f>IF('Data Import'!$AR$159="Да","+","")</f>
        <v/>
      </c>
      <c r="N52" s="217">
        <f>IF('Data Import'!$AR$161&lt;&gt;"",'Data Import'!$AR$161,"")</f>
        <v>231</v>
      </c>
      <c r="O52" s="217">
        <f>IF('Data Import'!$AR$162&lt;&gt;"",'Data Import'!$AR$162,"")</f>
        <v>231</v>
      </c>
      <c r="P52" s="217" t="str">
        <f>IF('Data Import'!$AR$163&lt;&gt;"",'Data Import'!$AR$163,"")</f>
        <v/>
      </c>
      <c r="Q52" s="217" t="str">
        <f>IF('Data Import'!$AR$164&lt;&gt;"",'Data Import'!$AR$164,"")</f>
        <v/>
      </c>
      <c r="R52" s="217">
        <f>IF('Data Import'!$AR$165&lt;&gt;"",'Data Import'!$AR$165,"")</f>
        <v>9</v>
      </c>
      <c r="S52" s="217">
        <f>IF('Data Import'!$AR$166&lt;&gt;"",'Data Import'!$AR$166,"")</f>
        <v>9</v>
      </c>
      <c r="T52" s="217" t="str">
        <f>IF('Data Import'!$AR$167&lt;&gt;"",'Data Import'!$AR$167,"")</f>
        <v/>
      </c>
      <c r="U52" s="217" t="str">
        <f>IF('Data Import'!$AR$168&lt;&gt;"",'Data Import'!$AR$168,"")</f>
        <v/>
      </c>
      <c r="V52" s="217">
        <f>IF('Data Import'!$AR$169&lt;&gt;"",'Data Import'!$AR$169,"")</f>
        <v>41</v>
      </c>
      <c r="W52" s="217">
        <f>IF('Data Import'!$AR$170&lt;&gt;"",'Data Import'!$AR$170,"")</f>
        <v>41</v>
      </c>
      <c r="X52" s="217" t="str">
        <f>IF('Data Import'!$AR$171&lt;&gt;"",'Data Import'!$AR$171,"")</f>
        <v/>
      </c>
      <c r="Y52" s="217" t="str">
        <f>IF('Data Import'!$AR$172&lt;&gt;"",'Data Import'!$AR$172,"")</f>
        <v/>
      </c>
      <c r="Z52" s="205">
        <f>IF('Data Import'!$AR$173&lt;&gt;"",'Data Import'!$AR$173,"")</f>
        <v>3.8959999999999999</v>
      </c>
      <c r="AA52" s="205">
        <f>IF('Data Import'!$AR$174&lt;&gt;"",'Data Import'!$AR$174,"")</f>
        <v>3.8959999999999999</v>
      </c>
      <c r="AB52" s="205" t="str">
        <f>IF('Data Import'!$AR$175&lt;&gt;"",'Data Import'!$AR$175,"")</f>
        <v/>
      </c>
      <c r="AC52" s="205" t="str">
        <f>IF('Data Import'!$AR$176&lt;&gt;"",'Data Import'!$AR$176,"")</f>
        <v/>
      </c>
      <c r="AD52" s="205">
        <f>IF('Data Import'!$AR$177&lt;&gt;"",'Data Import'!$AR$177,"")</f>
        <v>17.748999999999999</v>
      </c>
      <c r="AE52" s="205">
        <f>IF('Data Import'!$AR$178&lt;&gt;"",'Data Import'!$AR$178,"")</f>
        <v>17.748999999999999</v>
      </c>
      <c r="AF52" s="205" t="str">
        <f>IF('Data Import'!$AR$179&lt;&gt;"",'Data Import'!$AR$179,"")</f>
        <v/>
      </c>
      <c r="AG52" s="205" t="str">
        <f>IF('Data Import'!$AR$180&lt;&gt;"",'Data Import'!$AR$180,"")</f>
        <v/>
      </c>
      <c r="AH52" s="218"/>
    </row>
    <row r="53" spans="1:34" s="202" customFormat="1" ht="15.75" customHeight="1" x14ac:dyDescent="0.25">
      <c r="A53" s="33">
        <v>42</v>
      </c>
      <c r="B53" s="177" t="s">
        <v>52</v>
      </c>
      <c r="C53" s="199" t="str">
        <f>IF('Data Import'!$AS$151="Нет","+","")</f>
        <v>+</v>
      </c>
      <c r="D53" s="199" t="str">
        <f>IF('Data Import'!$AS$152="Нет","+","")</f>
        <v>+</v>
      </c>
      <c r="E53" s="179" t="str">
        <f>IF('Data Import'!$AS$153&lt;&gt;"",'Data Import'!$AS$153,"")</f>
        <v/>
      </c>
      <c r="F53" s="199" t="str">
        <f>IF('Data Import'!$AS$154&lt;&gt;"",'Data Import'!$AS$154,"")</f>
        <v/>
      </c>
      <c r="G53" s="201" t="str">
        <f>IF('Data Import'!$AS$155&lt;&gt;"",'Data Import'!$AS$155,"")</f>
        <v/>
      </c>
      <c r="H53" s="201" t="str">
        <f>IF('Data Import'!$AS$156&lt;&gt;"",'Data Import'!$AS$156,"")</f>
        <v/>
      </c>
      <c r="I53" s="201" t="str">
        <f>IF('Data Import'!$AS$157&lt;&gt;"",'Data Import'!$AS$157,"")</f>
        <v/>
      </c>
      <c r="J53" s="201" t="str">
        <f>IF('Data Import'!$AS$158&lt;&gt;"",'Data Import'!$AS$158,"")</f>
        <v/>
      </c>
      <c r="K53" s="199" t="str">
        <f>IF('Data Import'!$AS$159="Нет","+","")</f>
        <v>+</v>
      </c>
      <c r="L53" s="179" t="str">
        <f>IF('Data Import'!$AS$160&lt;&gt;"",'Data Import'!$AS$160,"")</f>
        <v/>
      </c>
      <c r="M53" s="199" t="str">
        <f>IF('Data Import'!$AS$159="Да","+","")</f>
        <v/>
      </c>
      <c r="N53" s="217" t="str">
        <f>IF('Data Import'!$AS$161&lt;&gt;"",'Data Import'!$AS$161,"")</f>
        <v/>
      </c>
      <c r="O53" s="217" t="str">
        <f>IF('Data Import'!$AS$162&lt;&gt;"",'Data Import'!$AS$162,"")</f>
        <v/>
      </c>
      <c r="P53" s="217" t="str">
        <f>IF('Data Import'!$AS$163&lt;&gt;"",'Data Import'!$AS$163,"")</f>
        <v/>
      </c>
      <c r="Q53" s="217" t="str">
        <f>IF('Data Import'!$AS$164&lt;&gt;"",'Data Import'!$AS$164,"")</f>
        <v/>
      </c>
      <c r="R53" s="217" t="str">
        <f>IF('Data Import'!$AS$165&lt;&gt;"",'Data Import'!$AS$165,"")</f>
        <v/>
      </c>
      <c r="S53" s="217" t="str">
        <f>IF('Data Import'!$AS$166&lt;&gt;"",'Data Import'!$AS$166,"")</f>
        <v/>
      </c>
      <c r="T53" s="217" t="str">
        <f>IF('Data Import'!$AS$167&lt;&gt;"",'Data Import'!$AS$167,"")</f>
        <v/>
      </c>
      <c r="U53" s="217" t="str">
        <f>IF('Data Import'!$AS$168&lt;&gt;"",'Data Import'!$AS$168,"")</f>
        <v/>
      </c>
      <c r="V53" s="217" t="str">
        <f>IF('Data Import'!$AS$169&lt;&gt;"",'Data Import'!$AS$169,"")</f>
        <v/>
      </c>
      <c r="W53" s="217" t="str">
        <f>IF('Data Import'!$AS$170&lt;&gt;"",'Data Import'!$AS$170,"")</f>
        <v/>
      </c>
      <c r="X53" s="217" t="str">
        <f>IF('Data Import'!$AS$171&lt;&gt;"",'Data Import'!$AS$171,"")</f>
        <v/>
      </c>
      <c r="Y53" s="217" t="str">
        <f>IF('Data Import'!$AS$172&lt;&gt;"",'Data Import'!$AS$172,"")</f>
        <v/>
      </c>
      <c r="Z53" s="205" t="str">
        <f>IF('Data Import'!$AS$173&lt;&gt;"",'Data Import'!$AS$173,"")</f>
        <v/>
      </c>
      <c r="AA53" s="205" t="str">
        <f>IF('Data Import'!$AS$174&lt;&gt;"",'Data Import'!$AS$174,"")</f>
        <v/>
      </c>
      <c r="AB53" s="205" t="str">
        <f>IF('Data Import'!$AS$175&lt;&gt;"",'Data Import'!$AS$175,"")</f>
        <v/>
      </c>
      <c r="AC53" s="205" t="str">
        <f>IF('Data Import'!$AS$176&lt;&gt;"",'Data Import'!$AS$176,"")</f>
        <v/>
      </c>
      <c r="AD53" s="205" t="str">
        <f>IF('Data Import'!$AS$177&lt;&gt;"",'Data Import'!$AS$177,"")</f>
        <v/>
      </c>
      <c r="AE53" s="205" t="str">
        <f>IF('Data Import'!$AS$178&lt;&gt;"",'Data Import'!$AS$178,"")</f>
        <v/>
      </c>
      <c r="AF53" s="205" t="str">
        <f>IF('Data Import'!$AS$179&lt;&gt;"",'Data Import'!$AS$179,"")</f>
        <v/>
      </c>
      <c r="AG53" s="205" t="str">
        <f>IF('Data Import'!$AS$180&lt;&gt;"",'Data Import'!$AS$180,"")</f>
        <v/>
      </c>
      <c r="AH53" s="218"/>
    </row>
    <row r="54" spans="1:34" s="202" customFormat="1" ht="15.75" customHeight="1" x14ac:dyDescent="0.25">
      <c r="A54" s="33">
        <v>43</v>
      </c>
      <c r="B54" s="177" t="s">
        <v>53</v>
      </c>
      <c r="C54" s="199" t="str">
        <f>IF('Data Import'!$AT$151="Нет","+","")</f>
        <v/>
      </c>
      <c r="D54" s="199" t="str">
        <f>IF('Data Import'!$AT$152="Нет","+","")</f>
        <v/>
      </c>
      <c r="E54" s="179" t="str">
        <f>IF('Data Import'!$AT$153&lt;&gt;"",'Data Import'!$AT$153,"")</f>
        <v/>
      </c>
      <c r="F54" s="199" t="str">
        <f>IF('Data Import'!$AT$154&lt;&gt;"",'Data Import'!$AT$154,"")</f>
        <v/>
      </c>
      <c r="G54" s="201" t="str">
        <f>IF('Data Import'!$AT$155&lt;&gt;"",'Data Import'!$AT$155,"")</f>
        <v/>
      </c>
      <c r="H54" s="201" t="str">
        <f>IF('Data Import'!$AT$156&lt;&gt;"",'Data Import'!$AT$156,"")</f>
        <v/>
      </c>
      <c r="I54" s="201" t="str">
        <f>IF('Data Import'!$AT$157&lt;&gt;"",'Data Import'!$AT$157,"")</f>
        <v/>
      </c>
      <c r="J54" s="201" t="str">
        <f>IF('Data Import'!$AT$158&lt;&gt;"",'Data Import'!$AT$158,"")</f>
        <v/>
      </c>
      <c r="K54" s="199" t="str">
        <f>IF('Data Import'!$AT$159="Нет","+","")</f>
        <v/>
      </c>
      <c r="L54" s="179" t="str">
        <f>IF('Data Import'!$AT$160&lt;&gt;"",'Data Import'!$AT$160,"")</f>
        <v/>
      </c>
      <c r="M54" s="199" t="str">
        <f>IF('Data Import'!$AT$159="Да","+","")</f>
        <v/>
      </c>
      <c r="N54" s="217" t="str">
        <f>IF('Data Import'!$AT$161&lt;&gt;"",'Data Import'!$AT$161,"")</f>
        <v/>
      </c>
      <c r="O54" s="217" t="str">
        <f>IF('Data Import'!$AT$162&lt;&gt;"",'Data Import'!$AT$162,"")</f>
        <v/>
      </c>
      <c r="P54" s="217" t="str">
        <f>IF('Data Import'!$AT$163&lt;&gt;"",'Data Import'!$AT$163,"")</f>
        <v/>
      </c>
      <c r="Q54" s="217" t="str">
        <f>IF('Data Import'!$AT$164&lt;&gt;"",'Data Import'!$AT$164,"")</f>
        <v/>
      </c>
      <c r="R54" s="217" t="str">
        <f>IF('Data Import'!$AT$165&lt;&gt;"",'Data Import'!$AT$165,"")</f>
        <v/>
      </c>
      <c r="S54" s="217" t="str">
        <f>IF('Data Import'!$AT$166&lt;&gt;"",'Data Import'!$AT$166,"")</f>
        <v/>
      </c>
      <c r="T54" s="217" t="str">
        <f>IF('Data Import'!$AT$167&lt;&gt;"",'Data Import'!$AT$167,"")</f>
        <v/>
      </c>
      <c r="U54" s="217" t="str">
        <f>IF('Data Import'!$AT$168&lt;&gt;"",'Data Import'!$AT$168,"")</f>
        <v/>
      </c>
      <c r="V54" s="217" t="str">
        <f>IF('Data Import'!$AT$169&lt;&gt;"",'Data Import'!$AT$169,"")</f>
        <v/>
      </c>
      <c r="W54" s="217" t="str">
        <f>IF('Data Import'!$AT$170&lt;&gt;"",'Data Import'!$AT$170,"")</f>
        <v/>
      </c>
      <c r="X54" s="217" t="str">
        <f>IF('Data Import'!$AT$171&lt;&gt;"",'Data Import'!$AT$171,"")</f>
        <v/>
      </c>
      <c r="Y54" s="217" t="str">
        <f>IF('Data Import'!$AT$172&lt;&gt;"",'Data Import'!$AT$172,"")</f>
        <v/>
      </c>
      <c r="Z54" s="205" t="str">
        <f>IF('Data Import'!$AT$173&lt;&gt;"",'Data Import'!$AT$173,"")</f>
        <v/>
      </c>
      <c r="AA54" s="205" t="str">
        <f>IF('Data Import'!$AT$174&lt;&gt;"",'Data Import'!$AT$174,"")</f>
        <v/>
      </c>
      <c r="AB54" s="205" t="str">
        <f>IF('Data Import'!$AT$175&lt;&gt;"",'Data Import'!$AT$175,"")</f>
        <v/>
      </c>
      <c r="AC54" s="205" t="str">
        <f>IF('Data Import'!$AT$176&lt;&gt;"",'Data Import'!$AT$176,"")</f>
        <v/>
      </c>
      <c r="AD54" s="205" t="str">
        <f>IF('Data Import'!$AT$177&lt;&gt;"",'Data Import'!$AT$177,"")</f>
        <v/>
      </c>
      <c r="AE54" s="205" t="str">
        <f>IF('Data Import'!$AT$178&lt;&gt;"",'Data Import'!$AT$178,"")</f>
        <v/>
      </c>
      <c r="AF54" s="205" t="str">
        <f>IF('Data Import'!$AT$179&lt;&gt;"",'Data Import'!$AT$179,"")</f>
        <v/>
      </c>
      <c r="AG54" s="205" t="str">
        <f>IF('Data Import'!$AT$180&lt;&gt;"",'Data Import'!$AT$180,"")</f>
        <v/>
      </c>
      <c r="AH54" s="218"/>
    </row>
    <row r="55" spans="1:34" s="202" customFormat="1" ht="15.75" customHeight="1" x14ac:dyDescent="0.25">
      <c r="A55" s="33">
        <v>44</v>
      </c>
      <c r="B55" s="177" t="s">
        <v>54</v>
      </c>
      <c r="C55" s="199" t="str">
        <f>IF('Data Import'!$AU$151="Нет","+","")</f>
        <v/>
      </c>
      <c r="D55" s="199" t="str">
        <f>IF('Data Import'!$AU$152="Нет","+","")</f>
        <v>+</v>
      </c>
      <c r="E55" s="179" t="str">
        <f>IF('Data Import'!$AU$153&lt;&gt;"",'Data Import'!$AU$153,"")</f>
        <v/>
      </c>
      <c r="F55" s="199" t="str">
        <f>IF('Data Import'!$AU$154&lt;&gt;"",'Data Import'!$AU$154,"")</f>
        <v/>
      </c>
      <c r="G55" s="201" t="str">
        <f>IF('Data Import'!$AU$155&lt;&gt;"",'Data Import'!$AU$155,"")</f>
        <v/>
      </c>
      <c r="H55" s="201" t="str">
        <f>IF('Data Import'!$AU$156&lt;&gt;"",'Data Import'!$AU$156,"")</f>
        <v/>
      </c>
      <c r="I55" s="201" t="str">
        <f>IF('Data Import'!$AU$157&lt;&gt;"",'Data Import'!$AU$157,"")</f>
        <v/>
      </c>
      <c r="J55" s="201" t="str">
        <f>IF('Data Import'!$AU$158&lt;&gt;"",'Data Import'!$AU$158,"")</f>
        <v/>
      </c>
      <c r="K55" s="199" t="str">
        <f>IF('Data Import'!$AU$159="Нет","+","")</f>
        <v/>
      </c>
      <c r="L55" s="179" t="str">
        <f>IF('Data Import'!$AU$160&lt;&gt;"",'Data Import'!$AU$160,"")</f>
        <v/>
      </c>
      <c r="M55" s="199" t="str">
        <f>IF('Data Import'!$AU$159="Да","+","")</f>
        <v>+</v>
      </c>
      <c r="N55" s="217">
        <f>IF('Data Import'!$AU$161&lt;&gt;"",'Data Import'!$AU$161,"")</f>
        <v>1334</v>
      </c>
      <c r="O55" s="217">
        <f>IF('Data Import'!$AU$162&lt;&gt;"",'Data Import'!$AU$162,"")</f>
        <v>1334</v>
      </c>
      <c r="P55" s="217">
        <f>IF('Data Import'!$AU$163&lt;&gt;"",'Data Import'!$AU$163,"")</f>
        <v>613</v>
      </c>
      <c r="Q55" s="217">
        <f>IF('Data Import'!$AU$164&lt;&gt;"",'Data Import'!$AU$164,"")</f>
        <v>723</v>
      </c>
      <c r="R55" s="217">
        <f>IF('Data Import'!$AU$165&lt;&gt;"",'Data Import'!$AU$165,"")</f>
        <v>36</v>
      </c>
      <c r="S55" s="217">
        <f>IF('Data Import'!$AU$166&lt;&gt;"",'Data Import'!$AU$166,"")</f>
        <v>36</v>
      </c>
      <c r="T55" s="217">
        <f>IF('Data Import'!$AU$167&lt;&gt;"",'Data Import'!$AU$167,"")</f>
        <v>80</v>
      </c>
      <c r="U55" s="217">
        <f>IF('Data Import'!$AU$168&lt;&gt;"",'Data Import'!$AU$168,"")</f>
        <v>83</v>
      </c>
      <c r="V55" s="217">
        <f>IF('Data Import'!$AU$169&lt;&gt;"",'Data Import'!$AU$169,"")</f>
        <v>1298</v>
      </c>
      <c r="W55" s="217">
        <f>IF('Data Import'!$AU$170&lt;&gt;"",'Data Import'!$AU$170,"")</f>
        <v>1298</v>
      </c>
      <c r="X55" s="217">
        <f>IF('Data Import'!$AU$171&lt;&gt;"",'Data Import'!$AU$171,"")</f>
        <v>282</v>
      </c>
      <c r="Y55" s="217">
        <f>IF('Data Import'!$AU$172&lt;&gt;"",'Data Import'!$AU$172,"")</f>
        <v>397</v>
      </c>
      <c r="Z55" s="205">
        <f>IF('Data Import'!$AU$173&lt;&gt;"",'Data Import'!$AU$173,"")</f>
        <v>2.6989999999999998</v>
      </c>
      <c r="AA55" s="205">
        <f>IF('Data Import'!$AU$174&lt;&gt;"",'Data Import'!$AU$174,"")</f>
        <v>2.6989999999999998</v>
      </c>
      <c r="AB55" s="205">
        <f>IF('Data Import'!$AU$175&lt;&gt;"",'Data Import'!$AU$175,"")</f>
        <v>13.051</v>
      </c>
      <c r="AC55" s="205">
        <f>IF('Data Import'!$AU$176&lt;&gt;"",'Data Import'!$AU$176,"")</f>
        <v>11.48</v>
      </c>
      <c r="AD55" s="205">
        <f>IF('Data Import'!$AU$177&lt;&gt;"",'Data Import'!$AU$177,"")</f>
        <v>97.301000000000002</v>
      </c>
      <c r="AE55" s="205">
        <f>IF('Data Import'!$AU$178&lt;&gt;"",'Data Import'!$AU$178,"")</f>
        <v>97.301000000000002</v>
      </c>
      <c r="AF55" s="205">
        <f>IF('Data Import'!$AU$179&lt;&gt;"",'Data Import'!$AU$179,"")</f>
        <v>46.003</v>
      </c>
      <c r="AG55" s="205">
        <f>IF('Data Import'!$AU$180&lt;&gt;"",'Data Import'!$AU$180,"")</f>
        <v>54.91</v>
      </c>
      <c r="AH55" s="218"/>
    </row>
    <row r="56" spans="1:34" s="202" customFormat="1" ht="15.75" customHeight="1" x14ac:dyDescent="0.25">
      <c r="A56" s="33">
        <v>45</v>
      </c>
      <c r="B56" s="177" t="s">
        <v>55</v>
      </c>
      <c r="C56" s="199" t="str">
        <f>IF('Data Import'!$AV$151="Нет","+","")</f>
        <v>+</v>
      </c>
      <c r="D56" s="199" t="str">
        <f>IF('Data Import'!$AV$152="Нет","+","")</f>
        <v/>
      </c>
      <c r="E56" s="179" t="str">
        <f>IF('Data Import'!$AV$153&lt;&gt;"",'Data Import'!$AV$153,"")</f>
        <v/>
      </c>
      <c r="F56" s="199" t="str">
        <f>IF('Data Import'!$AV$154&lt;&gt;"",'Data Import'!$AV$154,"")</f>
        <v/>
      </c>
      <c r="G56" s="201" t="str">
        <f>IF('Data Import'!$AV$155&lt;&gt;"",'Data Import'!$AV$155,"")</f>
        <v/>
      </c>
      <c r="H56" s="201" t="str">
        <f>IF('Data Import'!$AV$156&lt;&gt;"",'Data Import'!$AV$156,"")</f>
        <v/>
      </c>
      <c r="I56" s="201" t="str">
        <f>IF('Data Import'!$AV$157&lt;&gt;"",'Data Import'!$AV$157,"")</f>
        <v/>
      </c>
      <c r="J56" s="201" t="str">
        <f>IF('Data Import'!$AV$158&lt;&gt;"",'Data Import'!$AV$158,"")</f>
        <v/>
      </c>
      <c r="K56" s="199" t="str">
        <f>IF('Data Import'!$AV$159="Нет","+","")</f>
        <v/>
      </c>
      <c r="L56" s="179" t="str">
        <f>IF('Data Import'!$AV$160&lt;&gt;"",'Data Import'!$AV$160,"")</f>
        <v/>
      </c>
      <c r="M56" s="199" t="str">
        <f>IF('Data Import'!$AV$159="Да","+","")</f>
        <v>+</v>
      </c>
      <c r="N56" s="217">
        <f>IF('Data Import'!$AV$161&lt;&gt;"",'Data Import'!$AV$161,"")</f>
        <v>1332</v>
      </c>
      <c r="O56" s="217">
        <f>IF('Data Import'!$AV$162&lt;&gt;"",'Data Import'!$AV$162,"")</f>
        <v>1266</v>
      </c>
      <c r="P56" s="217">
        <f>IF('Data Import'!$AV$163&lt;&gt;"",'Data Import'!$AV$163,"")</f>
        <v>4250</v>
      </c>
      <c r="Q56" s="217">
        <f>IF('Data Import'!$AV$164&lt;&gt;"",'Data Import'!$AV$164,"")</f>
        <v>4278</v>
      </c>
      <c r="R56" s="217">
        <f>IF('Data Import'!$AV$165&lt;&gt;"",'Data Import'!$AV$165,"")</f>
        <v>1</v>
      </c>
      <c r="S56" s="217">
        <f>IF('Data Import'!$AV$166&lt;&gt;"",'Data Import'!$AV$166,"")</f>
        <v>1</v>
      </c>
      <c r="T56" s="217">
        <f>IF('Data Import'!$AV$167&lt;&gt;"",'Data Import'!$AV$167,"")</f>
        <v>1187</v>
      </c>
      <c r="U56" s="217">
        <f>IF('Data Import'!$AV$168&lt;&gt;"",'Data Import'!$AV$168,"")</f>
        <v>1218</v>
      </c>
      <c r="V56" s="217">
        <f>IF('Data Import'!$AV$169&lt;&gt;"",'Data Import'!$AV$169,"")</f>
        <v>70</v>
      </c>
      <c r="W56" s="217">
        <f>IF('Data Import'!$AV$170&lt;&gt;"",'Data Import'!$AV$170,"")</f>
        <v>70</v>
      </c>
      <c r="X56" s="217">
        <f>IF('Data Import'!$AV$171&lt;&gt;"",'Data Import'!$AV$171,"")</f>
        <v>2103</v>
      </c>
      <c r="Y56" s="217">
        <f>IF('Data Import'!$AV$172&lt;&gt;"",'Data Import'!$AV$172,"")</f>
        <v>2123</v>
      </c>
      <c r="Z56" s="205">
        <f>IF('Data Import'!$AV$173&lt;&gt;"",'Data Import'!$AV$173,"")</f>
        <v>7.4999999999999997E-2</v>
      </c>
      <c r="AA56" s="205">
        <f>IF('Data Import'!$AV$174&lt;&gt;"",'Data Import'!$AV$174,"")</f>
        <v>7.9000000000000001E-2</v>
      </c>
      <c r="AB56" s="205">
        <f>IF('Data Import'!$AV$175&lt;&gt;"",'Data Import'!$AV$175,"")</f>
        <v>27.928999999999998</v>
      </c>
      <c r="AC56" s="205">
        <f>IF('Data Import'!$AV$176&lt;&gt;"",'Data Import'!$AV$176,"")</f>
        <v>28.471</v>
      </c>
      <c r="AD56" s="205">
        <f>IF('Data Import'!$AV$177&lt;&gt;"",'Data Import'!$AV$177,"")</f>
        <v>5.2549999999999999</v>
      </c>
      <c r="AE56" s="205">
        <f>IF('Data Import'!$AV$178&lt;&gt;"",'Data Import'!$AV$178,"")</f>
        <v>5.5289999999999999</v>
      </c>
      <c r="AF56" s="205">
        <f>IF('Data Import'!$AV$179&lt;&gt;"",'Data Import'!$AV$179,"")</f>
        <v>49.481999999999999</v>
      </c>
      <c r="AG56" s="205">
        <f>IF('Data Import'!$AV$180&lt;&gt;"",'Data Import'!$AV$180,"")</f>
        <v>49.625999999999998</v>
      </c>
      <c r="AH56" s="218"/>
    </row>
    <row r="57" spans="1:34" s="202" customFormat="1" ht="15.75" customHeight="1" x14ac:dyDescent="0.25">
      <c r="A57" s="33">
        <v>46</v>
      </c>
      <c r="B57" s="177" t="s">
        <v>56</v>
      </c>
      <c r="C57" s="199" t="str">
        <f>IF('Data Import'!$AW$151="Нет","+","")</f>
        <v>+</v>
      </c>
      <c r="D57" s="199" t="str">
        <f>IF('Data Import'!$AW$152="Нет","+","")</f>
        <v/>
      </c>
      <c r="E57" s="179" t="str">
        <f>IF('Data Import'!$AW$153&lt;&gt;"",'Data Import'!$AW$153,"")</f>
        <v/>
      </c>
      <c r="F57" s="199" t="str">
        <f>IF('Data Import'!$AW$154&lt;&gt;"",'Data Import'!$AW$154,"")</f>
        <v/>
      </c>
      <c r="G57" s="201" t="str">
        <f>IF('Data Import'!$AW$155&lt;&gt;"",'Data Import'!$AW$155,"")</f>
        <v/>
      </c>
      <c r="H57" s="201" t="str">
        <f>IF('Data Import'!$AW$156&lt;&gt;"",'Data Import'!$AW$156,"")</f>
        <v/>
      </c>
      <c r="I57" s="201" t="str">
        <f>IF('Data Import'!$AW$157&lt;&gt;"",'Data Import'!$AW$157,"")</f>
        <v/>
      </c>
      <c r="J57" s="201" t="str">
        <f>IF('Data Import'!$AW$158&lt;&gt;"",'Data Import'!$AW$158,"")</f>
        <v/>
      </c>
      <c r="K57" s="199" t="str">
        <f>IF('Data Import'!$AW$159="Нет","+","")</f>
        <v/>
      </c>
      <c r="L57" s="179" t="str">
        <f>IF('Data Import'!$AW$160&lt;&gt;"",'Data Import'!$AW$160,"")</f>
        <v/>
      </c>
      <c r="M57" s="199" t="str">
        <f>IF('Data Import'!$AW$159="Да","+","")</f>
        <v>+</v>
      </c>
      <c r="N57" s="217" t="str">
        <f>IF('Data Import'!$AW$161&lt;&gt;"",'Data Import'!$AW$161,"")</f>
        <v/>
      </c>
      <c r="O57" s="217" t="str">
        <f>IF('Data Import'!$AW$162&lt;&gt;"",'Data Import'!$AW$162,"")</f>
        <v/>
      </c>
      <c r="P57" s="217">
        <f>IF('Data Import'!$AW$163&lt;&gt;"",'Data Import'!$AW$163,"")</f>
        <v>3255</v>
      </c>
      <c r="Q57" s="217">
        <f>IF('Data Import'!$AW$164&lt;&gt;"",'Data Import'!$AW$164,"")</f>
        <v>3296</v>
      </c>
      <c r="R57" s="217" t="str">
        <f>IF('Data Import'!$AW$165&lt;&gt;"",'Data Import'!$AW$165,"")</f>
        <v/>
      </c>
      <c r="S57" s="217" t="str">
        <f>IF('Data Import'!$AW$166&lt;&gt;"",'Data Import'!$AW$166,"")</f>
        <v/>
      </c>
      <c r="T57" s="217">
        <f>IF('Data Import'!$AW$167&lt;&gt;"",'Data Import'!$AW$167,"")</f>
        <v>250</v>
      </c>
      <c r="U57" s="217">
        <f>IF('Data Import'!$AW$168&lt;&gt;"",'Data Import'!$AW$168,"")</f>
        <v>249</v>
      </c>
      <c r="V57" s="217" t="str">
        <f>IF('Data Import'!$AW$169&lt;&gt;"",'Data Import'!$AW$169,"")</f>
        <v/>
      </c>
      <c r="W57" s="217" t="str">
        <f>IF('Data Import'!$AW$170&lt;&gt;"",'Data Import'!$AW$170,"")</f>
        <v/>
      </c>
      <c r="X57" s="217">
        <f>IF('Data Import'!$AW$171&lt;&gt;"",'Data Import'!$AW$171,"")</f>
        <v>592</v>
      </c>
      <c r="Y57" s="217">
        <f>IF('Data Import'!$AW$172&lt;&gt;"",'Data Import'!$AW$172,"")</f>
        <v>602</v>
      </c>
      <c r="Z57" s="205" t="str">
        <f>IF('Data Import'!$AW$173&lt;&gt;"",'Data Import'!$AW$173,"")</f>
        <v/>
      </c>
      <c r="AA57" s="205" t="str">
        <f>IF('Data Import'!$AW$174&lt;&gt;"",'Data Import'!$AW$174,"")</f>
        <v/>
      </c>
      <c r="AB57" s="205">
        <f>IF('Data Import'!$AW$175&lt;&gt;"",'Data Import'!$AW$175,"")</f>
        <v>7.68</v>
      </c>
      <c r="AC57" s="205">
        <f>IF('Data Import'!$AW$176&lt;&gt;"",'Data Import'!$AW$176,"")</f>
        <v>7.5549999999999997</v>
      </c>
      <c r="AD57" s="205" t="str">
        <f>IF('Data Import'!$AW$177&lt;&gt;"",'Data Import'!$AW$177,"")</f>
        <v/>
      </c>
      <c r="AE57" s="205" t="str">
        <f>IF('Data Import'!$AW$178&lt;&gt;"",'Data Import'!$AW$178,"")</f>
        <v/>
      </c>
      <c r="AF57" s="205">
        <f>IF('Data Import'!$AW$179&lt;&gt;"",'Data Import'!$AW$179,"")</f>
        <v>18.187000000000001</v>
      </c>
      <c r="AG57" s="205">
        <f>IF('Data Import'!$AW$180&lt;&gt;"",'Data Import'!$AW$180,"")</f>
        <v>18.265000000000001</v>
      </c>
      <c r="AH57" s="218"/>
    </row>
    <row r="58" spans="1:34" s="202" customFormat="1" ht="78" customHeight="1" x14ac:dyDescent="0.25">
      <c r="A58" s="33">
        <v>47</v>
      </c>
      <c r="B58" s="177" t="s">
        <v>57</v>
      </c>
      <c r="C58" s="199" t="str">
        <f>IF('Data Import'!$AX$151="Нет","+","")</f>
        <v/>
      </c>
      <c r="D58" s="199" t="str">
        <f>IF('Data Import'!$AX$152="Нет","+","")</f>
        <v/>
      </c>
      <c r="E58" s="179" t="str">
        <f>IF('Data Import'!$AX$153&lt;&gt;"",'Data Import'!$AX$153,"")</f>
        <v>Обустройство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v>
      </c>
      <c r="F58" s="199" t="str">
        <f>IF('Data Import'!$AX$154&lt;&gt;"",'Data Import'!$AX$154,"")</f>
        <v>%</v>
      </c>
      <c r="G58" s="201">
        <f>IF('Data Import'!$AX$155&lt;&gt;"",'Data Import'!$AX$155,"")</f>
        <v>4.72</v>
      </c>
      <c r="H58" s="201">
        <f>IF('Data Import'!$AX$156&lt;&gt;"",'Data Import'!$AX$156,"")</f>
        <v>18.8</v>
      </c>
      <c r="I58" s="201">
        <f>IF('Data Import'!$AX$157&lt;&gt;"",'Data Import'!$AX$157,"")</f>
        <v>8.5399999999999991</v>
      </c>
      <c r="J58" s="201">
        <f>IF('Data Import'!$AX$158&lt;&gt;"",'Data Import'!$AX$158,"")</f>
        <v>32.33</v>
      </c>
      <c r="K58" s="199" t="str">
        <f>IF('Data Import'!$AX$159="Нет","+","")</f>
        <v/>
      </c>
      <c r="L58" s="179" t="str">
        <f>IF('Data Import'!$AX$160&lt;&gt;"",'Data Import'!$AX$160,"")</f>
        <v/>
      </c>
      <c r="M58" s="199" t="str">
        <f>IF('Data Import'!$AX$159="Да","+","")</f>
        <v>+</v>
      </c>
      <c r="N58" s="217">
        <f>IF('Data Import'!$AX$161&lt;&gt;"",'Data Import'!$AX$161,"")</f>
        <v>890</v>
      </c>
      <c r="O58" s="217">
        <f>IF('Data Import'!$AX$162&lt;&gt;"",'Data Import'!$AX$162,"")</f>
        <v>890</v>
      </c>
      <c r="P58" s="217">
        <f>IF('Data Import'!$AX$163&lt;&gt;"",'Data Import'!$AX$163,"")</f>
        <v>3610</v>
      </c>
      <c r="Q58" s="217">
        <f>IF('Data Import'!$AX$164&lt;&gt;"",'Data Import'!$AX$164,"")</f>
        <v>3638</v>
      </c>
      <c r="R58" s="217">
        <f>IF('Data Import'!$AX$165&lt;&gt;"",'Data Import'!$AX$165,"")</f>
        <v>70</v>
      </c>
      <c r="S58" s="217">
        <f>IF('Data Import'!$AX$166&lt;&gt;"",'Data Import'!$AX$166,"")</f>
        <v>76</v>
      </c>
      <c r="T58" s="217">
        <f>IF('Data Import'!$AX$167&lt;&gt;"",'Data Import'!$AX$167,"")</f>
        <v>2197</v>
      </c>
      <c r="U58" s="217">
        <f>IF('Data Import'!$AX$168&lt;&gt;"",'Data Import'!$AX$168,"")</f>
        <v>2233</v>
      </c>
      <c r="V58" s="217">
        <f>IF('Data Import'!$AX$169&lt;&gt;"",'Data Import'!$AX$169,"")</f>
        <v>70</v>
      </c>
      <c r="W58" s="217">
        <f>IF('Data Import'!$AX$170&lt;&gt;"",'Data Import'!$AX$170,"")</f>
        <v>814</v>
      </c>
      <c r="X58" s="217">
        <f>IF('Data Import'!$AX$171&lt;&gt;"",'Data Import'!$AX$171,"")</f>
        <v>948</v>
      </c>
      <c r="Y58" s="217">
        <f>IF('Data Import'!$AX$172&lt;&gt;"",'Data Import'!$AX$172,"")</f>
        <v>962</v>
      </c>
      <c r="Z58" s="205">
        <f>IF('Data Import'!$AX$173&lt;&gt;"",'Data Import'!$AX$173,"")</f>
        <v>7.8650000000000002</v>
      </c>
      <c r="AA58" s="205">
        <f>IF('Data Import'!$AX$174&lt;&gt;"",'Data Import'!$AX$174,"")</f>
        <v>8.5389999999999997</v>
      </c>
      <c r="AB58" s="205">
        <f>IF('Data Import'!$AX$175&lt;&gt;"",'Data Import'!$AX$175,"")</f>
        <v>60.859000000000002</v>
      </c>
      <c r="AC58" s="205">
        <f>IF('Data Import'!$AX$176&lt;&gt;"",'Data Import'!$AX$176,"")</f>
        <v>61.38</v>
      </c>
      <c r="AD58" s="205">
        <f>IF('Data Import'!$AX$177&lt;&gt;"",'Data Import'!$AX$177,"")</f>
        <v>7.8650000000000002</v>
      </c>
      <c r="AE58" s="205">
        <f>IF('Data Import'!$AX$178&lt;&gt;"",'Data Import'!$AX$178,"")</f>
        <v>91.460999999999999</v>
      </c>
      <c r="AF58" s="205">
        <f>IF('Data Import'!$AX$179&lt;&gt;"",'Data Import'!$AX$179,"")</f>
        <v>26.26</v>
      </c>
      <c r="AG58" s="205">
        <f>IF('Data Import'!$AX$180&lt;&gt;"",'Data Import'!$AX$180,"")</f>
        <v>26.443000000000001</v>
      </c>
      <c r="AH58" s="218"/>
    </row>
    <row r="59" spans="1:34" s="202" customFormat="1" ht="62.25" customHeight="1" x14ac:dyDescent="0.25">
      <c r="A59" s="33">
        <v>48</v>
      </c>
      <c r="B59" s="177" t="s">
        <v>58</v>
      </c>
      <c r="C59" s="199" t="str">
        <f>IF('Data Import'!$AY$151="Нет","+","")</f>
        <v/>
      </c>
      <c r="D59" s="199" t="str">
        <f>IF('Data Import'!$AY$152="Нет","+","")</f>
        <v/>
      </c>
      <c r="E59" s="179" t="str">
        <f>IF('Data Import'!$AY$153&lt;&gt;"",'Data Import'!$AY$153,"")</f>
        <v xml:space="preserve">"Оборудованы остановочные комплексы на
маршрутах общественного транспорта бесп
репятственным доступом для инвалидов и
других маломобильных групп населения"
</v>
      </c>
      <c r="F59" s="199" t="str">
        <f>IF('Data Import'!$AY$154&lt;&gt;"",'Data Import'!$AY$154,"")</f>
        <v>ед.</v>
      </c>
      <c r="G59" s="201">
        <f>IF('Data Import'!$AY$155&lt;&gt;"",'Data Import'!$AY$155,"")</f>
        <v>0</v>
      </c>
      <c r="H59" s="201">
        <f>IF('Data Import'!$AY$156&lt;&gt;"",'Data Import'!$AY$156,"")</f>
        <v>18</v>
      </c>
      <c r="I59" s="201">
        <f>IF('Data Import'!$AY$157&lt;&gt;"",'Data Import'!$AY$157,"")</f>
        <v>0</v>
      </c>
      <c r="J59" s="201">
        <f>IF('Data Import'!$AY$158&lt;&gt;"",'Data Import'!$AY$158,"")</f>
        <v>18</v>
      </c>
      <c r="K59" s="199" t="str">
        <f>IF('Data Import'!$AY$159="Нет","+","")</f>
        <v/>
      </c>
      <c r="L59" s="179" t="str">
        <f>IF('Data Import'!$AY$160&lt;&gt;"",'Data Import'!$AY$160,"")</f>
        <v/>
      </c>
      <c r="M59" s="199" t="str">
        <f>IF('Data Import'!$AY$159="Да","+","")</f>
        <v>+</v>
      </c>
      <c r="N59" s="217">
        <f>IF('Data Import'!$AY$161&lt;&gt;"",'Data Import'!$AY$161,"")</f>
        <v>274</v>
      </c>
      <c r="O59" s="217">
        <f>IF('Data Import'!$AY$162&lt;&gt;"",'Data Import'!$AY$162,"")</f>
        <v>280</v>
      </c>
      <c r="P59" s="217">
        <f>IF('Data Import'!$AY$163&lt;&gt;"",'Data Import'!$AY$163,"")</f>
        <v>2370</v>
      </c>
      <c r="Q59" s="217">
        <f>IF('Data Import'!$AY$164&lt;&gt;"",'Data Import'!$AY$164,"")</f>
        <v>2372</v>
      </c>
      <c r="R59" s="217">
        <f>IF('Data Import'!$AY$165&lt;&gt;"",'Data Import'!$AY$165,"")</f>
        <v>0</v>
      </c>
      <c r="S59" s="217">
        <f>IF('Data Import'!$AY$166&lt;&gt;"",'Data Import'!$AY$166,"")</f>
        <v>0</v>
      </c>
      <c r="T59" s="217">
        <f>IF('Data Import'!$AY$167&lt;&gt;"",'Data Import'!$AY$167,"")</f>
        <v>620</v>
      </c>
      <c r="U59" s="217">
        <f>IF('Data Import'!$AY$168&lt;&gt;"",'Data Import'!$AY$168,"")</f>
        <v>720</v>
      </c>
      <c r="V59" s="217">
        <f>IF('Data Import'!$AY$169&lt;&gt;"",'Data Import'!$AY$169,"")</f>
        <v>0</v>
      </c>
      <c r="W59" s="217">
        <f>IF('Data Import'!$AY$170&lt;&gt;"",'Data Import'!$AY$170,"")</f>
        <v>0</v>
      </c>
      <c r="X59" s="217">
        <f>IF('Data Import'!$AY$171&lt;&gt;"",'Data Import'!$AY$171,"")</f>
        <v>61</v>
      </c>
      <c r="Y59" s="217">
        <f>IF('Data Import'!$AY$172&lt;&gt;"",'Data Import'!$AY$172,"")</f>
        <v>63</v>
      </c>
      <c r="Z59" s="205">
        <f>IF('Data Import'!$AY$173&lt;&gt;"",'Data Import'!$AY$173,"")</f>
        <v>0</v>
      </c>
      <c r="AA59" s="205">
        <f>IF('Data Import'!$AY$174&lt;&gt;"",'Data Import'!$AY$174,"")</f>
        <v>0</v>
      </c>
      <c r="AB59" s="205">
        <f>IF('Data Import'!$AY$175&lt;&gt;"",'Data Import'!$AY$175,"")</f>
        <v>26.16</v>
      </c>
      <c r="AC59" s="205">
        <f>IF('Data Import'!$AY$176&lt;&gt;"",'Data Import'!$AY$176,"")</f>
        <v>30.353999999999999</v>
      </c>
      <c r="AD59" s="205">
        <f>IF('Data Import'!$AY$177&lt;&gt;"",'Data Import'!$AY$177,"")</f>
        <v>0</v>
      </c>
      <c r="AE59" s="205">
        <f>IF('Data Import'!$AY$178&lt;&gt;"",'Data Import'!$AY$178,"")</f>
        <v>0</v>
      </c>
      <c r="AF59" s="205">
        <f>IF('Data Import'!$AY$179&lt;&gt;"",'Data Import'!$AY$179,"")</f>
        <v>2.5739999999999998</v>
      </c>
      <c r="AG59" s="205">
        <f>IF('Data Import'!$AY$180&lt;&gt;"",'Data Import'!$AY$180,"")</f>
        <v>2.6560000000000001</v>
      </c>
      <c r="AH59" s="218"/>
    </row>
    <row r="60" spans="1:34" s="202" customFormat="1" ht="15.75" customHeight="1" x14ac:dyDescent="0.25">
      <c r="A60" s="33">
        <v>49</v>
      </c>
      <c r="B60" s="177" t="s">
        <v>59</v>
      </c>
      <c r="C60" s="199" t="str">
        <f>IF('Data Import'!$AZ$151="Нет","+","")</f>
        <v/>
      </c>
      <c r="D60" s="199" t="str">
        <f>IF('Data Import'!$AZ$152="Нет","+","")</f>
        <v/>
      </c>
      <c r="E60" s="179" t="str">
        <f>IF('Data Import'!$AZ$153&lt;&gt;"",'Data Import'!$AZ$153,"")</f>
        <v/>
      </c>
      <c r="F60" s="199" t="str">
        <f>IF('Data Import'!$AZ$154&lt;&gt;"",'Data Import'!$AZ$154,"")</f>
        <v/>
      </c>
      <c r="G60" s="201" t="str">
        <f>IF('Data Import'!$AZ$155&lt;&gt;"",'Data Import'!$AZ$155,"")</f>
        <v/>
      </c>
      <c r="H60" s="201" t="str">
        <f>IF('Data Import'!$AZ$156&lt;&gt;"",'Data Import'!$AZ$156,"")</f>
        <v/>
      </c>
      <c r="I60" s="201" t="str">
        <f>IF('Data Import'!$AZ$157&lt;&gt;"",'Data Import'!$AZ$157,"")</f>
        <v/>
      </c>
      <c r="J60" s="201" t="str">
        <f>IF('Data Import'!$AZ$158&lt;&gt;"",'Data Import'!$AZ$158,"")</f>
        <v/>
      </c>
      <c r="K60" s="199" t="str">
        <f>IF('Data Import'!$AZ$159="Нет","+","")</f>
        <v/>
      </c>
      <c r="L60" s="179" t="str">
        <f>IF('Data Import'!$AZ$160&lt;&gt;"",'Data Import'!$AZ$160,"")</f>
        <v/>
      </c>
      <c r="M60" s="199" t="str">
        <f>IF('Data Import'!$AZ$159="Да","+","")</f>
        <v/>
      </c>
      <c r="N60" s="217" t="str">
        <f>IF('Data Import'!$AZ$161&lt;&gt;"",'Data Import'!$AZ$161,"")</f>
        <v/>
      </c>
      <c r="O60" s="217" t="str">
        <f>IF('Data Import'!$AZ$162&lt;&gt;"",'Data Import'!$AZ$162,"")</f>
        <v/>
      </c>
      <c r="P60" s="217" t="str">
        <f>IF('Data Import'!$AZ$163&lt;&gt;"",'Data Import'!$AZ$163,"")</f>
        <v/>
      </c>
      <c r="Q60" s="217" t="str">
        <f>IF('Data Import'!$AZ$164&lt;&gt;"",'Data Import'!$AZ$164,"")</f>
        <v/>
      </c>
      <c r="R60" s="217" t="str">
        <f>IF('Data Import'!$AZ$165&lt;&gt;"",'Data Import'!$AZ$165,"")</f>
        <v/>
      </c>
      <c r="S60" s="217" t="str">
        <f>IF('Data Import'!$AZ$166&lt;&gt;"",'Data Import'!$AZ$166,"")</f>
        <v/>
      </c>
      <c r="T60" s="217" t="str">
        <f>IF('Data Import'!$AZ$167&lt;&gt;"",'Data Import'!$AZ$167,"")</f>
        <v/>
      </c>
      <c r="U60" s="217" t="str">
        <f>IF('Data Import'!$AZ$168&lt;&gt;"",'Data Import'!$AZ$168,"")</f>
        <v/>
      </c>
      <c r="V60" s="217" t="str">
        <f>IF('Data Import'!$AZ$169&lt;&gt;"",'Data Import'!$AZ$169,"")</f>
        <v/>
      </c>
      <c r="W60" s="217" t="str">
        <f>IF('Data Import'!$AZ$170&lt;&gt;"",'Data Import'!$AZ$170,"")</f>
        <v/>
      </c>
      <c r="X60" s="217" t="str">
        <f>IF('Data Import'!$AZ$171&lt;&gt;"",'Data Import'!$AZ$171,"")</f>
        <v/>
      </c>
      <c r="Y60" s="217" t="str">
        <f>IF('Data Import'!$AZ$172&lt;&gt;"",'Data Import'!$AZ$172,"")</f>
        <v/>
      </c>
      <c r="Z60" s="205" t="str">
        <f>IF('Data Import'!$AZ$173&lt;&gt;"",'Data Import'!$AZ$173,"")</f>
        <v/>
      </c>
      <c r="AA60" s="205" t="str">
        <f>IF('Data Import'!$AZ$174&lt;&gt;"",'Data Import'!$AZ$174,"")</f>
        <v/>
      </c>
      <c r="AB60" s="205" t="str">
        <f>IF('Data Import'!$AZ$175&lt;&gt;"",'Data Import'!$AZ$175,"")</f>
        <v/>
      </c>
      <c r="AC60" s="205" t="str">
        <f>IF('Data Import'!$AZ$176&lt;&gt;"",'Data Import'!$AZ$176,"")</f>
        <v/>
      </c>
      <c r="AD60" s="205" t="str">
        <f>IF('Data Import'!$AZ$177&lt;&gt;"",'Data Import'!$AZ$177,"")</f>
        <v/>
      </c>
      <c r="AE60" s="205" t="str">
        <f>IF('Data Import'!$AZ$178&lt;&gt;"",'Data Import'!$AZ$178,"")</f>
        <v/>
      </c>
      <c r="AF60" s="205" t="str">
        <f>IF('Data Import'!$AZ$179&lt;&gt;"",'Data Import'!$AZ$179,"")</f>
        <v/>
      </c>
      <c r="AG60" s="205" t="str">
        <f>IF('Data Import'!$AZ$180&lt;&gt;"",'Data Import'!$AZ$180,"")</f>
        <v/>
      </c>
      <c r="AH60" s="218"/>
    </row>
    <row r="61" spans="1:34" s="202" customFormat="1" ht="15.75" customHeight="1" x14ac:dyDescent="0.25">
      <c r="A61" s="33">
        <v>50</v>
      </c>
      <c r="B61" s="177" t="s">
        <v>60</v>
      </c>
      <c r="C61" s="199" t="str">
        <f>IF('Data Import'!$BA$151="Нет","+","")</f>
        <v/>
      </c>
      <c r="D61" s="199" t="str">
        <f>IF('Data Import'!$BA$152="Нет","+","")</f>
        <v/>
      </c>
      <c r="E61" s="179" t="str">
        <f>IF('Data Import'!$BA$153&lt;&gt;"",'Data Import'!$BA$153,"")</f>
        <v/>
      </c>
      <c r="F61" s="199" t="str">
        <f>IF('Data Import'!$BA$154&lt;&gt;"",'Data Import'!$BA$154,"")</f>
        <v/>
      </c>
      <c r="G61" s="201" t="str">
        <f>IF('Data Import'!$BA$155&lt;&gt;"",'Data Import'!$BA$155,"")</f>
        <v/>
      </c>
      <c r="H61" s="201" t="str">
        <f>IF('Data Import'!$BA$156&lt;&gt;"",'Data Import'!$BA$156,"")</f>
        <v/>
      </c>
      <c r="I61" s="201" t="str">
        <f>IF('Data Import'!$BA$157&lt;&gt;"",'Data Import'!$BA$157,"")</f>
        <v/>
      </c>
      <c r="J61" s="201" t="str">
        <f>IF('Data Import'!$BA$158&lt;&gt;"",'Data Import'!$BA$158,"")</f>
        <v/>
      </c>
      <c r="K61" s="199" t="str">
        <f>IF('Data Import'!$BA$159="Нет","+","")</f>
        <v/>
      </c>
      <c r="L61" s="179" t="str">
        <f>IF('Data Import'!$BA$160&lt;&gt;"",'Data Import'!$BA$160,"")</f>
        <v/>
      </c>
      <c r="M61" s="199" t="str">
        <f>IF('Data Import'!$BA$159="Да","+","")</f>
        <v/>
      </c>
      <c r="N61" s="217" t="str">
        <f>IF('Data Import'!$BA$161&lt;&gt;"",'Data Import'!$BA$161,"")</f>
        <v/>
      </c>
      <c r="O61" s="217" t="str">
        <f>IF('Data Import'!$BA$162&lt;&gt;"",'Data Import'!$BA$162,"")</f>
        <v/>
      </c>
      <c r="P61" s="217">
        <f>IF('Data Import'!$BA$163&lt;&gt;"",'Data Import'!$BA$163,"")</f>
        <v>102</v>
      </c>
      <c r="Q61" s="217">
        <f>IF('Data Import'!$BA$164&lt;&gt;"",'Data Import'!$BA$164,"")</f>
        <v>102</v>
      </c>
      <c r="R61" s="217" t="str">
        <f>IF('Data Import'!$BA$165&lt;&gt;"",'Data Import'!$BA$165,"")</f>
        <v/>
      </c>
      <c r="S61" s="217" t="str">
        <f>IF('Data Import'!$BA$166&lt;&gt;"",'Data Import'!$BA$166,"")</f>
        <v/>
      </c>
      <c r="T61" s="217">
        <f>IF('Data Import'!$BA$167&lt;&gt;"",'Data Import'!$BA$167,"")</f>
        <v>0</v>
      </c>
      <c r="U61" s="217">
        <f>IF('Data Import'!$BA$168&lt;&gt;"",'Data Import'!$BA$168,"")</f>
        <v>0</v>
      </c>
      <c r="V61" s="217" t="str">
        <f>IF('Data Import'!$BA$169&lt;&gt;"",'Data Import'!$BA$169,"")</f>
        <v/>
      </c>
      <c r="W61" s="217" t="str">
        <f>IF('Data Import'!$BA$170&lt;&gt;"",'Data Import'!$BA$170,"")</f>
        <v/>
      </c>
      <c r="X61" s="217">
        <f>IF('Data Import'!$BA$171&lt;&gt;"",'Data Import'!$BA$171,"")</f>
        <v>102</v>
      </c>
      <c r="Y61" s="217">
        <f>IF('Data Import'!$BA$172&lt;&gt;"",'Data Import'!$BA$172,"")</f>
        <v>102</v>
      </c>
      <c r="Z61" s="205" t="str">
        <f>IF('Data Import'!$BA$173&lt;&gt;"",'Data Import'!$BA$173,"")</f>
        <v/>
      </c>
      <c r="AA61" s="205" t="str">
        <f>IF('Data Import'!$BA$174&lt;&gt;"",'Data Import'!$BA$174,"")</f>
        <v/>
      </c>
      <c r="AB61" s="205">
        <f>IF('Data Import'!$BA$175&lt;&gt;"",'Data Import'!$BA$175,"")</f>
        <v>0</v>
      </c>
      <c r="AC61" s="205">
        <f>IF('Data Import'!$BA$176&lt;&gt;"",'Data Import'!$BA$176,"")</f>
        <v>0</v>
      </c>
      <c r="AD61" s="205" t="str">
        <f>IF('Data Import'!$BA$177&lt;&gt;"",'Data Import'!$BA$177,"")</f>
        <v/>
      </c>
      <c r="AE61" s="205" t="str">
        <f>IF('Data Import'!$BA$178&lt;&gt;"",'Data Import'!$BA$178,"")</f>
        <v/>
      </c>
      <c r="AF61" s="205">
        <f>IF('Data Import'!$BA$179&lt;&gt;"",'Data Import'!$BA$179,"")</f>
        <v>100</v>
      </c>
      <c r="AG61" s="205">
        <f>IF('Data Import'!$BA$180&lt;&gt;"",'Data Import'!$BA$180,"")</f>
        <v>100</v>
      </c>
      <c r="AH61" s="218"/>
    </row>
    <row r="62" spans="1:34" s="202" customFormat="1" ht="15.75" customHeight="1" x14ac:dyDescent="0.25">
      <c r="A62" s="33">
        <v>51</v>
      </c>
      <c r="B62" s="177" t="s">
        <v>61</v>
      </c>
      <c r="C62" s="199" t="str">
        <f>IF('Data Import'!$BB$151="Нет","+","")</f>
        <v/>
      </c>
      <c r="D62" s="199" t="str">
        <f>IF('Data Import'!$BB$152="Нет","+","")</f>
        <v/>
      </c>
      <c r="E62" s="179" t="str">
        <f>IF('Data Import'!$BB$153&lt;&gt;"",'Data Import'!$BB$153,"")</f>
        <v/>
      </c>
      <c r="F62" s="199" t="str">
        <f>IF('Data Import'!$BB$154&lt;&gt;"",'Data Import'!$BB$154,"")</f>
        <v/>
      </c>
      <c r="G62" s="201" t="str">
        <f>IF('Data Import'!$BB$155&lt;&gt;"",'Data Import'!$BB$155,"")</f>
        <v/>
      </c>
      <c r="H62" s="201" t="str">
        <f>IF('Data Import'!$BB$156&lt;&gt;"",'Data Import'!$BB$156,"")</f>
        <v/>
      </c>
      <c r="I62" s="201" t="str">
        <f>IF('Data Import'!$BB$157&lt;&gt;"",'Data Import'!$BB$157,"")</f>
        <v/>
      </c>
      <c r="J62" s="201" t="str">
        <f>IF('Data Import'!$BB$158&lt;&gt;"",'Data Import'!$BB$158,"")</f>
        <v/>
      </c>
      <c r="K62" s="199" t="str">
        <f>IF('Data Import'!$BB$159="Нет","+","")</f>
        <v/>
      </c>
      <c r="L62" s="179" t="str">
        <f>IF('Data Import'!$BB$160&lt;&gt;"",'Data Import'!$BB$160,"")</f>
        <v/>
      </c>
      <c r="M62" s="199" t="str">
        <f>IF('Data Import'!$BB$159="Да","+","")</f>
        <v/>
      </c>
      <c r="N62" s="217" t="str">
        <f>IF('Data Import'!$BB$161&lt;&gt;"",'Data Import'!$BB$161,"")</f>
        <v/>
      </c>
      <c r="O62" s="217" t="str">
        <f>IF('Data Import'!$BB$162&lt;&gt;"",'Data Import'!$BB$162,"")</f>
        <v/>
      </c>
      <c r="P62" s="217" t="str">
        <f>IF('Data Import'!$BB$163&lt;&gt;"",'Data Import'!$BB$163,"")</f>
        <v/>
      </c>
      <c r="Q62" s="217" t="str">
        <f>IF('Data Import'!$BB$164&lt;&gt;"",'Data Import'!$BB$164,"")</f>
        <v/>
      </c>
      <c r="R62" s="217" t="str">
        <f>IF('Data Import'!$BB$165&lt;&gt;"",'Data Import'!$BB$165,"")</f>
        <v/>
      </c>
      <c r="S62" s="217" t="str">
        <f>IF('Data Import'!$BB$166&lt;&gt;"",'Data Import'!$BB$166,"")</f>
        <v/>
      </c>
      <c r="T62" s="217" t="str">
        <f>IF('Data Import'!$BB$167&lt;&gt;"",'Data Import'!$BB$167,"")</f>
        <v/>
      </c>
      <c r="U62" s="217" t="str">
        <f>IF('Data Import'!$BB$168&lt;&gt;"",'Data Import'!$BB$168,"")</f>
        <v/>
      </c>
      <c r="V62" s="217" t="str">
        <f>IF('Data Import'!$BB$169&lt;&gt;"",'Data Import'!$BB$169,"")</f>
        <v/>
      </c>
      <c r="W62" s="217" t="str">
        <f>IF('Data Import'!$BB$170&lt;&gt;"",'Data Import'!$BB$170,"")</f>
        <v/>
      </c>
      <c r="X62" s="217" t="str">
        <f>IF('Data Import'!$BB$171&lt;&gt;"",'Data Import'!$BB$171,"")</f>
        <v/>
      </c>
      <c r="Y62" s="217" t="str">
        <f>IF('Data Import'!$BB$172&lt;&gt;"",'Data Import'!$BB$172,"")</f>
        <v/>
      </c>
      <c r="Z62" s="205" t="str">
        <f>IF('Data Import'!$BB$173&lt;&gt;"",'Data Import'!$BB$173,"")</f>
        <v/>
      </c>
      <c r="AA62" s="205" t="str">
        <f>IF('Data Import'!$BB$174&lt;&gt;"",'Data Import'!$BB$174,"")</f>
        <v/>
      </c>
      <c r="AB62" s="205" t="str">
        <f>IF('Data Import'!$BB$175&lt;&gt;"",'Data Import'!$BB$175,"")</f>
        <v/>
      </c>
      <c r="AC62" s="205" t="str">
        <f>IF('Data Import'!$BB$176&lt;&gt;"",'Data Import'!$BB$176,"")</f>
        <v/>
      </c>
      <c r="AD62" s="205" t="str">
        <f>IF('Data Import'!$BB$177&lt;&gt;"",'Data Import'!$BB$177,"")</f>
        <v/>
      </c>
      <c r="AE62" s="205" t="str">
        <f>IF('Data Import'!$BB$178&lt;&gt;"",'Data Import'!$BB$178,"")</f>
        <v/>
      </c>
      <c r="AF62" s="205" t="str">
        <f>IF('Data Import'!$BB$179&lt;&gt;"",'Data Import'!$BB$179,"")</f>
        <v/>
      </c>
      <c r="AG62" s="205" t="str">
        <f>IF('Data Import'!$BB$180&lt;&gt;"",'Data Import'!$BB$180,"")</f>
        <v/>
      </c>
      <c r="AH62" s="218"/>
    </row>
    <row r="63" spans="1:34" s="202" customFormat="1" ht="94.5" customHeight="1" x14ac:dyDescent="0.25">
      <c r="A63" s="33">
        <v>52</v>
      </c>
      <c r="B63" s="177" t="s">
        <v>62</v>
      </c>
      <c r="C63" s="199" t="str">
        <f>IF('Data Import'!$BC$151="Нет","+","")</f>
        <v/>
      </c>
      <c r="D63" s="199" t="str">
        <f>IF('Data Import'!$BC$152="Нет","+","")</f>
        <v/>
      </c>
      <c r="E63" s="179" t="str">
        <f>IF('Data Import'!$BC$153&lt;&gt;"",'Data Import'!$BC$153,"")</f>
        <v>Обустройство остановочных пунктов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v>
      </c>
      <c r="F63" s="199" t="str">
        <f>IF('Data Import'!$BC$154&lt;&gt;"",'Data Import'!$BC$154,"")</f>
        <v>%</v>
      </c>
      <c r="G63" s="201">
        <f>IF('Data Import'!$BC$155&lt;&gt;"",'Data Import'!$BC$155,"")</f>
        <v>100</v>
      </c>
      <c r="H63" s="201">
        <f>IF('Data Import'!$BC$156&lt;&gt;"",'Data Import'!$BC$156,"")</f>
        <v>100</v>
      </c>
      <c r="I63" s="201">
        <f>IF('Data Import'!$BC$157&lt;&gt;"",'Data Import'!$BC$157,"")</f>
        <v>100</v>
      </c>
      <c r="J63" s="201">
        <f>IF('Data Import'!$BC$158&lt;&gt;"",'Data Import'!$BC$158,"")</f>
        <v>100</v>
      </c>
      <c r="K63" s="199" t="str">
        <f>IF('Data Import'!$BC$159="Нет","+","")</f>
        <v/>
      </c>
      <c r="L63" s="179" t="str">
        <f>IF('Data Import'!$BC$160&lt;&gt;"",'Data Import'!$BC$160,"")</f>
        <v/>
      </c>
      <c r="M63" s="199" t="str">
        <f>IF('Data Import'!$BC$159="Да","+","")</f>
        <v>+</v>
      </c>
      <c r="N63" s="217">
        <f>IF('Data Import'!$BC$161&lt;&gt;"",'Data Import'!$BC$161,"")</f>
        <v>803</v>
      </c>
      <c r="O63" s="217">
        <f>IF('Data Import'!$BC$162&lt;&gt;"",'Data Import'!$BC$162,"")</f>
        <v>986</v>
      </c>
      <c r="P63" s="217">
        <f>IF('Data Import'!$BC$163&lt;&gt;"",'Data Import'!$BC$163,"")</f>
        <v>320</v>
      </c>
      <c r="Q63" s="217">
        <f>IF('Data Import'!$BC$164&lt;&gt;"",'Data Import'!$BC$164,"")</f>
        <v>517</v>
      </c>
      <c r="R63" s="217">
        <f>IF('Data Import'!$BC$165&lt;&gt;"",'Data Import'!$BC$165,"")</f>
        <v>258</v>
      </c>
      <c r="S63" s="217">
        <f>IF('Data Import'!$BC$166&lt;&gt;"",'Data Import'!$BC$166,"")</f>
        <v>286</v>
      </c>
      <c r="T63" s="217">
        <f>IF('Data Import'!$BC$167&lt;&gt;"",'Data Import'!$BC$167,"")</f>
        <v>113</v>
      </c>
      <c r="U63" s="217">
        <f>IF('Data Import'!$BC$168&lt;&gt;"",'Data Import'!$BC$168,"")</f>
        <v>139</v>
      </c>
      <c r="V63" s="217">
        <f>IF('Data Import'!$BC$169&lt;&gt;"",'Data Import'!$BC$169,"")</f>
        <v>545</v>
      </c>
      <c r="W63" s="217">
        <f>IF('Data Import'!$BC$170&lt;&gt;"",'Data Import'!$BC$170,"")</f>
        <v>700</v>
      </c>
      <c r="X63" s="217">
        <f>IF('Data Import'!$BC$171&lt;&gt;"",'Data Import'!$BC$171,"")</f>
        <v>207</v>
      </c>
      <c r="Y63" s="217">
        <f>IF('Data Import'!$BC$172&lt;&gt;"",'Data Import'!$BC$172,"")</f>
        <v>38</v>
      </c>
      <c r="Z63" s="205">
        <f>IF('Data Import'!$BC$173&lt;&gt;"",'Data Import'!$BC$173,"")</f>
        <v>32.130000000000003</v>
      </c>
      <c r="AA63" s="205">
        <f>IF('Data Import'!$BC$174&lt;&gt;"",'Data Import'!$BC$174,"")</f>
        <v>29.006</v>
      </c>
      <c r="AB63" s="205">
        <f>IF('Data Import'!$BC$175&lt;&gt;"",'Data Import'!$BC$175,"")</f>
        <v>35.313000000000002</v>
      </c>
      <c r="AC63" s="205">
        <f>IF('Data Import'!$BC$176&lt;&gt;"",'Data Import'!$BC$176,"")</f>
        <v>26.885999999999999</v>
      </c>
      <c r="AD63" s="205">
        <f>IF('Data Import'!$BC$177&lt;&gt;"",'Data Import'!$BC$177,"")</f>
        <v>67.87</v>
      </c>
      <c r="AE63" s="205">
        <f>IF('Data Import'!$BC$178&lt;&gt;"",'Data Import'!$BC$178,"")</f>
        <v>70.994</v>
      </c>
      <c r="AF63" s="205">
        <f>IF('Data Import'!$BC$179&lt;&gt;"",'Data Import'!$BC$179,"")</f>
        <v>64.688000000000002</v>
      </c>
      <c r="AG63" s="205">
        <f>IF('Data Import'!$BC$180&lt;&gt;"",'Data Import'!$BC$180,"")</f>
        <v>7.35</v>
      </c>
      <c r="AH63" s="218"/>
    </row>
    <row r="64" spans="1:34" s="202" customFormat="1" ht="77.25" customHeight="1" x14ac:dyDescent="0.25">
      <c r="A64" s="33">
        <v>53</v>
      </c>
      <c r="B64" s="177" t="s">
        <v>63</v>
      </c>
      <c r="C64" s="199" t="str">
        <f>IF('Data Import'!$BD$151="Нет","+","")</f>
        <v/>
      </c>
      <c r="D64" s="199" t="str">
        <f>IF('Data Import'!$BD$152="Нет","+","")</f>
        <v/>
      </c>
      <c r="E64" s="179" t="str">
        <f>IF('Data Import'!$BD$153&lt;&gt;"",'Data Import'!$BD$153,"")</f>
        <v>Доля остановочных пунктов пассажирского транспорта на автомобильных дорогах общего пользования и трамвайных остановок, соответствующих базовым требованиям доступности транспортного комплекса для инвалидов</v>
      </c>
      <c r="F64" s="199" t="str">
        <f>IF('Data Import'!$BD$154&lt;&gt;"",'Data Import'!$BD$154,"")</f>
        <v>%</v>
      </c>
      <c r="G64" s="201">
        <f>IF('Data Import'!$BD$155&lt;&gt;"",'Data Import'!$BD$155,"")</f>
        <v>30</v>
      </c>
      <c r="H64" s="201">
        <f>IF('Data Import'!$BD$156&lt;&gt;"",'Data Import'!$BD$156,"")</f>
        <v>30</v>
      </c>
      <c r="I64" s="201">
        <f>IF('Data Import'!$BD$157&lt;&gt;"",'Data Import'!$BD$157,"")</f>
        <v>77.8</v>
      </c>
      <c r="J64" s="201">
        <f>IF('Data Import'!$BD$158&lt;&gt;"",'Data Import'!$BD$158,"")</f>
        <v>84.18</v>
      </c>
      <c r="K64" s="199" t="str">
        <f>IF('Data Import'!$BD$159="Нет","+","")</f>
        <v/>
      </c>
      <c r="L64" s="179" t="str">
        <f>IF('Data Import'!$BD$160&lt;&gt;"",'Data Import'!$BD$160,"")</f>
        <v/>
      </c>
      <c r="M64" s="199" t="str">
        <f>IF('Data Import'!$BD$159="Да","+","")</f>
        <v>+</v>
      </c>
      <c r="N64" s="217">
        <f>IF('Data Import'!$BD$161&lt;&gt;"",'Data Import'!$BD$161,"")</f>
        <v>423</v>
      </c>
      <c r="O64" s="217">
        <f>IF('Data Import'!$BD$162&lt;&gt;"",'Data Import'!$BD$162,"")</f>
        <v>423</v>
      </c>
      <c r="P64" s="217">
        <f>IF('Data Import'!$BD$163&lt;&gt;"",'Data Import'!$BD$163,"")</f>
        <v>1275</v>
      </c>
      <c r="Q64" s="217">
        <f>IF('Data Import'!$BD$164&lt;&gt;"",'Data Import'!$BD$164,"")</f>
        <v>1277</v>
      </c>
      <c r="R64" s="217">
        <f>IF('Data Import'!$BD$165&lt;&gt;"",'Data Import'!$BD$165,"")</f>
        <v>92</v>
      </c>
      <c r="S64" s="217">
        <f>IF('Data Import'!$BD$166&lt;&gt;"",'Data Import'!$BD$166,"")</f>
        <v>94</v>
      </c>
      <c r="T64" s="217">
        <f>IF('Data Import'!$BD$167&lt;&gt;"",'Data Import'!$BD$167,"")</f>
        <v>0</v>
      </c>
      <c r="U64" s="217">
        <f>IF('Data Import'!$BD$168&lt;&gt;"",'Data Import'!$BD$168,"")</f>
        <v>0</v>
      </c>
      <c r="V64" s="217">
        <f>IF('Data Import'!$BD$169&lt;&gt;"",'Data Import'!$BD$169,"")</f>
        <v>331</v>
      </c>
      <c r="W64" s="217">
        <f>IF('Data Import'!$BD$170&lt;&gt;"",'Data Import'!$BD$170,"")</f>
        <v>329</v>
      </c>
      <c r="X64" s="217">
        <f>IF('Data Import'!$BD$171&lt;&gt;"",'Data Import'!$BD$171,"")</f>
        <v>1073</v>
      </c>
      <c r="Y64" s="217">
        <f>IF('Data Import'!$BD$172&lt;&gt;"",'Data Import'!$BD$172,"")</f>
        <v>1075</v>
      </c>
      <c r="Z64" s="205">
        <f>IF('Data Import'!$BD$173&lt;&gt;"",'Data Import'!$BD$173,"")</f>
        <v>21.748999999999999</v>
      </c>
      <c r="AA64" s="205">
        <f>IF('Data Import'!$BD$174&lt;&gt;"",'Data Import'!$BD$174,"")</f>
        <v>22.222000000000001</v>
      </c>
      <c r="AB64" s="205">
        <f>IF('Data Import'!$BD$175&lt;&gt;"",'Data Import'!$BD$175,"")</f>
        <v>0</v>
      </c>
      <c r="AC64" s="205">
        <f>IF('Data Import'!$BD$176&lt;&gt;"",'Data Import'!$BD$176,"")</f>
        <v>0</v>
      </c>
      <c r="AD64" s="205">
        <f>IF('Data Import'!$BD$177&lt;&gt;"",'Data Import'!$BD$177,"")</f>
        <v>78.251000000000005</v>
      </c>
      <c r="AE64" s="205">
        <f>IF('Data Import'!$BD$178&lt;&gt;"",'Data Import'!$BD$178,"")</f>
        <v>77.778000000000006</v>
      </c>
      <c r="AF64" s="205">
        <f>IF('Data Import'!$BD$179&lt;&gt;"",'Data Import'!$BD$179,"")</f>
        <v>84.156999999999996</v>
      </c>
      <c r="AG64" s="205">
        <f>IF('Data Import'!$BD$180&lt;&gt;"",'Data Import'!$BD$180,"")</f>
        <v>84.182000000000002</v>
      </c>
      <c r="AH64" s="218"/>
    </row>
    <row r="65" spans="1:34" s="202" customFormat="1" ht="15.75" customHeight="1" x14ac:dyDescent="0.25">
      <c r="A65" s="33">
        <v>54</v>
      </c>
      <c r="B65" s="177" t="s">
        <v>64</v>
      </c>
      <c r="C65" s="199" t="str">
        <f>IF('Data Import'!$BE$151="Нет","+","")</f>
        <v>+</v>
      </c>
      <c r="D65" s="199" t="str">
        <f>IF('Data Import'!$BE$152="Нет","+","")</f>
        <v/>
      </c>
      <c r="E65" s="179" t="str">
        <f>IF('Data Import'!$BE$153&lt;&gt;"",'Data Import'!$BE$153,"")</f>
        <v/>
      </c>
      <c r="F65" s="199" t="str">
        <f>IF('Data Import'!$BE$154&lt;&gt;"",'Data Import'!$BE$154,"")</f>
        <v/>
      </c>
      <c r="G65" s="201" t="str">
        <f>IF('Data Import'!$BE$155&lt;&gt;"",'Data Import'!$BE$155,"")</f>
        <v/>
      </c>
      <c r="H65" s="201" t="str">
        <f>IF('Data Import'!$BE$156&lt;&gt;"",'Data Import'!$BE$156,"")</f>
        <v/>
      </c>
      <c r="I65" s="201" t="str">
        <f>IF('Data Import'!$BE$157&lt;&gt;"",'Data Import'!$BE$157,"")</f>
        <v/>
      </c>
      <c r="J65" s="201" t="str">
        <f>IF('Data Import'!$BE$158&lt;&gt;"",'Data Import'!$BE$158,"")</f>
        <v/>
      </c>
      <c r="K65" s="199" t="str">
        <f>IF('Data Import'!$BE$159="Нет","+","")</f>
        <v/>
      </c>
      <c r="L65" s="179" t="str">
        <f>IF('Data Import'!$BE$160&lt;&gt;"",'Data Import'!$BE$160,"")</f>
        <v/>
      </c>
      <c r="M65" s="199" t="str">
        <f>IF('Data Import'!$BE$159="Да","+","")</f>
        <v>+</v>
      </c>
      <c r="N65" s="217" t="str">
        <f>IF('Data Import'!$BE$161&lt;&gt;"",'Data Import'!$BE$161,"")</f>
        <v/>
      </c>
      <c r="O65" s="217" t="str">
        <f>IF('Data Import'!$BE$162&lt;&gt;"",'Data Import'!$BE$162,"")</f>
        <v/>
      </c>
      <c r="P65" s="217">
        <f>IF('Data Import'!$BE$163&lt;&gt;"",'Data Import'!$BE$163,"")</f>
        <v>542</v>
      </c>
      <c r="Q65" s="217">
        <f>IF('Data Import'!$BE$164&lt;&gt;"",'Data Import'!$BE$164,"")</f>
        <v>542</v>
      </c>
      <c r="R65" s="217" t="str">
        <f>IF('Data Import'!$BE$165&lt;&gt;"",'Data Import'!$BE$165,"")</f>
        <v/>
      </c>
      <c r="S65" s="217" t="str">
        <f>IF('Data Import'!$BE$166&lt;&gt;"",'Data Import'!$BE$166,"")</f>
        <v/>
      </c>
      <c r="T65" s="217">
        <f>IF('Data Import'!$BE$167&lt;&gt;"",'Data Import'!$BE$167,"")</f>
        <v>13</v>
      </c>
      <c r="U65" s="217">
        <f>IF('Data Import'!$BE$168&lt;&gt;"",'Data Import'!$BE$168,"")</f>
        <v>13</v>
      </c>
      <c r="V65" s="217" t="str">
        <f>IF('Data Import'!$BE$169&lt;&gt;"",'Data Import'!$BE$169,"")</f>
        <v/>
      </c>
      <c r="W65" s="217" t="str">
        <f>IF('Data Import'!$BE$170&lt;&gt;"",'Data Import'!$BE$170,"")</f>
        <v/>
      </c>
      <c r="X65" s="217">
        <f>IF('Data Import'!$BE$171&lt;&gt;"",'Data Import'!$BE$171,"")</f>
        <v>529</v>
      </c>
      <c r="Y65" s="217">
        <f>IF('Data Import'!$BE$172&lt;&gt;"",'Data Import'!$BE$172,"")</f>
        <v>529</v>
      </c>
      <c r="Z65" s="205" t="str">
        <f>IF('Data Import'!$BE$173&lt;&gt;"",'Data Import'!$BE$173,"")</f>
        <v/>
      </c>
      <c r="AA65" s="205" t="str">
        <f>IF('Data Import'!$BE$174&lt;&gt;"",'Data Import'!$BE$174,"")</f>
        <v/>
      </c>
      <c r="AB65" s="205">
        <f>IF('Data Import'!$BE$175&lt;&gt;"",'Data Import'!$BE$175,"")</f>
        <v>2.399</v>
      </c>
      <c r="AC65" s="205">
        <f>IF('Data Import'!$BE$176&lt;&gt;"",'Data Import'!$BE$176,"")</f>
        <v>2.399</v>
      </c>
      <c r="AD65" s="205" t="str">
        <f>IF('Data Import'!$BE$177&lt;&gt;"",'Data Import'!$BE$177,"")</f>
        <v/>
      </c>
      <c r="AE65" s="205" t="str">
        <f>IF('Data Import'!$BE$178&lt;&gt;"",'Data Import'!$BE$178,"")</f>
        <v/>
      </c>
      <c r="AF65" s="205">
        <f>IF('Data Import'!$BE$179&lt;&gt;"",'Data Import'!$BE$179,"")</f>
        <v>97.600999999999999</v>
      </c>
      <c r="AG65" s="205">
        <f>IF('Data Import'!$BE$180&lt;&gt;"",'Data Import'!$BE$180,"")</f>
        <v>97.600999999999999</v>
      </c>
      <c r="AH65" s="218"/>
    </row>
    <row r="66" spans="1:34" s="202" customFormat="1" ht="15.75" customHeight="1" x14ac:dyDescent="0.25">
      <c r="A66" s="33">
        <v>55</v>
      </c>
      <c r="B66" s="177" t="s">
        <v>65</v>
      </c>
      <c r="C66" s="199" t="str">
        <f>IF('Data Import'!$BF$151="Нет","+","")</f>
        <v>+</v>
      </c>
      <c r="D66" s="199" t="str">
        <f>IF('Data Import'!$BF$152="Нет","+","")</f>
        <v/>
      </c>
      <c r="E66" s="179" t="str">
        <f>IF('Data Import'!$BF$153&lt;&gt;"",'Data Import'!$BF$153,"")</f>
        <v/>
      </c>
      <c r="F66" s="199" t="str">
        <f>IF('Data Import'!$BF$154&lt;&gt;"",'Data Import'!$BF$154,"")</f>
        <v/>
      </c>
      <c r="G66" s="201" t="str">
        <f>IF('Data Import'!$BF$155&lt;&gt;"",'Data Import'!$BF$155,"")</f>
        <v/>
      </c>
      <c r="H66" s="201" t="str">
        <f>IF('Data Import'!$BF$156&lt;&gt;"",'Data Import'!$BF$156,"")</f>
        <v/>
      </c>
      <c r="I66" s="201" t="str">
        <f>IF('Data Import'!$BF$157&lt;&gt;"",'Data Import'!$BF$157,"")</f>
        <v/>
      </c>
      <c r="J66" s="201" t="str">
        <f>IF('Data Import'!$BF$158&lt;&gt;"",'Data Import'!$BF$158,"")</f>
        <v/>
      </c>
      <c r="K66" s="199" t="str">
        <f>IF('Data Import'!$BF$159="Нет","+","")</f>
        <v/>
      </c>
      <c r="L66" s="179" t="str">
        <f>IF('Data Import'!$BF$160&lt;&gt;"",'Data Import'!$BF$160,"")</f>
        <v/>
      </c>
      <c r="M66" s="199" t="str">
        <f>IF('Data Import'!$BF$159="Да","+","")</f>
        <v>+</v>
      </c>
      <c r="N66" s="217">
        <f>IF('Data Import'!$BF$161&lt;&gt;"",'Data Import'!$BF$161,"")</f>
        <v>6159</v>
      </c>
      <c r="O66" s="217">
        <f>IF('Data Import'!$BF$162&lt;&gt;"",'Data Import'!$BF$162,"")</f>
        <v>6216</v>
      </c>
      <c r="P66" s="217" t="str">
        <f>IF('Data Import'!$BF$163&lt;&gt;"",'Data Import'!$BF$163,"")</f>
        <v/>
      </c>
      <c r="Q66" s="217" t="str">
        <f>IF('Data Import'!$BF$164&lt;&gt;"",'Data Import'!$BF$164,"")</f>
        <v/>
      </c>
      <c r="R66" s="217">
        <f>IF('Data Import'!$BF$165&lt;&gt;"",'Data Import'!$BF$165,"")</f>
        <v>610</v>
      </c>
      <c r="S66" s="217">
        <f>IF('Data Import'!$BF$166&lt;&gt;"",'Data Import'!$BF$166,"")</f>
        <v>628</v>
      </c>
      <c r="T66" s="217" t="str">
        <f>IF('Data Import'!$BF$167&lt;&gt;"",'Data Import'!$BF$167,"")</f>
        <v/>
      </c>
      <c r="U66" s="217" t="str">
        <f>IF('Data Import'!$BF$168&lt;&gt;"",'Data Import'!$BF$168,"")</f>
        <v/>
      </c>
      <c r="V66" s="217">
        <f>IF('Data Import'!$BF$169&lt;&gt;"",'Data Import'!$BF$169,"")</f>
        <v>2976</v>
      </c>
      <c r="W66" s="217">
        <f>IF('Data Import'!$BF$170&lt;&gt;"",'Data Import'!$BF$170,"")</f>
        <v>2984</v>
      </c>
      <c r="X66" s="217" t="str">
        <f>IF('Data Import'!$BF$171&lt;&gt;"",'Data Import'!$BF$171,"")</f>
        <v/>
      </c>
      <c r="Y66" s="217" t="str">
        <f>IF('Data Import'!$BF$172&lt;&gt;"",'Data Import'!$BF$172,"")</f>
        <v/>
      </c>
      <c r="Z66" s="205">
        <f>IF('Data Import'!$BF$173&lt;&gt;"",'Data Import'!$BF$173,"")</f>
        <v>9.9039999999999999</v>
      </c>
      <c r="AA66" s="205">
        <f>IF('Data Import'!$BF$174&lt;&gt;"",'Data Import'!$BF$174,"")</f>
        <v>10.103</v>
      </c>
      <c r="AB66" s="205" t="str">
        <f>IF('Data Import'!$BF$175&lt;&gt;"",'Data Import'!$BF$175,"")</f>
        <v/>
      </c>
      <c r="AC66" s="205" t="str">
        <f>IF('Data Import'!$BF$176&lt;&gt;"",'Data Import'!$BF$176,"")</f>
        <v/>
      </c>
      <c r="AD66" s="205">
        <f>IF('Data Import'!$BF$177&lt;&gt;"",'Data Import'!$BF$177,"")</f>
        <v>48.32</v>
      </c>
      <c r="AE66" s="205">
        <f>IF('Data Import'!$BF$178&lt;&gt;"",'Data Import'!$BF$178,"")</f>
        <v>48.005000000000003</v>
      </c>
      <c r="AF66" s="205" t="str">
        <f>IF('Data Import'!$BF$179&lt;&gt;"",'Data Import'!$BF$179,"")</f>
        <v/>
      </c>
      <c r="AG66" s="205" t="str">
        <f>IF('Data Import'!$BF$180&lt;&gt;"",'Data Import'!$BF$180,"")</f>
        <v/>
      </c>
      <c r="AH66" s="218"/>
    </row>
    <row r="67" spans="1:34" s="202" customFormat="1" ht="15.75" customHeight="1" x14ac:dyDescent="0.25">
      <c r="A67" s="33">
        <v>56</v>
      </c>
      <c r="B67" s="177" t="s">
        <v>66</v>
      </c>
      <c r="C67" s="199" t="str">
        <f>IF('Data Import'!$BG$151="Нет","+","")</f>
        <v/>
      </c>
      <c r="D67" s="199" t="str">
        <f>IF('Data Import'!$BG$152="Нет","+","")</f>
        <v>+</v>
      </c>
      <c r="E67" s="179" t="str">
        <f>IF('Data Import'!$BG$153&lt;&gt;"",'Data Import'!$BG$153,"")</f>
        <v/>
      </c>
      <c r="F67" s="199" t="str">
        <f>IF('Data Import'!$BG$154&lt;&gt;"",'Data Import'!$BG$154,"")</f>
        <v/>
      </c>
      <c r="G67" s="201" t="str">
        <f>IF('Data Import'!$BG$155&lt;&gt;"",'Data Import'!$BG$155,"")</f>
        <v/>
      </c>
      <c r="H67" s="201" t="str">
        <f>IF('Data Import'!$BG$156&lt;&gt;"",'Data Import'!$BG$156,"")</f>
        <v/>
      </c>
      <c r="I67" s="201" t="str">
        <f>IF('Data Import'!$BG$157&lt;&gt;"",'Data Import'!$BG$157,"")</f>
        <v/>
      </c>
      <c r="J67" s="201" t="str">
        <f>IF('Data Import'!$BG$158&lt;&gt;"",'Data Import'!$BG$158,"")</f>
        <v/>
      </c>
      <c r="K67" s="199" t="str">
        <f>IF('Data Import'!$BG$159="Нет","+","")</f>
        <v/>
      </c>
      <c r="L67" s="179" t="str">
        <f>IF('Data Import'!$BG$160&lt;&gt;"",'Data Import'!$BG$160,"")</f>
        <v/>
      </c>
      <c r="M67" s="199" t="str">
        <f>IF('Data Import'!$BG$159="Да","+","")</f>
        <v>+</v>
      </c>
      <c r="N67" s="217">
        <f>IF('Data Import'!$BG$161&lt;&gt;"",'Data Import'!$BG$161,"")</f>
        <v>1626</v>
      </c>
      <c r="O67" s="217">
        <f>IF('Data Import'!$BG$162&lt;&gt;"",'Data Import'!$BG$162,"")</f>
        <v>1645</v>
      </c>
      <c r="P67" s="217">
        <f>IF('Data Import'!$BG$163&lt;&gt;"",'Data Import'!$BG$163,"")</f>
        <v>2036</v>
      </c>
      <c r="Q67" s="217">
        <f>IF('Data Import'!$BG$164&lt;&gt;"",'Data Import'!$BG$164,"")</f>
        <v>3481</v>
      </c>
      <c r="R67" s="217">
        <f>IF('Data Import'!$BG$165&lt;&gt;"",'Data Import'!$BG$165,"")</f>
        <v>1600</v>
      </c>
      <c r="S67" s="217">
        <f>IF('Data Import'!$BG$166&lt;&gt;"",'Data Import'!$BG$166,"")</f>
        <v>1619</v>
      </c>
      <c r="T67" s="217">
        <f>IF('Data Import'!$BG$167&lt;&gt;"",'Data Import'!$BG$167,"")</f>
        <v>311</v>
      </c>
      <c r="U67" s="217">
        <f>IF('Data Import'!$BG$168&lt;&gt;"",'Data Import'!$BG$168,"")</f>
        <v>314</v>
      </c>
      <c r="V67" s="217">
        <f>IF('Data Import'!$BG$169&lt;&gt;"",'Data Import'!$BG$169,"")</f>
        <v>0</v>
      </c>
      <c r="W67" s="217">
        <f>IF('Data Import'!$BG$170&lt;&gt;"",'Data Import'!$BG$170,"")</f>
        <v>0</v>
      </c>
      <c r="X67" s="217">
        <f>IF('Data Import'!$BG$171&lt;&gt;"",'Data Import'!$BG$171,"")</f>
        <v>330</v>
      </c>
      <c r="Y67" s="217">
        <f>IF('Data Import'!$BG$172&lt;&gt;"",'Data Import'!$BG$172,"")</f>
        <v>336</v>
      </c>
      <c r="Z67" s="205">
        <f>IF('Data Import'!$BG$173&lt;&gt;"",'Data Import'!$BG$173,"")</f>
        <v>98.400999999999996</v>
      </c>
      <c r="AA67" s="205">
        <f>IF('Data Import'!$BG$174&lt;&gt;"",'Data Import'!$BG$174,"")</f>
        <v>98.418999999999997</v>
      </c>
      <c r="AB67" s="205">
        <f>IF('Data Import'!$BG$175&lt;&gt;"",'Data Import'!$BG$175,"")</f>
        <v>15.275</v>
      </c>
      <c r="AC67" s="205">
        <f>IF('Data Import'!$BG$176&lt;&gt;"",'Data Import'!$BG$176,"")</f>
        <v>9.02</v>
      </c>
      <c r="AD67" s="205">
        <f>IF('Data Import'!$BG$177&lt;&gt;"",'Data Import'!$BG$177,"")</f>
        <v>0</v>
      </c>
      <c r="AE67" s="205">
        <f>IF('Data Import'!$BG$178&lt;&gt;"",'Data Import'!$BG$178,"")</f>
        <v>0</v>
      </c>
      <c r="AF67" s="205">
        <f>IF('Data Import'!$BG$179&lt;&gt;"",'Data Import'!$BG$179,"")</f>
        <v>16.207999999999998</v>
      </c>
      <c r="AG67" s="205">
        <f>IF('Data Import'!$BG$180&lt;&gt;"",'Data Import'!$BG$180,"")</f>
        <v>9.6519999999999992</v>
      </c>
      <c r="AH67" s="218"/>
    </row>
    <row r="68" spans="1:34" s="202" customFormat="1" ht="33" customHeight="1" x14ac:dyDescent="0.25">
      <c r="A68" s="33">
        <v>57</v>
      </c>
      <c r="B68" s="177" t="s">
        <v>67</v>
      </c>
      <c r="C68" s="199" t="str">
        <f>IF('Data Import'!$BH$151="Нет","+","")</f>
        <v/>
      </c>
      <c r="D68" s="199" t="str">
        <f>IF('Data Import'!$BH$152="Нет","+","")</f>
        <v/>
      </c>
      <c r="E68" s="179" t="str">
        <f>IF('Data Import'!$BH$153&lt;&gt;"",'Data Import'!$BH$153,"")</f>
        <v/>
      </c>
      <c r="F68" s="199" t="str">
        <f>IF('Data Import'!$BH$154&lt;&gt;"",'Data Import'!$BH$154,"")</f>
        <v/>
      </c>
      <c r="G68" s="201" t="str">
        <f>IF('Data Import'!$BH$155&lt;&gt;"",'Data Import'!$BH$155,"")</f>
        <v/>
      </c>
      <c r="H68" s="201" t="str">
        <f>IF('Data Import'!$BH$156&lt;&gt;"",'Data Import'!$BH$156,"")</f>
        <v/>
      </c>
      <c r="I68" s="201" t="str">
        <f>IF('Data Import'!$BH$157&lt;&gt;"",'Data Import'!$BH$157,"")</f>
        <v/>
      </c>
      <c r="J68" s="201" t="str">
        <f>IF('Data Import'!$BH$158&lt;&gt;"",'Data Import'!$BH$158,"")</f>
        <v/>
      </c>
      <c r="K68" s="199" t="str">
        <f>IF('Data Import'!$BH$159="Нет","+","")</f>
        <v/>
      </c>
      <c r="L68" s="179" t="str">
        <f>IF('Data Import'!$BH$160&lt;&gt;"",'Data Import'!$BH$160,"")</f>
        <v/>
      </c>
      <c r="M68" s="199" t="str">
        <f>IF('Data Import'!$BH$159="Да","+","")</f>
        <v/>
      </c>
      <c r="N68" s="217" t="str">
        <f>IF('Data Import'!$BH$161&lt;&gt;"",'Data Import'!$BH$161,"")</f>
        <v/>
      </c>
      <c r="O68" s="217" t="str">
        <f>IF('Data Import'!$BH$162&lt;&gt;"",'Data Import'!$BH$162,"")</f>
        <v/>
      </c>
      <c r="P68" s="217">
        <f>IF('Data Import'!$BH$163&lt;&gt;"",'Data Import'!$BH$163,"")</f>
        <v>0</v>
      </c>
      <c r="Q68" s="217">
        <f>IF('Data Import'!$BH$164&lt;&gt;"",'Data Import'!$BH$164,"")</f>
        <v>0</v>
      </c>
      <c r="R68" s="217" t="str">
        <f>IF('Data Import'!$BH$165&lt;&gt;"",'Data Import'!$BH$165,"")</f>
        <v/>
      </c>
      <c r="S68" s="217" t="str">
        <f>IF('Data Import'!$BH$166&lt;&gt;"",'Data Import'!$BH$166,"")</f>
        <v/>
      </c>
      <c r="T68" s="217">
        <f>IF('Data Import'!$BH$167&lt;&gt;"",'Data Import'!$BH$167,"")</f>
        <v>0</v>
      </c>
      <c r="U68" s="217">
        <f>IF('Data Import'!$BH$168&lt;&gt;"",'Data Import'!$BH$168,"")</f>
        <v>0</v>
      </c>
      <c r="V68" s="217" t="str">
        <f>IF('Data Import'!$BH$169&lt;&gt;"",'Data Import'!$BH$169,"")</f>
        <v/>
      </c>
      <c r="W68" s="217" t="str">
        <f>IF('Data Import'!$BH$170&lt;&gt;"",'Data Import'!$BH$170,"")</f>
        <v/>
      </c>
      <c r="X68" s="217">
        <f>IF('Data Import'!$BH$171&lt;&gt;"",'Data Import'!$BH$171,"")</f>
        <v>0</v>
      </c>
      <c r="Y68" s="217">
        <f>IF('Data Import'!$BH$172&lt;&gt;"",'Data Import'!$BH$172,"")</f>
        <v>0</v>
      </c>
      <c r="Z68" s="205" t="str">
        <f>IF('Data Import'!$BH$173&lt;&gt;"",'Data Import'!$BH$173,"")</f>
        <v/>
      </c>
      <c r="AA68" s="205" t="str">
        <f>IF('Data Import'!$BH$174&lt;&gt;"",'Data Import'!$BH$174,"")</f>
        <v/>
      </c>
      <c r="AB68" s="205" t="str">
        <f>IF('Data Import'!$BH$175&lt;&gt;"",'Data Import'!$BH$175,"")</f>
        <v/>
      </c>
      <c r="AC68" s="205" t="str">
        <f>IF('Data Import'!$BH$176&lt;&gt;"",'Data Import'!$BH$176,"")</f>
        <v/>
      </c>
      <c r="AD68" s="205" t="str">
        <f>IF('Data Import'!$BH$177&lt;&gt;"",'Data Import'!$BH$177,"")</f>
        <v/>
      </c>
      <c r="AE68" s="205" t="str">
        <f>IF('Data Import'!$BH$178&lt;&gt;"",'Data Import'!$BH$178,"")</f>
        <v/>
      </c>
      <c r="AF68" s="205" t="str">
        <f>IF('Data Import'!$BH$179&lt;&gt;"",'Data Import'!$BH$179,"")</f>
        <v/>
      </c>
      <c r="AG68" s="205" t="str">
        <f>IF('Data Import'!$BH$180&lt;&gt;"",'Data Import'!$BH$180,"")</f>
        <v/>
      </c>
      <c r="AH68" s="218"/>
    </row>
    <row r="69" spans="1:34" s="202" customFormat="1" ht="15.75" customHeight="1" x14ac:dyDescent="0.25">
      <c r="A69" s="33">
        <v>58</v>
      </c>
      <c r="B69" s="177" t="s">
        <v>68</v>
      </c>
      <c r="C69" s="199" t="str">
        <f>IF('Data Import'!$BI$151="Нет","+","")</f>
        <v>+</v>
      </c>
      <c r="D69" s="199" t="str">
        <f>IF('Data Import'!$BI$152="Нет","+","")</f>
        <v/>
      </c>
      <c r="E69" s="179" t="str">
        <f>IF('Data Import'!$BI$153&lt;&gt;"",'Data Import'!$BI$153,"")</f>
        <v/>
      </c>
      <c r="F69" s="199" t="str">
        <f>IF('Data Import'!$BI$154&lt;&gt;"",'Data Import'!$BI$154,"")</f>
        <v/>
      </c>
      <c r="G69" s="201" t="str">
        <f>IF('Data Import'!$BI$155&lt;&gt;"",'Data Import'!$BI$155,"")</f>
        <v/>
      </c>
      <c r="H69" s="201" t="str">
        <f>IF('Data Import'!$BI$156&lt;&gt;"",'Data Import'!$BI$156,"")</f>
        <v/>
      </c>
      <c r="I69" s="201" t="str">
        <f>IF('Data Import'!$BI$157&lt;&gt;"",'Data Import'!$BI$157,"")</f>
        <v/>
      </c>
      <c r="J69" s="201" t="str">
        <f>IF('Data Import'!$BI$158&lt;&gt;"",'Data Import'!$BI$158,"")</f>
        <v/>
      </c>
      <c r="K69" s="199" t="str">
        <f>IF('Data Import'!$BI$159="Нет","+","")</f>
        <v/>
      </c>
      <c r="L69" s="179" t="str">
        <f>IF('Data Import'!$BI$160&lt;&gt;"",'Data Import'!$BI$160,"")</f>
        <v/>
      </c>
      <c r="M69" s="199" t="str">
        <f>IF('Data Import'!$BI$159="Да","+","")</f>
        <v>+</v>
      </c>
      <c r="N69" s="217">
        <f>IF('Data Import'!$BI$161&lt;&gt;"",'Data Import'!$BI$161,"")</f>
        <v>1324</v>
      </c>
      <c r="O69" s="217">
        <f>IF('Data Import'!$BI$162&lt;&gt;"",'Data Import'!$BI$162,"")</f>
        <v>1324</v>
      </c>
      <c r="P69" s="217">
        <f>IF('Data Import'!$BI$163&lt;&gt;"",'Data Import'!$BI$163,"")</f>
        <v>2710</v>
      </c>
      <c r="Q69" s="217">
        <f>IF('Data Import'!$BI$164&lt;&gt;"",'Data Import'!$BI$164,"")</f>
        <v>2812</v>
      </c>
      <c r="R69" s="217">
        <f>IF('Data Import'!$BI$165&lt;&gt;"",'Data Import'!$BI$165,"")</f>
        <v>1324</v>
      </c>
      <c r="S69" s="217">
        <f>IF('Data Import'!$BI$166&lt;&gt;"",'Data Import'!$BI$166,"")</f>
        <v>1324</v>
      </c>
      <c r="T69" s="217">
        <f>IF('Data Import'!$BI$167&lt;&gt;"",'Data Import'!$BI$167,"")</f>
        <v>636</v>
      </c>
      <c r="U69" s="217">
        <f>IF('Data Import'!$BI$168&lt;&gt;"",'Data Import'!$BI$168,"")</f>
        <v>672</v>
      </c>
      <c r="V69" s="217">
        <f>IF('Data Import'!$BI$169&lt;&gt;"",'Data Import'!$BI$169,"")</f>
        <v>0</v>
      </c>
      <c r="W69" s="217">
        <f>IF('Data Import'!$BI$170&lt;&gt;"",'Data Import'!$BI$170,"")</f>
        <v>0</v>
      </c>
      <c r="X69" s="217">
        <f>IF('Data Import'!$BI$171&lt;&gt;"",'Data Import'!$BI$171,"")</f>
        <v>1157</v>
      </c>
      <c r="Y69" s="217">
        <f>IF('Data Import'!$BI$172&lt;&gt;"",'Data Import'!$BI$172,"")</f>
        <v>1171</v>
      </c>
      <c r="Z69" s="205">
        <f>IF('Data Import'!$BI$173&lt;&gt;"",'Data Import'!$BI$173,"")</f>
        <v>100</v>
      </c>
      <c r="AA69" s="205">
        <f>IF('Data Import'!$BI$174&lt;&gt;"",'Data Import'!$BI$174,"")</f>
        <v>100</v>
      </c>
      <c r="AB69" s="205">
        <f>IF('Data Import'!$BI$175&lt;&gt;"",'Data Import'!$BI$175,"")</f>
        <v>23.469000000000001</v>
      </c>
      <c r="AC69" s="205">
        <f>IF('Data Import'!$BI$176&lt;&gt;"",'Data Import'!$BI$176,"")</f>
        <v>23.898</v>
      </c>
      <c r="AD69" s="205">
        <f>IF('Data Import'!$BI$177&lt;&gt;"",'Data Import'!$BI$177,"")</f>
        <v>0</v>
      </c>
      <c r="AE69" s="205">
        <f>IF('Data Import'!$BI$178&lt;&gt;"",'Data Import'!$BI$178,"")</f>
        <v>0</v>
      </c>
      <c r="AF69" s="205">
        <f>IF('Data Import'!$BI$179&lt;&gt;"",'Data Import'!$BI$179,"")</f>
        <v>42.694000000000003</v>
      </c>
      <c r="AG69" s="205">
        <f>IF('Data Import'!$BI$180&lt;&gt;"",'Data Import'!$BI$180,"")</f>
        <v>41.643000000000001</v>
      </c>
      <c r="AH69" s="218"/>
    </row>
    <row r="70" spans="1:34" s="202" customFormat="1" ht="15.75" customHeight="1" x14ac:dyDescent="0.25">
      <c r="A70" s="33">
        <v>59</v>
      </c>
      <c r="B70" s="177" t="s">
        <v>69</v>
      </c>
      <c r="C70" s="199" t="str">
        <f>IF('Data Import'!$BJ$151="Нет","+","")</f>
        <v>+</v>
      </c>
      <c r="D70" s="199" t="str">
        <f>IF('Data Import'!$BJ$152="Нет","+","")</f>
        <v>+</v>
      </c>
      <c r="E70" s="179" t="str">
        <f>IF('Data Import'!$BJ$153&lt;&gt;"",'Data Import'!$BJ$153,"")</f>
        <v/>
      </c>
      <c r="F70" s="199" t="str">
        <f>IF('Data Import'!$BJ$154&lt;&gt;"",'Data Import'!$BJ$154,"")</f>
        <v>%</v>
      </c>
      <c r="G70" s="201" t="str">
        <f>IF('Data Import'!$BJ$155&lt;&gt;"",'Data Import'!$BJ$155,"")</f>
        <v/>
      </c>
      <c r="H70" s="201" t="str">
        <f>IF('Data Import'!$BJ$156&lt;&gt;"",'Data Import'!$BJ$156,"")</f>
        <v/>
      </c>
      <c r="I70" s="201" t="str">
        <f>IF('Data Import'!$BJ$157&lt;&gt;"",'Data Import'!$BJ$157,"")</f>
        <v/>
      </c>
      <c r="J70" s="201" t="str">
        <f>IF('Data Import'!$BJ$158&lt;&gt;"",'Data Import'!$BJ$158,"")</f>
        <v/>
      </c>
      <c r="K70" s="199" t="str">
        <f>IF('Data Import'!$BJ$159="Нет","+","")</f>
        <v/>
      </c>
      <c r="L70" s="179" t="str">
        <f>IF('Data Import'!$BJ$160&lt;&gt;"",'Data Import'!$BJ$160,"")</f>
        <v/>
      </c>
      <c r="M70" s="199" t="str">
        <f>IF('Data Import'!$BJ$159="Да","+","")</f>
        <v>+</v>
      </c>
      <c r="N70" s="217">
        <f>IF('Data Import'!$BJ$161&lt;&gt;"",'Data Import'!$BJ$161,"")</f>
        <v>69</v>
      </c>
      <c r="O70" s="217">
        <f>IF('Data Import'!$BJ$162&lt;&gt;"",'Data Import'!$BJ$162,"")</f>
        <v>69</v>
      </c>
      <c r="P70" s="217">
        <f>IF('Data Import'!$BJ$163&lt;&gt;"",'Data Import'!$BJ$163,"")</f>
        <v>792</v>
      </c>
      <c r="Q70" s="217">
        <f>IF('Data Import'!$BJ$164&lt;&gt;"",'Data Import'!$BJ$164,"")</f>
        <v>867</v>
      </c>
      <c r="R70" s="217">
        <f>IF('Data Import'!$BJ$165&lt;&gt;"",'Data Import'!$BJ$165,"")</f>
        <v>69</v>
      </c>
      <c r="S70" s="217">
        <f>IF('Data Import'!$BJ$166&lt;&gt;"",'Data Import'!$BJ$166,"")</f>
        <v>69</v>
      </c>
      <c r="T70" s="217">
        <f>IF('Data Import'!$BJ$167&lt;&gt;"",'Data Import'!$BJ$167,"")</f>
        <v>199</v>
      </c>
      <c r="U70" s="217">
        <f>IF('Data Import'!$BJ$168&lt;&gt;"",'Data Import'!$BJ$168,"")</f>
        <v>249</v>
      </c>
      <c r="V70" s="217">
        <f>IF('Data Import'!$BJ$169&lt;&gt;"",'Data Import'!$BJ$169,"")</f>
        <v>0</v>
      </c>
      <c r="W70" s="217">
        <f>IF('Data Import'!$BJ$170&lt;&gt;"",'Data Import'!$BJ$170,"")</f>
        <v>0</v>
      </c>
      <c r="X70" s="217">
        <f>IF('Data Import'!$BJ$171&lt;&gt;"",'Data Import'!$BJ$171,"")</f>
        <v>593</v>
      </c>
      <c r="Y70" s="217">
        <f>IF('Data Import'!$BJ$172&lt;&gt;"",'Data Import'!$BJ$172,"")</f>
        <v>618</v>
      </c>
      <c r="Z70" s="205">
        <f>IF('Data Import'!$BJ$173&lt;&gt;"",'Data Import'!$BJ$173,"")</f>
        <v>100</v>
      </c>
      <c r="AA70" s="205">
        <f>IF('Data Import'!$BJ$174&lt;&gt;"",'Data Import'!$BJ$174,"")</f>
        <v>100</v>
      </c>
      <c r="AB70" s="205">
        <f>IF('Data Import'!$BJ$175&lt;&gt;"",'Data Import'!$BJ$175,"")</f>
        <v>25.126000000000001</v>
      </c>
      <c r="AC70" s="205">
        <f>IF('Data Import'!$BJ$176&lt;&gt;"",'Data Import'!$BJ$176,"")</f>
        <v>28.72</v>
      </c>
      <c r="AD70" s="205">
        <f>IF('Data Import'!$BJ$177&lt;&gt;"",'Data Import'!$BJ$177,"")</f>
        <v>0</v>
      </c>
      <c r="AE70" s="205">
        <f>IF('Data Import'!$BJ$178&lt;&gt;"",'Data Import'!$BJ$178,"")</f>
        <v>0</v>
      </c>
      <c r="AF70" s="205">
        <f>IF('Data Import'!$BJ$179&lt;&gt;"",'Data Import'!$BJ$179,"")</f>
        <v>74.873999999999995</v>
      </c>
      <c r="AG70" s="205">
        <f>IF('Data Import'!$BJ$180&lt;&gt;"",'Data Import'!$BJ$180,"")</f>
        <v>71.28</v>
      </c>
      <c r="AH70" s="218"/>
    </row>
    <row r="71" spans="1:34" s="202" customFormat="1" ht="62.25" customHeight="1" x14ac:dyDescent="0.25">
      <c r="A71" s="33">
        <v>60</v>
      </c>
      <c r="B71" s="177" t="s">
        <v>70</v>
      </c>
      <c r="C71" s="199" t="str">
        <f>IF('Data Import'!$BK$151="Нет","+","")</f>
        <v/>
      </c>
      <c r="D71" s="199" t="str">
        <f>IF('Data Import'!$BK$152="Нет","+","")</f>
        <v/>
      </c>
      <c r="E71" s="179" t="str">
        <f>IF('Data Import'!$BK$153&lt;&gt;"",'Data Import'!$BK$153,"")</f>
        <v>Доля остановочных пунктов пассажирского транспорта на автомобильных дорогах общего пользования местного значения, соответствующих базовым требованиям доступности комплекса для инвалидов</v>
      </c>
      <c r="F71" s="199" t="str">
        <f>IF('Data Import'!$BK$154&lt;&gt;"",'Data Import'!$BK$154,"")</f>
        <v>%</v>
      </c>
      <c r="G71" s="201">
        <f>IF('Data Import'!$BK$155&lt;&gt;"",'Data Import'!$BK$155,"")</f>
        <v>5</v>
      </c>
      <c r="H71" s="201">
        <f>IF('Data Import'!$BK$156&lt;&gt;"",'Data Import'!$BK$156,"")</f>
        <v>31</v>
      </c>
      <c r="I71" s="201">
        <f>IF('Data Import'!$BK$157&lt;&gt;"",'Data Import'!$BK$157,"")</f>
        <v>5</v>
      </c>
      <c r="J71" s="201">
        <f>IF('Data Import'!$BK$158&lt;&gt;"",'Data Import'!$BK$158,"")</f>
        <v>32</v>
      </c>
      <c r="K71" s="199" t="str">
        <f>IF('Data Import'!$BK$159="Нет","+","")</f>
        <v/>
      </c>
      <c r="L71" s="179" t="str">
        <f>IF('Data Import'!$BK$160&lt;&gt;"",'Data Import'!$BK$160,"")</f>
        <v/>
      </c>
      <c r="M71" s="199" t="str">
        <f>IF('Data Import'!$BK$159="Да","+","")</f>
        <v>+</v>
      </c>
      <c r="N71" s="217">
        <f>IF('Data Import'!$BK$161&lt;&gt;"",'Data Import'!$BK$161,"")</f>
        <v>2430</v>
      </c>
      <c r="O71" s="217">
        <f>IF('Data Import'!$BK$162&lt;&gt;"",'Data Import'!$BK$162,"")</f>
        <v>2445</v>
      </c>
      <c r="P71" s="217">
        <f>IF('Data Import'!$BK$163&lt;&gt;"",'Data Import'!$BK$163,"")</f>
        <v>1804</v>
      </c>
      <c r="Q71" s="217">
        <f>IF('Data Import'!$BK$164&lt;&gt;"",'Data Import'!$BK$164,"")</f>
        <v>1814</v>
      </c>
      <c r="R71" s="217">
        <f>IF('Data Import'!$BK$165&lt;&gt;"",'Data Import'!$BK$165,"")</f>
        <v>106</v>
      </c>
      <c r="S71" s="217">
        <f>IF('Data Import'!$BK$166&lt;&gt;"",'Data Import'!$BK$166,"")</f>
        <v>121</v>
      </c>
      <c r="T71" s="217">
        <f>IF('Data Import'!$BK$167&lt;&gt;"",'Data Import'!$BK$167,"")</f>
        <v>562</v>
      </c>
      <c r="U71" s="217">
        <f>IF('Data Import'!$BK$168&lt;&gt;"",'Data Import'!$BK$168,"")</f>
        <v>577</v>
      </c>
      <c r="V71" s="217">
        <f>IF('Data Import'!$BK$169&lt;&gt;"",'Data Import'!$BK$169,"")</f>
        <v>0</v>
      </c>
      <c r="W71" s="217">
        <f>IF('Data Import'!$BK$170&lt;&gt;"",'Data Import'!$BK$170,"")</f>
        <v>0</v>
      </c>
      <c r="X71" s="217">
        <f>IF('Data Import'!$BK$171&lt;&gt;"",'Data Import'!$BK$171,"")</f>
        <v>0</v>
      </c>
      <c r="Y71" s="217">
        <f>IF('Data Import'!$BK$172&lt;&gt;"",'Data Import'!$BK$172,"")</f>
        <v>0</v>
      </c>
      <c r="Z71" s="205">
        <f>IF('Data Import'!$BK$173&lt;&gt;"",'Data Import'!$BK$173,"")</f>
        <v>4.3620000000000001</v>
      </c>
      <c r="AA71" s="205">
        <f>IF('Data Import'!$BK$174&lt;&gt;"",'Data Import'!$BK$174,"")</f>
        <v>4.9489999999999998</v>
      </c>
      <c r="AB71" s="205">
        <f>IF('Data Import'!$BK$175&lt;&gt;"",'Data Import'!$BK$175,"")</f>
        <v>31.152999999999999</v>
      </c>
      <c r="AC71" s="205">
        <f>IF('Data Import'!$BK$176&lt;&gt;"",'Data Import'!$BK$176,"")</f>
        <v>31.808</v>
      </c>
      <c r="AD71" s="205">
        <f>IF('Data Import'!$BK$177&lt;&gt;"",'Data Import'!$BK$177,"")</f>
        <v>0</v>
      </c>
      <c r="AE71" s="205">
        <f>IF('Data Import'!$BK$178&lt;&gt;"",'Data Import'!$BK$178,"")</f>
        <v>0</v>
      </c>
      <c r="AF71" s="205">
        <f>IF('Data Import'!$BK$179&lt;&gt;"",'Data Import'!$BK$179,"")</f>
        <v>0</v>
      </c>
      <c r="AG71" s="205">
        <f>IF('Data Import'!$BK$180&lt;&gt;"",'Data Import'!$BK$180,"")</f>
        <v>0</v>
      </c>
      <c r="AH71" s="218"/>
    </row>
    <row r="72" spans="1:34" s="202" customFormat="1" ht="15.75" customHeight="1" x14ac:dyDescent="0.25">
      <c r="A72" s="33">
        <v>61</v>
      </c>
      <c r="B72" s="177" t="s">
        <v>71</v>
      </c>
      <c r="C72" s="199" t="str">
        <f>IF('Data Import'!$BL$151="Нет","+","")</f>
        <v/>
      </c>
      <c r="D72" s="199" t="str">
        <f>IF('Data Import'!$BL$152="Нет","+","")</f>
        <v>+</v>
      </c>
      <c r="E72" s="179" t="str">
        <f>IF('Data Import'!$BL$153&lt;&gt;"",'Data Import'!$BL$153,"")</f>
        <v/>
      </c>
      <c r="F72" s="199" t="str">
        <f>IF('Data Import'!$BL$154&lt;&gt;"",'Data Import'!$BL$154,"")</f>
        <v/>
      </c>
      <c r="G72" s="201" t="str">
        <f>IF('Data Import'!$BL$155&lt;&gt;"",'Data Import'!$BL$155,"")</f>
        <v/>
      </c>
      <c r="H72" s="201" t="str">
        <f>IF('Data Import'!$BL$156&lt;&gt;"",'Data Import'!$BL$156,"")</f>
        <v/>
      </c>
      <c r="I72" s="201" t="str">
        <f>IF('Data Import'!$BL$157&lt;&gt;"",'Data Import'!$BL$157,"")</f>
        <v/>
      </c>
      <c r="J72" s="201" t="str">
        <f>IF('Data Import'!$BL$158&lt;&gt;"",'Data Import'!$BL$158,"")</f>
        <v/>
      </c>
      <c r="K72" s="199" t="str">
        <f>IF('Data Import'!$BL$159="Нет","+","")</f>
        <v>+</v>
      </c>
      <c r="L72" s="179" t="str">
        <f>IF('Data Import'!$BL$160&lt;&gt;"",'Data Import'!$BL$160,"")</f>
        <v/>
      </c>
      <c r="M72" s="199" t="str">
        <f>IF('Data Import'!$BL$159="Да","+","")</f>
        <v/>
      </c>
      <c r="N72" s="217" t="str">
        <f>IF('Data Import'!$BL$161&lt;&gt;"",'Data Import'!$BL$161,"")</f>
        <v/>
      </c>
      <c r="O72" s="217" t="str">
        <f>IF('Data Import'!$BL$162&lt;&gt;"",'Data Import'!$BL$162,"")</f>
        <v/>
      </c>
      <c r="P72" s="217">
        <f>IF('Data Import'!$BL$163&lt;&gt;"",'Data Import'!$BL$163,"")</f>
        <v>294</v>
      </c>
      <c r="Q72" s="217">
        <f>IF('Data Import'!$BL$164&lt;&gt;"",'Data Import'!$BL$164,"")</f>
        <v>294</v>
      </c>
      <c r="R72" s="217" t="str">
        <f>IF('Data Import'!$BL$165&lt;&gt;"",'Data Import'!$BL$165,"")</f>
        <v/>
      </c>
      <c r="S72" s="217" t="str">
        <f>IF('Data Import'!$BL$166&lt;&gt;"",'Data Import'!$BL$166,"")</f>
        <v/>
      </c>
      <c r="T72" s="217">
        <f>IF('Data Import'!$BL$167&lt;&gt;"",'Data Import'!$BL$167,"")</f>
        <v>101</v>
      </c>
      <c r="U72" s="217">
        <f>IF('Data Import'!$BL$168&lt;&gt;"",'Data Import'!$BL$168,"")</f>
        <v>101</v>
      </c>
      <c r="V72" s="217" t="str">
        <f>IF('Data Import'!$BL$169&lt;&gt;"",'Data Import'!$BL$169,"")</f>
        <v/>
      </c>
      <c r="W72" s="217" t="str">
        <f>IF('Data Import'!$BL$170&lt;&gt;"",'Data Import'!$BL$170,"")</f>
        <v/>
      </c>
      <c r="X72" s="217">
        <f>IF('Data Import'!$BL$171&lt;&gt;"",'Data Import'!$BL$171,"")</f>
        <v>9</v>
      </c>
      <c r="Y72" s="217">
        <f>IF('Data Import'!$BL$172&lt;&gt;"",'Data Import'!$BL$172,"")</f>
        <v>9</v>
      </c>
      <c r="Z72" s="205" t="str">
        <f>IF('Data Import'!$BL$173&lt;&gt;"",'Data Import'!$BL$173,"")</f>
        <v/>
      </c>
      <c r="AA72" s="205" t="str">
        <f>IF('Data Import'!$BL$174&lt;&gt;"",'Data Import'!$BL$174,"")</f>
        <v/>
      </c>
      <c r="AB72" s="205">
        <f>IF('Data Import'!$BL$175&lt;&gt;"",'Data Import'!$BL$175,"")</f>
        <v>34.353999999999999</v>
      </c>
      <c r="AC72" s="205">
        <f>IF('Data Import'!$BL$176&lt;&gt;"",'Data Import'!$BL$176,"")</f>
        <v>34.353999999999999</v>
      </c>
      <c r="AD72" s="205" t="str">
        <f>IF('Data Import'!$BL$177&lt;&gt;"",'Data Import'!$BL$177,"")</f>
        <v/>
      </c>
      <c r="AE72" s="205" t="str">
        <f>IF('Data Import'!$BL$178&lt;&gt;"",'Data Import'!$BL$178,"")</f>
        <v/>
      </c>
      <c r="AF72" s="205">
        <f>IF('Data Import'!$BL$179&lt;&gt;"",'Data Import'!$BL$179,"")</f>
        <v>3.0609999999999999</v>
      </c>
      <c r="AG72" s="205">
        <f>IF('Data Import'!$BL$180&lt;&gt;"",'Data Import'!$BL$180,"")</f>
        <v>3.0609999999999999</v>
      </c>
      <c r="AH72" s="218"/>
    </row>
    <row r="73" spans="1:34" s="202" customFormat="1" ht="85.5" customHeight="1" x14ac:dyDescent="0.25">
      <c r="A73" s="33">
        <v>62</v>
      </c>
      <c r="B73" s="177" t="s">
        <v>72</v>
      </c>
      <c r="C73" s="199" t="str">
        <f>IF('Data Import'!$BM$151="Нет","+","")</f>
        <v/>
      </c>
      <c r="D73" s="199" t="str">
        <f>IF('Data Import'!$BM$152="Нет","+","")</f>
        <v/>
      </c>
      <c r="E73" s="179" t="str">
        <f>IF('Data Import'!$BM$153&lt;&gt;"",'Data Import'!$BM$153,"")</f>
        <v xml:space="preserve">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к 2026 г. – не менее 30 % 
</v>
      </c>
      <c r="F73" s="199" t="str">
        <f>IF('Data Import'!$BM$154&lt;&gt;"",'Data Import'!$BM$154,"")</f>
        <v>%</v>
      </c>
      <c r="G73" s="201">
        <f>IF('Data Import'!$BM$155&lt;&gt;"",'Data Import'!$BM$155,"")</f>
        <v>30</v>
      </c>
      <c r="H73" s="201">
        <f>IF('Data Import'!$BM$156&lt;&gt;"",'Data Import'!$BM$156,"")</f>
        <v>30</v>
      </c>
      <c r="I73" s="201">
        <f>IF('Data Import'!$BM$157&lt;&gt;"",'Data Import'!$BM$157,"")</f>
        <v>0</v>
      </c>
      <c r="J73" s="201">
        <f>IF('Data Import'!$BM$158&lt;&gt;"",'Data Import'!$BM$158,"")</f>
        <v>50</v>
      </c>
      <c r="K73" s="199" t="str">
        <f>IF('Data Import'!$BM$159="Нет","+","")</f>
        <v/>
      </c>
      <c r="L73" s="179" t="str">
        <f>IF('Data Import'!$BM$160&lt;&gt;"",'Data Import'!$BM$160,"")</f>
        <v/>
      </c>
      <c r="M73" s="199" t="str">
        <f>IF('Data Import'!$BM$159="Да","+","")</f>
        <v>+</v>
      </c>
      <c r="N73" s="217">
        <f>IF('Data Import'!$BM$161&lt;&gt;"",'Data Import'!$BM$161,"")</f>
        <v>2541</v>
      </c>
      <c r="O73" s="217">
        <f>IF('Data Import'!$BM$162&lt;&gt;"",'Data Import'!$BM$162,"")</f>
        <v>3987</v>
      </c>
      <c r="P73" s="217">
        <f>IF('Data Import'!$BM$163&lt;&gt;"",'Data Import'!$BM$163,"")</f>
        <v>8</v>
      </c>
      <c r="Q73" s="217">
        <f>IF('Data Import'!$BM$164&lt;&gt;"",'Data Import'!$BM$164,"")</f>
        <v>2468</v>
      </c>
      <c r="R73" s="217">
        <f>IF('Data Import'!$BM$165&lt;&gt;"",'Data Import'!$BM$165,"")</f>
        <v>543</v>
      </c>
      <c r="S73" s="217">
        <f>IF('Data Import'!$BM$166&lt;&gt;"",'Data Import'!$BM$166,"")</f>
        <v>1989</v>
      </c>
      <c r="T73" s="217" t="str">
        <f>IF('Data Import'!$BM$167&lt;&gt;"",'Data Import'!$BM$167,"")</f>
        <v/>
      </c>
      <c r="U73" s="217">
        <f>IF('Data Import'!$BM$168&lt;&gt;"",'Data Import'!$BM$168,"")</f>
        <v>0</v>
      </c>
      <c r="V73" s="217">
        <f>IF('Data Import'!$BM$169&lt;&gt;"",'Data Import'!$BM$169,"")</f>
        <v>1998</v>
      </c>
      <c r="W73" s="217">
        <f>IF('Data Import'!$BM$170&lt;&gt;"",'Data Import'!$BM$170,"")</f>
        <v>1998</v>
      </c>
      <c r="X73" s="217" t="str">
        <f>IF('Data Import'!$BM$171&lt;&gt;"",'Data Import'!$BM$171,"")</f>
        <v/>
      </c>
      <c r="Y73" s="217">
        <f>IF('Data Import'!$BM$172&lt;&gt;"",'Data Import'!$BM$172,"")</f>
        <v>167</v>
      </c>
      <c r="Z73" s="205">
        <f>IF('Data Import'!$BM$173&lt;&gt;"",'Data Import'!$BM$173,"")</f>
        <v>21.37</v>
      </c>
      <c r="AA73" s="205">
        <f>IF('Data Import'!$BM$174&lt;&gt;"",'Data Import'!$BM$174,"")</f>
        <v>49.887</v>
      </c>
      <c r="AB73" s="205" t="str">
        <f>IF('Data Import'!$BM$175&lt;&gt;"",'Data Import'!$BM$175,"")</f>
        <v/>
      </c>
      <c r="AC73" s="205">
        <f>IF('Data Import'!$BM$176&lt;&gt;"",'Data Import'!$BM$176,"")</f>
        <v>0</v>
      </c>
      <c r="AD73" s="205">
        <f>IF('Data Import'!$BM$177&lt;&gt;"",'Data Import'!$BM$177,"")</f>
        <v>78.63</v>
      </c>
      <c r="AE73" s="205">
        <f>IF('Data Import'!$BM$178&lt;&gt;"",'Data Import'!$BM$178,"")</f>
        <v>50.113</v>
      </c>
      <c r="AF73" s="205" t="str">
        <f>IF('Data Import'!$BM$179&lt;&gt;"",'Data Import'!$BM$179,"")</f>
        <v/>
      </c>
      <c r="AG73" s="205">
        <f>IF('Data Import'!$BM$180&lt;&gt;"",'Data Import'!$BM$180,"")</f>
        <v>6.7670000000000003</v>
      </c>
      <c r="AH73" s="218"/>
    </row>
    <row r="74" spans="1:34" s="202" customFormat="1" ht="15.75" customHeight="1" x14ac:dyDescent="0.25">
      <c r="A74" s="33">
        <v>63</v>
      </c>
      <c r="B74" s="177" t="s">
        <v>73</v>
      </c>
      <c r="C74" s="199" t="str">
        <f>IF('Data Import'!$BN$151="Нет","+","")</f>
        <v>+</v>
      </c>
      <c r="D74" s="199" t="str">
        <f>IF('Data Import'!$BN$152="Нет","+","")</f>
        <v/>
      </c>
      <c r="E74" s="179" t="str">
        <f>IF('Data Import'!$BN$153&lt;&gt;"",'Data Import'!$BN$153,"")</f>
        <v/>
      </c>
      <c r="F74" s="199" t="str">
        <f>IF('Data Import'!$BN$154&lt;&gt;"",'Data Import'!$BN$154,"")</f>
        <v/>
      </c>
      <c r="G74" s="201" t="str">
        <f>IF('Data Import'!$BN$155&lt;&gt;"",'Data Import'!$BN$155,"")</f>
        <v/>
      </c>
      <c r="H74" s="201" t="str">
        <f>IF('Data Import'!$BN$156&lt;&gt;"",'Data Import'!$BN$156,"")</f>
        <v/>
      </c>
      <c r="I74" s="201" t="str">
        <f>IF('Data Import'!$BN$157&lt;&gt;"",'Data Import'!$BN$157,"")</f>
        <v/>
      </c>
      <c r="J74" s="201" t="str">
        <f>IF('Data Import'!$BN$158&lt;&gt;"",'Data Import'!$BN$158,"")</f>
        <v/>
      </c>
      <c r="K74" s="199" t="str">
        <f>IF('Data Import'!$BN$159="Нет","+","")</f>
        <v>+</v>
      </c>
      <c r="L74" s="179" t="str">
        <f>IF('Data Import'!$BN$160&lt;&gt;"",'Data Import'!$BN$160,"")</f>
        <v/>
      </c>
      <c r="M74" s="199" t="str">
        <f>IF('Data Import'!$BN$159="Да","+","")</f>
        <v/>
      </c>
      <c r="N74" s="217" t="str">
        <f>IF('Data Import'!$BN$161&lt;&gt;"",'Data Import'!$BN$161,"")</f>
        <v/>
      </c>
      <c r="O74" s="217" t="str">
        <f>IF('Data Import'!$BN$162&lt;&gt;"",'Data Import'!$BN$162,"")</f>
        <v/>
      </c>
      <c r="P74" s="217" t="str">
        <f>IF('Data Import'!$BN$163&lt;&gt;"",'Data Import'!$BN$163,"")</f>
        <v/>
      </c>
      <c r="Q74" s="217" t="str">
        <f>IF('Data Import'!$BN$164&lt;&gt;"",'Data Import'!$BN$164,"")</f>
        <v/>
      </c>
      <c r="R74" s="217" t="str">
        <f>IF('Data Import'!$BN$165&lt;&gt;"",'Data Import'!$BN$165,"")</f>
        <v/>
      </c>
      <c r="S74" s="217" t="str">
        <f>IF('Data Import'!$BN$166&lt;&gt;"",'Data Import'!$BN$166,"")</f>
        <v/>
      </c>
      <c r="T74" s="217" t="str">
        <f>IF('Data Import'!$BN$167&lt;&gt;"",'Data Import'!$BN$167,"")</f>
        <v/>
      </c>
      <c r="U74" s="217" t="str">
        <f>IF('Data Import'!$BN$168&lt;&gt;"",'Data Import'!$BN$168,"")</f>
        <v/>
      </c>
      <c r="V74" s="217" t="str">
        <f>IF('Data Import'!$BN$169&lt;&gt;"",'Data Import'!$BN$169,"")</f>
        <v/>
      </c>
      <c r="W74" s="217" t="str">
        <f>IF('Data Import'!$BN$170&lt;&gt;"",'Data Import'!$BN$170,"")</f>
        <v/>
      </c>
      <c r="X74" s="217" t="str">
        <f>IF('Data Import'!$BN$171&lt;&gt;"",'Data Import'!$BN$171,"")</f>
        <v/>
      </c>
      <c r="Y74" s="217" t="str">
        <f>IF('Data Import'!$BN$172&lt;&gt;"",'Data Import'!$BN$172,"")</f>
        <v/>
      </c>
      <c r="Z74" s="205" t="str">
        <f>IF('Data Import'!$BN$173&lt;&gt;"",'Data Import'!$BN$173,"")</f>
        <v/>
      </c>
      <c r="AA74" s="205" t="str">
        <f>IF('Data Import'!$BN$174&lt;&gt;"",'Data Import'!$BN$174,"")</f>
        <v/>
      </c>
      <c r="AB74" s="205" t="str">
        <f>IF('Data Import'!$BN$175&lt;&gt;"",'Data Import'!$BN$175,"")</f>
        <v/>
      </c>
      <c r="AC74" s="205" t="str">
        <f>IF('Data Import'!$BN$176&lt;&gt;"",'Data Import'!$BN$176,"")</f>
        <v/>
      </c>
      <c r="AD74" s="205" t="str">
        <f>IF('Data Import'!$BN$177&lt;&gt;"",'Data Import'!$BN$177,"")</f>
        <v/>
      </c>
      <c r="AE74" s="205" t="str">
        <f>IF('Data Import'!$BN$178&lt;&gt;"",'Data Import'!$BN$178,"")</f>
        <v/>
      </c>
      <c r="AF74" s="205" t="str">
        <f>IF('Data Import'!$BN$179&lt;&gt;"",'Data Import'!$BN$179,"")</f>
        <v/>
      </c>
      <c r="AG74" s="205" t="str">
        <f>IF('Data Import'!$BN$180&lt;&gt;"",'Data Import'!$BN$180,"")</f>
        <v/>
      </c>
      <c r="AH74" s="218"/>
    </row>
    <row r="75" spans="1:34" s="202" customFormat="1" ht="15.75" customHeight="1" x14ac:dyDescent="0.25">
      <c r="A75" s="33">
        <v>64</v>
      </c>
      <c r="B75" s="177" t="s">
        <v>74</v>
      </c>
      <c r="C75" s="199" t="str">
        <f>IF('Data Import'!$BO$151="Нет","+","")</f>
        <v>+</v>
      </c>
      <c r="D75" s="199" t="str">
        <f>IF('Data Import'!$BO$152="Нет","+","")</f>
        <v/>
      </c>
      <c r="E75" s="179" t="str">
        <f>IF('Data Import'!$BO$153&lt;&gt;"",'Data Import'!$BO$153,"")</f>
        <v/>
      </c>
      <c r="F75" s="199" t="str">
        <f>IF('Data Import'!$BO$154&lt;&gt;"",'Data Import'!$BO$154,"")</f>
        <v/>
      </c>
      <c r="G75" s="201" t="str">
        <f>IF('Data Import'!$BO$155&lt;&gt;"",'Data Import'!$BO$155,"")</f>
        <v/>
      </c>
      <c r="H75" s="201" t="str">
        <f>IF('Data Import'!$BO$156&lt;&gt;"",'Data Import'!$BO$156,"")</f>
        <v/>
      </c>
      <c r="I75" s="201" t="str">
        <f>IF('Data Import'!$BO$157&lt;&gt;"",'Data Import'!$BO$157,"")</f>
        <v/>
      </c>
      <c r="J75" s="201" t="str">
        <f>IF('Data Import'!$BO$158&lt;&gt;"",'Data Import'!$BO$158,"")</f>
        <v/>
      </c>
      <c r="K75" s="199" t="str">
        <f>IF('Data Import'!$BO$159="Нет","+","")</f>
        <v/>
      </c>
      <c r="L75" s="179" t="str">
        <f>IF('Data Import'!$BO$160&lt;&gt;"",'Data Import'!$BO$160,"")</f>
        <v/>
      </c>
      <c r="M75" s="199" t="str">
        <f>IF('Data Import'!$BO$159="Да","+","")</f>
        <v>+</v>
      </c>
      <c r="N75" s="217" t="str">
        <f>IF('Data Import'!$BO$161&lt;&gt;"",'Data Import'!$BO$161,"")</f>
        <v/>
      </c>
      <c r="O75" s="217" t="str">
        <f>IF('Data Import'!$BO$162&lt;&gt;"",'Data Import'!$BO$162,"")</f>
        <v/>
      </c>
      <c r="P75" s="217">
        <f>IF('Data Import'!$BO$163&lt;&gt;"",'Data Import'!$BO$163,"")</f>
        <v>7894</v>
      </c>
      <c r="Q75" s="217">
        <f>IF('Data Import'!$BO$164&lt;&gt;"",'Data Import'!$BO$164,"")</f>
        <v>10543</v>
      </c>
      <c r="R75" s="217" t="str">
        <f>IF('Data Import'!$BO$165&lt;&gt;"",'Data Import'!$BO$165,"")</f>
        <v/>
      </c>
      <c r="S75" s="217" t="str">
        <f>IF('Data Import'!$BO$166&lt;&gt;"",'Data Import'!$BO$166,"")</f>
        <v/>
      </c>
      <c r="T75" s="217">
        <f>IF('Data Import'!$BO$167&lt;&gt;"",'Data Import'!$BO$167,"")</f>
        <v>7704</v>
      </c>
      <c r="U75" s="217">
        <f>IF('Data Import'!$BO$168&lt;&gt;"",'Data Import'!$BO$168,"")</f>
        <v>10033</v>
      </c>
      <c r="V75" s="217" t="str">
        <f>IF('Data Import'!$BO$169&lt;&gt;"",'Data Import'!$BO$169,"")</f>
        <v/>
      </c>
      <c r="W75" s="217" t="str">
        <f>IF('Data Import'!$BO$170&lt;&gt;"",'Data Import'!$BO$170,"")</f>
        <v/>
      </c>
      <c r="X75" s="217">
        <f>IF('Data Import'!$BO$171&lt;&gt;"",'Data Import'!$BO$171,"")</f>
        <v>190</v>
      </c>
      <c r="Y75" s="217">
        <f>IF('Data Import'!$BO$172&lt;&gt;"",'Data Import'!$BO$172,"")</f>
        <v>510</v>
      </c>
      <c r="Z75" s="205" t="str">
        <f>IF('Data Import'!$BO$173&lt;&gt;"",'Data Import'!$BO$173,"")</f>
        <v/>
      </c>
      <c r="AA75" s="205" t="str">
        <f>IF('Data Import'!$BO$174&lt;&gt;"",'Data Import'!$BO$174,"")</f>
        <v/>
      </c>
      <c r="AB75" s="205">
        <f>IF('Data Import'!$BO$175&lt;&gt;"",'Data Import'!$BO$175,"")</f>
        <v>97.593000000000004</v>
      </c>
      <c r="AC75" s="205">
        <f>IF('Data Import'!$BO$176&lt;&gt;"",'Data Import'!$BO$176,"")</f>
        <v>95.162999999999997</v>
      </c>
      <c r="AD75" s="205" t="str">
        <f>IF('Data Import'!$BO$177&lt;&gt;"",'Data Import'!$BO$177,"")</f>
        <v/>
      </c>
      <c r="AE75" s="205" t="str">
        <f>IF('Data Import'!$BO$178&lt;&gt;"",'Data Import'!$BO$178,"")</f>
        <v/>
      </c>
      <c r="AF75" s="205">
        <f>IF('Data Import'!$BO$179&lt;&gt;"",'Data Import'!$BO$179,"")</f>
        <v>2.407</v>
      </c>
      <c r="AG75" s="205">
        <f>IF('Data Import'!$BO$180&lt;&gt;"",'Data Import'!$BO$180,"")</f>
        <v>4.8369999999999997</v>
      </c>
      <c r="AH75" s="218"/>
    </row>
    <row r="76" spans="1:34" s="202" customFormat="1" ht="97.5" customHeight="1" x14ac:dyDescent="0.25">
      <c r="A76" s="33">
        <v>65</v>
      </c>
      <c r="B76" s="177" t="s">
        <v>75</v>
      </c>
      <c r="C76" s="199" t="str">
        <f>IF('Data Import'!$BP$151="Нет","+","")</f>
        <v/>
      </c>
      <c r="D76" s="199" t="str">
        <f>IF('Data Import'!$BP$152="Нет","+","")</f>
        <v/>
      </c>
      <c r="E76" s="179" t="str">
        <f>IF('Data Import'!$BP$153&lt;&gt;"",'Data Import'!$BP$153,"")</f>
        <v xml:space="preserve">Доля обустроенных остановочных пунктов пассажирского транспорта на автомобильных дорогах общего пользования и трамвайных остановок специальными средствами для инвалидов, передвигающихся в креслах-колясках, инвалидов с нарушениями зрения и слуха
</v>
      </c>
      <c r="F76" s="199" t="str">
        <f>IF('Data Import'!$BP$154&lt;&gt;"",'Data Import'!$BP$154,"")</f>
        <v>%</v>
      </c>
      <c r="G76" s="201">
        <f>IF('Data Import'!$BP$155&lt;&gt;"",'Data Import'!$BP$155,"")</f>
        <v>0</v>
      </c>
      <c r="H76" s="201">
        <f>IF('Data Import'!$BP$156&lt;&gt;"",'Data Import'!$BP$156,"")</f>
        <v>0</v>
      </c>
      <c r="I76" s="201">
        <f>IF('Data Import'!$BP$157&lt;&gt;"",'Data Import'!$BP$157,"")</f>
        <v>69.099999999999994</v>
      </c>
      <c r="J76" s="201">
        <f>IF('Data Import'!$BP$158&lt;&gt;"",'Data Import'!$BP$158,"")</f>
        <v>7.08</v>
      </c>
      <c r="K76" s="199" t="str">
        <f>IF('Data Import'!$BP$159="Нет","+","")</f>
        <v/>
      </c>
      <c r="L76" s="179" t="str">
        <f>IF('Data Import'!$BP$160&lt;&gt;"",'Data Import'!$BP$160,"")</f>
        <v/>
      </c>
      <c r="M76" s="199" t="str">
        <f>IF('Data Import'!$BP$159="Да","+","")</f>
        <v>+</v>
      </c>
      <c r="N76" s="217">
        <f>IF('Data Import'!$BP$161&lt;&gt;"",'Data Import'!$BP$161,"")</f>
        <v>1084</v>
      </c>
      <c r="O76" s="217">
        <f>IF('Data Import'!$BP$162&lt;&gt;"",'Data Import'!$BP$162,"")</f>
        <v>1105</v>
      </c>
      <c r="P76" s="217">
        <f>IF('Data Import'!$BP$163&lt;&gt;"",'Data Import'!$BP$163,"")</f>
        <v>1284</v>
      </c>
      <c r="Q76" s="217">
        <f>IF('Data Import'!$BP$164&lt;&gt;"",'Data Import'!$BP$164,"")</f>
        <v>1284</v>
      </c>
      <c r="R76" s="217">
        <f>IF('Data Import'!$BP$165&lt;&gt;"",'Data Import'!$BP$165,"")</f>
        <v>764</v>
      </c>
      <c r="S76" s="217">
        <f>IF('Data Import'!$BP$166&lt;&gt;"",'Data Import'!$BP$166,"")</f>
        <v>764</v>
      </c>
      <c r="T76" s="217">
        <f>IF('Data Import'!$BP$167&lt;&gt;"",'Data Import'!$BP$167,"")</f>
        <v>70</v>
      </c>
      <c r="U76" s="217">
        <f>IF('Data Import'!$BP$168&lt;&gt;"",'Data Import'!$BP$168,"")</f>
        <v>91</v>
      </c>
      <c r="V76" s="217">
        <f>IF('Data Import'!$BP$169&lt;&gt;"",'Data Import'!$BP$169,"")</f>
        <v>8</v>
      </c>
      <c r="W76" s="217">
        <f>IF('Data Import'!$BP$170&lt;&gt;"",'Data Import'!$BP$170,"")</f>
        <v>8</v>
      </c>
      <c r="X76" s="217">
        <f>IF('Data Import'!$BP$171&lt;&gt;"",'Data Import'!$BP$171,"")</f>
        <v>118</v>
      </c>
      <c r="Y76" s="217">
        <f>IF('Data Import'!$BP$172&lt;&gt;"",'Data Import'!$BP$172,"")</f>
        <v>137</v>
      </c>
      <c r="Z76" s="205">
        <f>IF('Data Import'!$BP$173&lt;&gt;"",'Data Import'!$BP$173,"")</f>
        <v>70.48</v>
      </c>
      <c r="AA76" s="205">
        <f>IF('Data Import'!$BP$174&lt;&gt;"",'Data Import'!$BP$174,"")</f>
        <v>69.14</v>
      </c>
      <c r="AB76" s="205">
        <f>IF('Data Import'!$BP$175&lt;&gt;"",'Data Import'!$BP$175,"")</f>
        <v>5.452</v>
      </c>
      <c r="AC76" s="205">
        <f>IF('Data Import'!$BP$176&lt;&gt;"",'Data Import'!$BP$176,"")</f>
        <v>7.0869999999999997</v>
      </c>
      <c r="AD76" s="205">
        <f>IF('Data Import'!$BP$177&lt;&gt;"",'Data Import'!$BP$177,"")</f>
        <v>0.73799999999999999</v>
      </c>
      <c r="AE76" s="205">
        <f>IF('Data Import'!$BP$178&lt;&gt;"",'Data Import'!$BP$178,"")</f>
        <v>0.72399999999999998</v>
      </c>
      <c r="AF76" s="205">
        <f>IF('Data Import'!$BP$179&lt;&gt;"",'Data Import'!$BP$179,"")</f>
        <v>9.19</v>
      </c>
      <c r="AG76" s="205">
        <f>IF('Data Import'!$BP$180&lt;&gt;"",'Data Import'!$BP$180,"")</f>
        <v>10.67</v>
      </c>
      <c r="AH76" s="218"/>
    </row>
    <row r="77" spans="1:34" s="202" customFormat="1" ht="80.25" customHeight="1" x14ac:dyDescent="0.25">
      <c r="A77" s="33">
        <v>66</v>
      </c>
      <c r="B77" s="177" t="s">
        <v>76</v>
      </c>
      <c r="C77" s="199" t="str">
        <f>IF('Data Import'!$BQ$151="Нет","+","")</f>
        <v/>
      </c>
      <c r="D77" s="199" t="str">
        <f>IF('Data Import'!$BQ$152="Нет","+","")</f>
        <v/>
      </c>
      <c r="E77" s="179" t="str">
        <f>IF('Data Import'!$BQ$153&lt;&gt;"",'Data Import'!$BQ$153,"")</f>
        <v>Доля остановочных  пунктов пассажирского транспорта на автомобильных дорогах общего пользования регионального и местного значения, соответствующих базовым требованиям доступности транспортного комплекса для инвалидов, к 2026 году – не менее 15%</v>
      </c>
      <c r="F77" s="199" t="str">
        <f>IF('Data Import'!$BQ$154&lt;&gt;"",'Data Import'!$BQ$154,"")</f>
        <v>ед.</v>
      </c>
      <c r="G77" s="201">
        <f>IF('Data Import'!$BQ$155&lt;&gt;"",'Data Import'!$BQ$155,"")</f>
        <v>15</v>
      </c>
      <c r="H77" s="201">
        <f>IF('Data Import'!$BQ$156&lt;&gt;"",'Data Import'!$BQ$156,"")</f>
        <v>15</v>
      </c>
      <c r="I77" s="201">
        <f>IF('Data Import'!$BQ$157&lt;&gt;"",'Data Import'!$BQ$157,"")</f>
        <v>100</v>
      </c>
      <c r="J77" s="201">
        <f>IF('Data Import'!$BQ$158&lt;&gt;"",'Data Import'!$BQ$158,"")</f>
        <v>60</v>
      </c>
      <c r="K77" s="199" t="str">
        <f>IF('Data Import'!$BQ$159="Нет","+","")</f>
        <v/>
      </c>
      <c r="L77" s="179" t="str">
        <f>IF('Data Import'!$BQ$160&lt;&gt;"",'Data Import'!$BQ$160,"")</f>
        <v/>
      </c>
      <c r="M77" s="199" t="str">
        <f>IF('Data Import'!$BQ$159="Да","+","")</f>
        <v>+</v>
      </c>
      <c r="N77" s="217">
        <f>IF('Data Import'!$BQ$161&lt;&gt;"",'Data Import'!$BQ$161,"")</f>
        <v>878</v>
      </c>
      <c r="O77" s="217">
        <f>IF('Data Import'!$BQ$162&lt;&gt;"",'Data Import'!$BQ$162,"")</f>
        <v>907</v>
      </c>
      <c r="P77" s="217">
        <f>IF('Data Import'!$BQ$163&lt;&gt;"",'Data Import'!$BQ$163,"")</f>
        <v>350</v>
      </c>
      <c r="Q77" s="217">
        <f>IF('Data Import'!$BQ$164&lt;&gt;"",'Data Import'!$BQ$164,"")</f>
        <v>365</v>
      </c>
      <c r="R77" s="217">
        <f>IF('Data Import'!$BQ$165&lt;&gt;"",'Data Import'!$BQ$165,"")</f>
        <v>878</v>
      </c>
      <c r="S77" s="217">
        <f>IF('Data Import'!$BQ$166&lt;&gt;"",'Data Import'!$BQ$166,"")</f>
        <v>907</v>
      </c>
      <c r="T77" s="217">
        <f>IF('Data Import'!$BQ$167&lt;&gt;"",'Data Import'!$BQ$167,"")</f>
        <v>43</v>
      </c>
      <c r="U77" s="217">
        <f>IF('Data Import'!$BQ$168&lt;&gt;"",'Data Import'!$BQ$168,"")</f>
        <v>45</v>
      </c>
      <c r="V77" s="217">
        <f>IF('Data Import'!$BQ$169&lt;&gt;"",'Data Import'!$BQ$169,"")</f>
        <v>0</v>
      </c>
      <c r="W77" s="217">
        <f>IF('Data Import'!$BQ$170&lt;&gt;"",'Data Import'!$BQ$170,"")</f>
        <v>0</v>
      </c>
      <c r="X77" s="217">
        <f>IF('Data Import'!$BQ$171&lt;&gt;"",'Data Import'!$BQ$171,"")</f>
        <v>206</v>
      </c>
      <c r="Y77" s="217">
        <f>IF('Data Import'!$BQ$172&lt;&gt;"",'Data Import'!$BQ$172,"")</f>
        <v>219</v>
      </c>
      <c r="Z77" s="205">
        <f>IF('Data Import'!$BQ$173&lt;&gt;"",'Data Import'!$BQ$173,"")</f>
        <v>100</v>
      </c>
      <c r="AA77" s="205">
        <f>IF('Data Import'!$BQ$174&lt;&gt;"",'Data Import'!$BQ$174,"")</f>
        <v>100</v>
      </c>
      <c r="AB77" s="205">
        <f>IF('Data Import'!$BQ$175&lt;&gt;"",'Data Import'!$BQ$175,"")</f>
        <v>12.286</v>
      </c>
      <c r="AC77" s="205">
        <f>IF('Data Import'!$BQ$176&lt;&gt;"",'Data Import'!$BQ$176,"")</f>
        <v>12.329000000000001</v>
      </c>
      <c r="AD77" s="205">
        <f>IF('Data Import'!$BQ$177&lt;&gt;"",'Data Import'!$BQ$177,"")</f>
        <v>0</v>
      </c>
      <c r="AE77" s="205">
        <f>IF('Data Import'!$BQ$178&lt;&gt;"",'Data Import'!$BQ$178,"")</f>
        <v>0</v>
      </c>
      <c r="AF77" s="205">
        <f>IF('Data Import'!$BQ$179&lt;&gt;"",'Data Import'!$BQ$179,"")</f>
        <v>58.856999999999999</v>
      </c>
      <c r="AG77" s="205">
        <f>IF('Data Import'!$BQ$180&lt;&gt;"",'Data Import'!$BQ$180,"")</f>
        <v>60</v>
      </c>
      <c r="AH77" s="218"/>
    </row>
    <row r="78" spans="1:34" s="202" customFormat="1" ht="78" customHeight="1" x14ac:dyDescent="0.25">
      <c r="A78" s="33">
        <v>67</v>
      </c>
      <c r="B78" s="177" t="s">
        <v>77</v>
      </c>
      <c r="C78" s="199" t="str">
        <f>IF('Data Import'!$BR$151="Нет","+","")</f>
        <v/>
      </c>
      <c r="D78" s="199" t="str">
        <f>IF('Data Import'!$BR$152="Нет","+","")</f>
        <v/>
      </c>
      <c r="E78" s="179" t="str">
        <f>IF('Data Import'!$BR$153&lt;&gt;"",'Data Import'!$BR$153,"")</f>
        <v>Обустройство остановочных пунктов пассажирского транспорта на автомобильных дорогах общего пользования специальными средствами для инвалидов, передвигающихся в креслах-колясках, инвалидов  с нарушениями зрения и слуха</v>
      </c>
      <c r="F78" s="199" t="str">
        <f>IF('Data Import'!$BR$154&lt;&gt;"",'Data Import'!$BR$154,"")</f>
        <v>%</v>
      </c>
      <c r="G78" s="201">
        <f>IF('Data Import'!$BR$155&lt;&gt;"",'Data Import'!$BR$155,"")</f>
        <v>46</v>
      </c>
      <c r="H78" s="201">
        <f>IF('Data Import'!$BR$156&lt;&gt;"",'Data Import'!$BR$156,"")</f>
        <v>46</v>
      </c>
      <c r="I78" s="201">
        <f>IF('Data Import'!$BR$157&lt;&gt;"",'Data Import'!$BR$157,"")</f>
        <v>46</v>
      </c>
      <c r="J78" s="201">
        <f>IF('Data Import'!$BR$158&lt;&gt;"",'Data Import'!$BR$158,"")</f>
        <v>46</v>
      </c>
      <c r="K78" s="199" t="str">
        <f>IF('Data Import'!$BR$159="Нет","+","")</f>
        <v/>
      </c>
      <c r="L78" s="179" t="str">
        <f>IF('Data Import'!$BR$160&lt;&gt;"",'Data Import'!$BR$160,"")</f>
        <v/>
      </c>
      <c r="M78" s="199" t="str">
        <f>IF('Data Import'!$BR$159="Да","+","")</f>
        <v>+</v>
      </c>
      <c r="N78" s="217">
        <f>IF('Data Import'!$BR$161&lt;&gt;"",'Data Import'!$BR$161,"")</f>
        <v>1263</v>
      </c>
      <c r="O78" s="217">
        <f>IF('Data Import'!$BR$162&lt;&gt;"",'Data Import'!$BR$162,"")</f>
        <v>1263</v>
      </c>
      <c r="P78" s="217">
        <f>IF('Data Import'!$BR$163&lt;&gt;"",'Data Import'!$BR$163,"")</f>
        <v>801</v>
      </c>
      <c r="Q78" s="217">
        <f>IF('Data Import'!$BR$164&lt;&gt;"",'Data Import'!$BR$164,"")</f>
        <v>805</v>
      </c>
      <c r="R78" s="217">
        <f>IF('Data Import'!$BR$165&lt;&gt;"",'Data Import'!$BR$165,"")</f>
        <v>68</v>
      </c>
      <c r="S78" s="217">
        <f>IF('Data Import'!$BR$166&lt;&gt;"",'Data Import'!$BR$166,"")</f>
        <v>68</v>
      </c>
      <c r="T78" s="217">
        <f>IF('Data Import'!$BR$167&lt;&gt;"",'Data Import'!$BR$167,"")</f>
        <v>228</v>
      </c>
      <c r="U78" s="217">
        <f>IF('Data Import'!$BR$168&lt;&gt;"",'Data Import'!$BR$168,"")</f>
        <v>232</v>
      </c>
      <c r="V78" s="217">
        <f>IF('Data Import'!$BR$169&lt;&gt;"",'Data Import'!$BR$169,"")</f>
        <v>0</v>
      </c>
      <c r="W78" s="217">
        <f>IF('Data Import'!$BR$170&lt;&gt;"",'Data Import'!$BR$170,"")</f>
        <v>0</v>
      </c>
      <c r="X78" s="217">
        <f>IF('Data Import'!$BR$171&lt;&gt;"",'Data Import'!$BR$171,"")</f>
        <v>302</v>
      </c>
      <c r="Y78" s="217">
        <f>IF('Data Import'!$BR$172&lt;&gt;"",'Data Import'!$BR$172,"")</f>
        <v>302</v>
      </c>
      <c r="Z78" s="205">
        <f>IF('Data Import'!$BR$173&lt;&gt;"",'Data Import'!$BR$173,"")</f>
        <v>5.3840000000000003</v>
      </c>
      <c r="AA78" s="205">
        <f>IF('Data Import'!$BR$174&lt;&gt;"",'Data Import'!$BR$174,"")</f>
        <v>5.3840000000000003</v>
      </c>
      <c r="AB78" s="205">
        <f>IF('Data Import'!$BR$175&lt;&gt;"",'Data Import'!$BR$175,"")</f>
        <v>28.463999999999999</v>
      </c>
      <c r="AC78" s="205">
        <f>IF('Data Import'!$BR$176&lt;&gt;"",'Data Import'!$BR$176,"")</f>
        <v>28.82</v>
      </c>
      <c r="AD78" s="205">
        <f>IF('Data Import'!$BR$177&lt;&gt;"",'Data Import'!$BR$177,"")</f>
        <v>0</v>
      </c>
      <c r="AE78" s="205">
        <f>IF('Data Import'!$BR$178&lt;&gt;"",'Data Import'!$BR$178,"")</f>
        <v>0</v>
      </c>
      <c r="AF78" s="205">
        <f>IF('Data Import'!$BR$179&lt;&gt;"",'Data Import'!$BR$179,"")</f>
        <v>37.703000000000003</v>
      </c>
      <c r="AG78" s="205">
        <f>IF('Data Import'!$BR$180&lt;&gt;"",'Data Import'!$BR$180,"")</f>
        <v>37.515999999999998</v>
      </c>
      <c r="AH78" s="218"/>
    </row>
    <row r="79" spans="1:34" s="202" customFormat="1" ht="15.75" customHeight="1" x14ac:dyDescent="0.25">
      <c r="A79" s="33">
        <v>68</v>
      </c>
      <c r="B79" s="177" t="s">
        <v>78</v>
      </c>
      <c r="C79" s="199" t="str">
        <f>IF('Data Import'!$BS$151="Нет","+","")</f>
        <v>+</v>
      </c>
      <c r="D79" s="199" t="str">
        <f>IF('Data Import'!$BS$152="Нет","+","")</f>
        <v/>
      </c>
      <c r="E79" s="179" t="str">
        <f>IF('Data Import'!$BS$153&lt;&gt;"",'Data Import'!$BS$153,"")</f>
        <v/>
      </c>
      <c r="F79" s="199" t="str">
        <f>IF('Data Import'!$BS$154&lt;&gt;"",'Data Import'!$BS$154,"")</f>
        <v/>
      </c>
      <c r="G79" s="201" t="str">
        <f>IF('Data Import'!$BS$155&lt;&gt;"",'Data Import'!$BS$155,"")</f>
        <v/>
      </c>
      <c r="H79" s="201" t="str">
        <f>IF('Data Import'!$BS$156&lt;&gt;"",'Data Import'!$BS$156,"")</f>
        <v/>
      </c>
      <c r="I79" s="201" t="str">
        <f>IF('Data Import'!$BS$157&lt;&gt;"",'Data Import'!$BS$157,"")</f>
        <v/>
      </c>
      <c r="J79" s="201" t="str">
        <f>IF('Data Import'!$BS$158&lt;&gt;"",'Data Import'!$BS$158,"")</f>
        <v/>
      </c>
      <c r="K79" s="199" t="str">
        <f>IF('Data Import'!$BS$159="Нет","+","")</f>
        <v>+</v>
      </c>
      <c r="L79" s="179" t="str">
        <f>IF('Data Import'!$BS$160&lt;&gt;"",'Data Import'!$BS$160,"")</f>
        <v/>
      </c>
      <c r="M79" s="199" t="str">
        <f>IF('Data Import'!$BS$159="Да","+","")</f>
        <v/>
      </c>
      <c r="N79" s="217">
        <f>IF('Data Import'!$BS$161&lt;&gt;"",'Data Import'!$BS$161,"")</f>
        <v>1527</v>
      </c>
      <c r="O79" s="217">
        <f>IF('Data Import'!$BS$162&lt;&gt;"",'Data Import'!$BS$162,"")</f>
        <v>1527</v>
      </c>
      <c r="P79" s="217">
        <f>IF('Data Import'!$BS$163&lt;&gt;"",'Data Import'!$BS$163,"")</f>
        <v>201</v>
      </c>
      <c r="Q79" s="217">
        <f>IF('Data Import'!$BS$164&lt;&gt;"",'Data Import'!$BS$164,"")</f>
        <v>49</v>
      </c>
      <c r="R79" s="217">
        <f>IF('Data Import'!$BS$165&lt;&gt;"",'Data Import'!$BS$165,"")</f>
        <v>389</v>
      </c>
      <c r="S79" s="217">
        <f>IF('Data Import'!$BS$166&lt;&gt;"",'Data Import'!$BS$166,"")</f>
        <v>389</v>
      </c>
      <c r="T79" s="217">
        <f>IF('Data Import'!$BS$167&lt;&gt;"",'Data Import'!$BS$167,"")</f>
        <v>111</v>
      </c>
      <c r="U79" s="217">
        <f>IF('Data Import'!$BS$168&lt;&gt;"",'Data Import'!$BS$168,"")</f>
        <v>15</v>
      </c>
      <c r="V79" s="217">
        <f>IF('Data Import'!$BS$169&lt;&gt;"",'Data Import'!$BS$169,"")</f>
        <v>1138</v>
      </c>
      <c r="W79" s="217">
        <f>IF('Data Import'!$BS$170&lt;&gt;"",'Data Import'!$BS$170,"")</f>
        <v>1138</v>
      </c>
      <c r="X79" s="217">
        <f>IF('Data Import'!$BS$171&lt;&gt;"",'Data Import'!$BS$171,"")</f>
        <v>24</v>
      </c>
      <c r="Y79" s="217">
        <f>IF('Data Import'!$BS$172&lt;&gt;"",'Data Import'!$BS$172,"")</f>
        <v>24</v>
      </c>
      <c r="Z79" s="205">
        <f>IF('Data Import'!$BS$173&lt;&gt;"",'Data Import'!$BS$173,"")</f>
        <v>25.475000000000001</v>
      </c>
      <c r="AA79" s="205">
        <f>IF('Data Import'!$BS$174&lt;&gt;"",'Data Import'!$BS$174,"")</f>
        <v>25.475000000000001</v>
      </c>
      <c r="AB79" s="205">
        <f>IF('Data Import'!$BS$175&lt;&gt;"",'Data Import'!$BS$175,"")</f>
        <v>55.223999999999997</v>
      </c>
      <c r="AC79" s="205">
        <f>IF('Data Import'!$BS$176&lt;&gt;"",'Data Import'!$BS$176,"")</f>
        <v>30.611999999999998</v>
      </c>
      <c r="AD79" s="205">
        <f>IF('Data Import'!$BS$177&lt;&gt;"",'Data Import'!$BS$177,"")</f>
        <v>74.525000000000006</v>
      </c>
      <c r="AE79" s="205">
        <f>IF('Data Import'!$BS$178&lt;&gt;"",'Data Import'!$BS$178,"")</f>
        <v>74.525000000000006</v>
      </c>
      <c r="AF79" s="205">
        <f>IF('Data Import'!$BS$179&lt;&gt;"",'Data Import'!$BS$179,"")</f>
        <v>11.94</v>
      </c>
      <c r="AG79" s="205">
        <f>IF('Data Import'!$BS$180&lt;&gt;"",'Data Import'!$BS$180,"")</f>
        <v>48.98</v>
      </c>
      <c r="AH79" s="218"/>
    </row>
    <row r="80" spans="1:34" s="202" customFormat="1" ht="81" customHeight="1" x14ac:dyDescent="0.25">
      <c r="A80" s="33">
        <v>69</v>
      </c>
      <c r="B80" s="177" t="s">
        <v>79</v>
      </c>
      <c r="C80" s="199" t="str">
        <f>IF('Data Import'!$BT$151="Нет","+","")</f>
        <v/>
      </c>
      <c r="D80" s="199" t="str">
        <f>IF('Data Import'!$BT$152="Нет","+","")</f>
        <v/>
      </c>
      <c r="E80" s="179" t="str">
        <f>IF('Data Import'!$BT$153&lt;&gt;"",'Data Import'!$BT$153,"")</f>
        <v>Доля остановочных пунктов пассажирского транспорта на автомобильных дорогах общего пользования регионального и местного значения и трамвайных остановок, соответствующих базовым требованиям доступности транспортного комплекса для инвалидов</v>
      </c>
      <c r="F80" s="199" t="str">
        <f>IF('Data Import'!$BT$154&lt;&gt;"",'Data Import'!$BT$154,"")</f>
        <v>%</v>
      </c>
      <c r="G80" s="201">
        <f>IF('Data Import'!$BT$155&lt;&gt;"",'Data Import'!$BT$155,"")</f>
        <v>0</v>
      </c>
      <c r="H80" s="201">
        <f>IF('Data Import'!$BT$156&lt;&gt;"",'Data Import'!$BT$156,"")</f>
        <v>0</v>
      </c>
      <c r="I80" s="201">
        <f>IF('Data Import'!$BT$157&lt;&gt;"",'Data Import'!$BT$157,"")</f>
        <v>20.5</v>
      </c>
      <c r="J80" s="201">
        <f>IF('Data Import'!$BT$158&lt;&gt;"",'Data Import'!$BT$158,"")</f>
        <v>20.399999999999999</v>
      </c>
      <c r="K80" s="199" t="str">
        <f>IF('Data Import'!$BT$159="Нет","+","")</f>
        <v/>
      </c>
      <c r="L80" s="179" t="str">
        <f>IF('Data Import'!$BT$160&lt;&gt;"",'Data Import'!$BT$160,"")</f>
        <v/>
      </c>
      <c r="M80" s="199" t="str">
        <f>IF('Data Import'!$BT$159="Да","+","")</f>
        <v>+</v>
      </c>
      <c r="N80" s="217">
        <f>IF('Data Import'!$BT$161&lt;&gt;"",'Data Import'!$BT$161,"")</f>
        <v>1598</v>
      </c>
      <c r="O80" s="217">
        <f>IF('Data Import'!$BT$162&lt;&gt;"",'Data Import'!$BT$162,"")</f>
        <v>1604</v>
      </c>
      <c r="P80" s="217">
        <f>IF('Data Import'!$BT$163&lt;&gt;"",'Data Import'!$BT$163,"")</f>
        <v>1048</v>
      </c>
      <c r="Q80" s="217">
        <f>IF('Data Import'!$BT$164&lt;&gt;"",'Data Import'!$BT$164,"")</f>
        <v>1056</v>
      </c>
      <c r="R80" s="217">
        <f>IF('Data Import'!$BT$165&lt;&gt;"",'Data Import'!$BT$165,"")</f>
        <v>0</v>
      </c>
      <c r="S80" s="217">
        <f>IF('Data Import'!$BT$166&lt;&gt;"",'Data Import'!$BT$166,"")</f>
        <v>0</v>
      </c>
      <c r="T80" s="217">
        <f>IF('Data Import'!$BT$167&lt;&gt;"",'Data Import'!$BT$167,"")</f>
        <v>111</v>
      </c>
      <c r="U80" s="217">
        <f>IF('Data Import'!$BT$168&lt;&gt;"",'Data Import'!$BT$168,"")</f>
        <v>111</v>
      </c>
      <c r="V80" s="217">
        <f>IF('Data Import'!$BT$169&lt;&gt;"",'Data Import'!$BT$169,"")</f>
        <v>327</v>
      </c>
      <c r="W80" s="217">
        <f>IF('Data Import'!$BT$170&lt;&gt;"",'Data Import'!$BT$170,"")</f>
        <v>327</v>
      </c>
      <c r="X80" s="217">
        <f>IF('Data Import'!$BT$171&lt;&gt;"",'Data Import'!$BT$171,"")</f>
        <v>226</v>
      </c>
      <c r="Y80" s="217">
        <f>IF('Data Import'!$BT$172&lt;&gt;"",'Data Import'!$BT$172,"")</f>
        <v>230</v>
      </c>
      <c r="Z80" s="205">
        <f>IF('Data Import'!$BT$173&lt;&gt;"",'Data Import'!$BT$173,"")</f>
        <v>0</v>
      </c>
      <c r="AA80" s="205">
        <f>IF('Data Import'!$BT$174&lt;&gt;"",'Data Import'!$BT$174,"")</f>
        <v>0</v>
      </c>
      <c r="AB80" s="205">
        <f>IF('Data Import'!$BT$175&lt;&gt;"",'Data Import'!$BT$175,"")</f>
        <v>10.592000000000001</v>
      </c>
      <c r="AC80" s="205">
        <f>IF('Data Import'!$BT$176&lt;&gt;"",'Data Import'!$BT$176,"")</f>
        <v>10.510999999999999</v>
      </c>
      <c r="AD80" s="205">
        <f>IF('Data Import'!$BT$177&lt;&gt;"",'Data Import'!$BT$177,"")</f>
        <v>20.463000000000001</v>
      </c>
      <c r="AE80" s="205">
        <f>IF('Data Import'!$BT$178&lt;&gt;"",'Data Import'!$BT$178,"")</f>
        <v>20.387</v>
      </c>
      <c r="AF80" s="205">
        <f>IF('Data Import'!$BT$179&lt;&gt;"",'Data Import'!$BT$179,"")</f>
        <v>21.565000000000001</v>
      </c>
      <c r="AG80" s="205">
        <f>IF('Data Import'!$BT$180&lt;&gt;"",'Data Import'!$BT$180,"")</f>
        <v>21.78</v>
      </c>
      <c r="AH80" s="218"/>
    </row>
    <row r="81" spans="1:34" s="202" customFormat="1" ht="15.75" customHeight="1" x14ac:dyDescent="0.25">
      <c r="A81" s="33">
        <v>70</v>
      </c>
      <c r="B81" s="177" t="s">
        <v>80</v>
      </c>
      <c r="C81" s="199" t="str">
        <f>IF('Data Import'!$BU$151="Нет","+","")</f>
        <v/>
      </c>
      <c r="D81" s="199" t="str">
        <f>IF('Data Import'!$BU$152="Нет","+","")</f>
        <v/>
      </c>
      <c r="E81" s="179" t="str">
        <f>IF('Data Import'!$BU$153&lt;&gt;"",'Data Import'!$BU$153,"")</f>
        <v/>
      </c>
      <c r="F81" s="199" t="str">
        <f>IF('Data Import'!$BU$154&lt;&gt;"",'Data Import'!$BU$154,"")</f>
        <v/>
      </c>
      <c r="G81" s="201" t="str">
        <f>IF('Data Import'!$BU$155&lt;&gt;"",'Data Import'!$BU$155,"")</f>
        <v/>
      </c>
      <c r="H81" s="201" t="str">
        <f>IF('Data Import'!$BU$156&lt;&gt;"",'Data Import'!$BU$156,"")</f>
        <v/>
      </c>
      <c r="I81" s="201" t="str">
        <f>IF('Data Import'!$BU$157&lt;&gt;"",'Data Import'!$BU$157,"")</f>
        <v/>
      </c>
      <c r="J81" s="201" t="str">
        <f>IF('Data Import'!$BU$158&lt;&gt;"",'Data Import'!$BU$158,"")</f>
        <v/>
      </c>
      <c r="K81" s="199" t="str">
        <f>IF('Data Import'!$BU$159="Нет","+","")</f>
        <v/>
      </c>
      <c r="L81" s="179" t="str">
        <f>IF('Data Import'!$BU$160&lt;&gt;"",'Data Import'!$BU$160,"")</f>
        <v/>
      </c>
      <c r="M81" s="199" t="str">
        <f>IF('Data Import'!$BU$159="Да","+","")</f>
        <v/>
      </c>
      <c r="N81" s="217" t="str">
        <f>IF('Data Import'!$BU$161&lt;&gt;"",'Data Import'!$BU$161,"")</f>
        <v/>
      </c>
      <c r="O81" s="217" t="str">
        <f>IF('Data Import'!$BU$162&lt;&gt;"",'Data Import'!$BU$162,"")</f>
        <v/>
      </c>
      <c r="P81" s="217">
        <f>IF('Data Import'!$BU$163&lt;&gt;"",'Data Import'!$BU$163,"")</f>
        <v>936</v>
      </c>
      <c r="Q81" s="217">
        <f>IF('Data Import'!$BU$164&lt;&gt;"",'Data Import'!$BU$164,"")</f>
        <v>1008</v>
      </c>
      <c r="R81" s="217" t="str">
        <f>IF('Data Import'!$BU$165&lt;&gt;"",'Data Import'!$BU$165,"")</f>
        <v/>
      </c>
      <c r="S81" s="217" t="str">
        <f>IF('Data Import'!$BU$166&lt;&gt;"",'Data Import'!$BU$166,"")</f>
        <v/>
      </c>
      <c r="T81" s="217">
        <f>IF('Data Import'!$BU$167&lt;&gt;"",'Data Import'!$BU$167,"")</f>
        <v>524</v>
      </c>
      <c r="U81" s="217">
        <f>IF('Data Import'!$BU$168&lt;&gt;"",'Data Import'!$BU$168,"")</f>
        <v>589</v>
      </c>
      <c r="V81" s="217" t="str">
        <f>IF('Data Import'!$BU$169&lt;&gt;"",'Data Import'!$BU$169,"")</f>
        <v/>
      </c>
      <c r="W81" s="217" t="str">
        <f>IF('Data Import'!$BU$170&lt;&gt;"",'Data Import'!$BU$170,"")</f>
        <v/>
      </c>
      <c r="X81" s="217">
        <f>IF('Data Import'!$BU$171&lt;&gt;"",'Data Import'!$BU$171,"")</f>
        <v>150</v>
      </c>
      <c r="Y81" s="217">
        <f>IF('Data Import'!$BU$172&lt;&gt;"",'Data Import'!$BU$172,"")</f>
        <v>181</v>
      </c>
      <c r="Z81" s="205" t="str">
        <f>IF('Data Import'!$BU$173&lt;&gt;"",'Data Import'!$BU$173,"")</f>
        <v/>
      </c>
      <c r="AA81" s="205" t="str">
        <f>IF('Data Import'!$BU$174&lt;&gt;"",'Data Import'!$BU$174,"")</f>
        <v/>
      </c>
      <c r="AB81" s="205">
        <f>IF('Data Import'!$BU$175&lt;&gt;"",'Data Import'!$BU$175,"")</f>
        <v>55.982999999999997</v>
      </c>
      <c r="AC81" s="205">
        <f>IF('Data Import'!$BU$176&lt;&gt;"",'Data Import'!$BU$176,"")</f>
        <v>58.433</v>
      </c>
      <c r="AD81" s="205" t="str">
        <f>IF('Data Import'!$BU$177&lt;&gt;"",'Data Import'!$BU$177,"")</f>
        <v/>
      </c>
      <c r="AE81" s="205" t="str">
        <f>IF('Data Import'!$BU$178&lt;&gt;"",'Data Import'!$BU$178,"")</f>
        <v/>
      </c>
      <c r="AF81" s="205">
        <f>IF('Data Import'!$BU$179&lt;&gt;"",'Data Import'!$BU$179,"")</f>
        <v>16.026</v>
      </c>
      <c r="AG81" s="205">
        <f>IF('Data Import'!$BU$180&lt;&gt;"",'Data Import'!$BU$180,"")</f>
        <v>17.956</v>
      </c>
      <c r="AH81" s="218"/>
    </row>
    <row r="82" spans="1:34" s="202" customFormat="1" ht="15.75" customHeight="1" x14ac:dyDescent="0.25">
      <c r="A82" s="33">
        <v>71</v>
      </c>
      <c r="B82" s="177" t="s">
        <v>81</v>
      </c>
      <c r="C82" s="199" t="str">
        <f>IF('Data Import'!$BV$151="Нет","+","")</f>
        <v>+</v>
      </c>
      <c r="D82" s="199" t="str">
        <f>IF('Data Import'!$BV$152="Нет","+","")</f>
        <v/>
      </c>
      <c r="E82" s="179" t="str">
        <f>IF('Data Import'!$BV$153&lt;&gt;"",'Data Import'!$BV$153,"")</f>
        <v/>
      </c>
      <c r="F82" s="199" t="str">
        <f>IF('Data Import'!$BV$154&lt;&gt;"",'Data Import'!$BV$154,"")</f>
        <v/>
      </c>
      <c r="G82" s="201" t="str">
        <f>IF('Data Import'!$BV$155&lt;&gt;"",'Data Import'!$BV$155,"")</f>
        <v/>
      </c>
      <c r="H82" s="201" t="str">
        <f>IF('Data Import'!$BV$156&lt;&gt;"",'Data Import'!$BV$156,"")</f>
        <v/>
      </c>
      <c r="I82" s="201" t="str">
        <f>IF('Data Import'!$BV$157&lt;&gt;"",'Data Import'!$BV$157,"")</f>
        <v/>
      </c>
      <c r="J82" s="201" t="str">
        <f>IF('Data Import'!$BV$158&lt;&gt;"",'Data Import'!$BV$158,"")</f>
        <v/>
      </c>
      <c r="K82" s="199" t="str">
        <f>IF('Data Import'!$BV$159="Нет","+","")</f>
        <v/>
      </c>
      <c r="L82" s="179" t="str">
        <f>IF('Data Import'!$BV$160&lt;&gt;"",'Data Import'!$BV$160,"")</f>
        <v/>
      </c>
      <c r="M82" s="199" t="str">
        <f>IF('Data Import'!$BV$159="Да","+","")</f>
        <v>+</v>
      </c>
      <c r="N82" s="217">
        <f>IF('Data Import'!$BV$161&lt;&gt;"",'Data Import'!$BV$161,"")</f>
        <v>770</v>
      </c>
      <c r="O82" s="217">
        <f>IF('Data Import'!$BV$162&lt;&gt;"",'Data Import'!$BV$162,"")</f>
        <v>775</v>
      </c>
      <c r="P82" s="217">
        <f>IF('Data Import'!$BV$163&lt;&gt;"",'Data Import'!$BV$163,"")</f>
        <v>132</v>
      </c>
      <c r="Q82" s="217">
        <f>IF('Data Import'!$BV$164&lt;&gt;"",'Data Import'!$BV$164,"")</f>
        <v>133</v>
      </c>
      <c r="R82" s="217">
        <f>IF('Data Import'!$BV$165&lt;&gt;"",'Data Import'!$BV$165,"")</f>
        <v>77</v>
      </c>
      <c r="S82" s="217">
        <f>IF('Data Import'!$BV$166&lt;&gt;"",'Data Import'!$BV$166,"")</f>
        <v>78</v>
      </c>
      <c r="T82" s="217">
        <f>IF('Data Import'!$BV$167&lt;&gt;"",'Data Import'!$BV$167,"")</f>
        <v>3</v>
      </c>
      <c r="U82" s="217">
        <f>IF('Data Import'!$BV$168&lt;&gt;"",'Data Import'!$BV$168,"")</f>
        <v>3</v>
      </c>
      <c r="V82" s="217">
        <f>IF('Data Import'!$BV$169&lt;&gt;"",'Data Import'!$BV$169,"")</f>
        <v>693</v>
      </c>
      <c r="W82" s="217">
        <f>IF('Data Import'!$BV$170&lt;&gt;"",'Data Import'!$BV$170,"")</f>
        <v>697</v>
      </c>
      <c r="X82" s="217">
        <f>IF('Data Import'!$BV$171&lt;&gt;"",'Data Import'!$BV$171,"")</f>
        <v>128</v>
      </c>
      <c r="Y82" s="217">
        <f>IF('Data Import'!$BV$172&lt;&gt;"",'Data Import'!$BV$172,"")</f>
        <v>129</v>
      </c>
      <c r="Z82" s="205">
        <f>IF('Data Import'!$BV$173&lt;&gt;"",'Data Import'!$BV$173,"")</f>
        <v>10</v>
      </c>
      <c r="AA82" s="205">
        <f>IF('Data Import'!$BV$174&lt;&gt;"",'Data Import'!$BV$174,"")</f>
        <v>10.065</v>
      </c>
      <c r="AB82" s="205">
        <f>IF('Data Import'!$BV$175&lt;&gt;"",'Data Import'!$BV$175,"")</f>
        <v>2.2730000000000001</v>
      </c>
      <c r="AC82" s="205">
        <f>IF('Data Import'!$BV$176&lt;&gt;"",'Data Import'!$BV$176,"")</f>
        <v>2.2559999999999998</v>
      </c>
      <c r="AD82" s="205">
        <f>IF('Data Import'!$BV$177&lt;&gt;"",'Data Import'!$BV$177,"")</f>
        <v>90</v>
      </c>
      <c r="AE82" s="205">
        <f>IF('Data Import'!$BV$178&lt;&gt;"",'Data Import'!$BV$178,"")</f>
        <v>89.935000000000002</v>
      </c>
      <c r="AF82" s="205">
        <f>IF('Data Import'!$BV$179&lt;&gt;"",'Data Import'!$BV$179,"")</f>
        <v>96.97</v>
      </c>
      <c r="AG82" s="205">
        <f>IF('Data Import'!$BV$180&lt;&gt;"",'Data Import'!$BV$180,"")</f>
        <v>96.992000000000004</v>
      </c>
      <c r="AH82" s="218"/>
    </row>
    <row r="83" spans="1:34" s="202" customFormat="1" ht="15.75" customHeight="1" x14ac:dyDescent="0.25">
      <c r="A83" s="33">
        <v>72</v>
      </c>
      <c r="B83" s="177" t="s">
        <v>82</v>
      </c>
      <c r="C83" s="199" t="str">
        <f>IF('Data Import'!$BW$151="Нет","+","")</f>
        <v>+</v>
      </c>
      <c r="D83" s="199" t="str">
        <f>IF('Data Import'!$BW$152="Нет","+","")</f>
        <v/>
      </c>
      <c r="E83" s="179" t="str">
        <f>IF('Data Import'!$BW$153&lt;&gt;"",'Data Import'!$BW$153,"")</f>
        <v/>
      </c>
      <c r="F83" s="199" t="str">
        <f>IF('Data Import'!$BW$154&lt;&gt;"",'Data Import'!$BW$154,"")</f>
        <v/>
      </c>
      <c r="G83" s="201" t="str">
        <f>IF('Data Import'!$BW$155&lt;&gt;"",'Data Import'!$BW$155,"")</f>
        <v/>
      </c>
      <c r="H83" s="201" t="str">
        <f>IF('Data Import'!$BW$156&lt;&gt;"",'Data Import'!$BW$156,"")</f>
        <v/>
      </c>
      <c r="I83" s="201" t="str">
        <f>IF('Data Import'!$BW$157&lt;&gt;"",'Data Import'!$BW$157,"")</f>
        <v/>
      </c>
      <c r="J83" s="201" t="str">
        <f>IF('Data Import'!$BW$158&lt;&gt;"",'Data Import'!$BW$158,"")</f>
        <v/>
      </c>
      <c r="K83" s="199" t="str">
        <f>IF('Data Import'!$BW$159="Нет","+","")</f>
        <v/>
      </c>
      <c r="L83" s="179" t="str">
        <f>IF('Data Import'!$BW$160&lt;&gt;"",'Data Import'!$BW$160,"")</f>
        <v/>
      </c>
      <c r="M83" s="199" t="str">
        <f>IF('Data Import'!$BW$159="Да","+","")</f>
        <v>+</v>
      </c>
      <c r="N83" s="217">
        <f>IF('Data Import'!$BW$161&lt;&gt;"",'Data Import'!$BW$161,"")</f>
        <v>1571</v>
      </c>
      <c r="O83" s="217">
        <f>IF('Data Import'!$BW$162&lt;&gt;"",'Data Import'!$BW$162,"")</f>
        <v>1601</v>
      </c>
      <c r="P83" s="217">
        <f>IF('Data Import'!$BW$163&lt;&gt;"",'Data Import'!$BW$163,"")</f>
        <v>739</v>
      </c>
      <c r="Q83" s="217">
        <f>IF('Data Import'!$BW$164&lt;&gt;"",'Data Import'!$BW$164,"")</f>
        <v>633</v>
      </c>
      <c r="R83" s="217">
        <f>IF('Data Import'!$BW$165&lt;&gt;"",'Data Import'!$BW$165,"")</f>
        <v>0</v>
      </c>
      <c r="S83" s="217">
        <f>IF('Data Import'!$BW$166&lt;&gt;"",'Data Import'!$BW$166,"")</f>
        <v>0</v>
      </c>
      <c r="T83" s="217">
        <f>IF('Data Import'!$BW$167&lt;&gt;"",'Data Import'!$BW$167,"")</f>
        <v>355</v>
      </c>
      <c r="U83" s="217">
        <f>IF('Data Import'!$BW$168&lt;&gt;"",'Data Import'!$BW$168,"")</f>
        <v>373</v>
      </c>
      <c r="V83" s="217">
        <f>IF('Data Import'!$BW$169&lt;&gt;"",'Data Import'!$BW$169,"")</f>
        <v>0</v>
      </c>
      <c r="W83" s="217">
        <f>IF('Data Import'!$BW$170&lt;&gt;"",'Data Import'!$BW$170,"")</f>
        <v>0</v>
      </c>
      <c r="X83" s="217">
        <f>IF('Data Import'!$BW$171&lt;&gt;"",'Data Import'!$BW$171,"")</f>
        <v>199</v>
      </c>
      <c r="Y83" s="217">
        <f>IF('Data Import'!$BW$172&lt;&gt;"",'Data Import'!$BW$172,"")</f>
        <v>71</v>
      </c>
      <c r="Z83" s="205">
        <f>IF('Data Import'!$BW$173&lt;&gt;"",'Data Import'!$BW$173,"")</f>
        <v>0</v>
      </c>
      <c r="AA83" s="205">
        <f>IF('Data Import'!$BW$174&lt;&gt;"",'Data Import'!$BW$174,"")</f>
        <v>0</v>
      </c>
      <c r="AB83" s="205">
        <f>IF('Data Import'!$BW$175&lt;&gt;"",'Data Import'!$BW$175,"")</f>
        <v>48.037999999999997</v>
      </c>
      <c r="AC83" s="205">
        <f>IF('Data Import'!$BW$176&lt;&gt;"",'Data Import'!$BW$176,"")</f>
        <v>58.926000000000002</v>
      </c>
      <c r="AD83" s="205">
        <f>IF('Data Import'!$BW$177&lt;&gt;"",'Data Import'!$BW$177,"")</f>
        <v>0</v>
      </c>
      <c r="AE83" s="205">
        <f>IF('Data Import'!$BW$178&lt;&gt;"",'Data Import'!$BW$178,"")</f>
        <v>0</v>
      </c>
      <c r="AF83" s="205">
        <f>IF('Data Import'!$BW$179&lt;&gt;"",'Data Import'!$BW$179,"")</f>
        <v>26.928000000000001</v>
      </c>
      <c r="AG83" s="205">
        <f>IF('Data Import'!$BW$180&lt;&gt;"",'Data Import'!$BW$180,"")</f>
        <v>11.215999999999999</v>
      </c>
      <c r="AH83" s="218"/>
    </row>
    <row r="84" spans="1:34" s="202" customFormat="1" ht="15.75" customHeight="1" x14ac:dyDescent="0.25">
      <c r="A84" s="33">
        <v>73</v>
      </c>
      <c r="B84" s="177" t="s">
        <v>83</v>
      </c>
      <c r="C84" s="199" t="str">
        <f>IF('Data Import'!$BX$151="Нет","+","")</f>
        <v/>
      </c>
      <c r="D84" s="199" t="str">
        <f>IF('Data Import'!$BX$152="Нет","+","")</f>
        <v/>
      </c>
      <c r="E84" s="179" t="str">
        <f>IF('Data Import'!$BX$153&lt;&gt;"",'Data Import'!$BX$153,"")</f>
        <v/>
      </c>
      <c r="F84" s="199" t="str">
        <f>IF('Data Import'!$BX$154&lt;&gt;"",'Data Import'!$BX$154,"")</f>
        <v/>
      </c>
      <c r="G84" s="201" t="str">
        <f>IF('Data Import'!$BX$155&lt;&gt;"",'Data Import'!$BX$155,"")</f>
        <v/>
      </c>
      <c r="H84" s="201" t="str">
        <f>IF('Data Import'!$BX$156&lt;&gt;"",'Data Import'!$BX$156,"")</f>
        <v/>
      </c>
      <c r="I84" s="201" t="str">
        <f>IF('Data Import'!$BX$157&lt;&gt;"",'Data Import'!$BX$157,"")</f>
        <v/>
      </c>
      <c r="J84" s="201" t="str">
        <f>IF('Data Import'!$BX$158&lt;&gt;"",'Data Import'!$BX$158,"")</f>
        <v/>
      </c>
      <c r="K84" s="199" t="str">
        <f>IF('Data Import'!$BX$159="Нет","+","")</f>
        <v/>
      </c>
      <c r="L84" s="179" t="str">
        <f>IF('Data Import'!$BX$160&lt;&gt;"",'Data Import'!$BX$160,"")</f>
        <v/>
      </c>
      <c r="M84" s="199" t="str">
        <f>IF('Data Import'!$BX$159="Да","+","")</f>
        <v/>
      </c>
      <c r="N84" s="217" t="str">
        <f>IF('Data Import'!$BX$161&lt;&gt;"",'Data Import'!$BX$161,"")</f>
        <v/>
      </c>
      <c r="O84" s="217" t="str">
        <f>IF('Data Import'!$BX$162&lt;&gt;"",'Data Import'!$BX$162,"")</f>
        <v/>
      </c>
      <c r="P84" s="217" t="str">
        <f>IF('Data Import'!$BX$163&lt;&gt;"",'Data Import'!$BX$163,"")</f>
        <v/>
      </c>
      <c r="Q84" s="217" t="str">
        <f>IF('Data Import'!$BX$164&lt;&gt;"",'Data Import'!$BX$164,"")</f>
        <v/>
      </c>
      <c r="R84" s="217" t="str">
        <f>IF('Data Import'!$BX$165&lt;&gt;"",'Data Import'!$BX$165,"")</f>
        <v/>
      </c>
      <c r="S84" s="217" t="str">
        <f>IF('Data Import'!$BX$166&lt;&gt;"",'Data Import'!$BX$166,"")</f>
        <v/>
      </c>
      <c r="T84" s="217" t="str">
        <f>IF('Data Import'!$BX$167&lt;&gt;"",'Data Import'!$BX$167,"")</f>
        <v/>
      </c>
      <c r="U84" s="217" t="str">
        <f>IF('Data Import'!$BX$168&lt;&gt;"",'Data Import'!$BX$168,"")</f>
        <v/>
      </c>
      <c r="V84" s="217" t="str">
        <f>IF('Data Import'!$BX$169&lt;&gt;"",'Data Import'!$BX$169,"")</f>
        <v/>
      </c>
      <c r="W84" s="217" t="str">
        <f>IF('Data Import'!$BX$170&lt;&gt;"",'Data Import'!$BX$170,"")</f>
        <v/>
      </c>
      <c r="X84" s="217" t="str">
        <f>IF('Data Import'!$BX$171&lt;&gt;"",'Data Import'!$BX$171,"")</f>
        <v/>
      </c>
      <c r="Y84" s="217" t="str">
        <f>IF('Data Import'!$BX$172&lt;&gt;"",'Data Import'!$BX$172,"")</f>
        <v/>
      </c>
      <c r="Z84" s="205" t="str">
        <f>IF('Data Import'!$BX$173&lt;&gt;"",'Data Import'!$BX$173,"")</f>
        <v/>
      </c>
      <c r="AA84" s="205" t="str">
        <f>IF('Data Import'!$BX$174&lt;&gt;"",'Data Import'!$BX$174,"")</f>
        <v/>
      </c>
      <c r="AB84" s="205" t="str">
        <f>IF('Data Import'!$BX$175&lt;&gt;"",'Data Import'!$BX$175,"")</f>
        <v/>
      </c>
      <c r="AC84" s="205" t="str">
        <f>IF('Data Import'!$BX$176&lt;&gt;"",'Data Import'!$BX$176,"")</f>
        <v/>
      </c>
      <c r="AD84" s="205" t="str">
        <f>IF('Data Import'!$BX$177&lt;&gt;"",'Data Import'!$BX$177,"")</f>
        <v/>
      </c>
      <c r="AE84" s="205" t="str">
        <f>IF('Data Import'!$BX$178&lt;&gt;"",'Data Import'!$BX$178,"")</f>
        <v/>
      </c>
      <c r="AF84" s="205" t="str">
        <f>IF('Data Import'!$BX$179&lt;&gt;"",'Data Import'!$BX$179,"")</f>
        <v/>
      </c>
      <c r="AG84" s="205" t="str">
        <f>IF('Data Import'!$BX$180&lt;&gt;"",'Data Import'!$BX$180,"")</f>
        <v/>
      </c>
      <c r="AH84" s="218"/>
    </row>
    <row r="85" spans="1:34" s="202" customFormat="1" ht="15.75" customHeight="1" x14ac:dyDescent="0.25">
      <c r="A85" s="33">
        <v>74</v>
      </c>
      <c r="B85" s="177" t="s">
        <v>84</v>
      </c>
      <c r="C85" s="199" t="str">
        <f>IF('Data Import'!$BY$151="Нет","+","")</f>
        <v/>
      </c>
      <c r="D85" s="199" t="str">
        <f>IF('Data Import'!$BY$152="Нет","+","")</f>
        <v>+</v>
      </c>
      <c r="E85" s="179" t="str">
        <f>IF('Data Import'!$BY$153&lt;&gt;"",'Data Import'!$BY$153,"")</f>
        <v/>
      </c>
      <c r="F85" s="199" t="str">
        <f>IF('Data Import'!$BY$154&lt;&gt;"",'Data Import'!$BY$154,"")</f>
        <v/>
      </c>
      <c r="G85" s="201" t="str">
        <f>IF('Data Import'!$BY$155&lt;&gt;"",'Data Import'!$BY$155,"")</f>
        <v/>
      </c>
      <c r="H85" s="201" t="str">
        <f>IF('Data Import'!$BY$156&lt;&gt;"",'Data Import'!$BY$156,"")</f>
        <v/>
      </c>
      <c r="I85" s="201" t="str">
        <f>IF('Data Import'!$BY$157&lt;&gt;"",'Data Import'!$BY$157,"")</f>
        <v/>
      </c>
      <c r="J85" s="201" t="str">
        <f>IF('Data Import'!$BY$158&lt;&gt;"",'Data Import'!$BY$158,"")</f>
        <v/>
      </c>
      <c r="K85" s="199" t="str">
        <f>IF('Data Import'!$BY$159="Нет","+","")</f>
        <v/>
      </c>
      <c r="L85" s="179" t="str">
        <f>IF('Data Import'!$BY$160&lt;&gt;"",'Data Import'!$BY$160,"")</f>
        <v/>
      </c>
      <c r="M85" s="199" t="str">
        <f>IF('Data Import'!$BY$159="Да","+","")</f>
        <v>+</v>
      </c>
      <c r="N85" s="217">
        <f>IF('Data Import'!$BY$161&lt;&gt;"",'Data Import'!$BY$161,"")</f>
        <v>610</v>
      </c>
      <c r="O85" s="217">
        <f>IF('Data Import'!$BY$162&lt;&gt;"",'Data Import'!$BY$162,"")</f>
        <v>612</v>
      </c>
      <c r="P85" s="217">
        <f>IF('Data Import'!$BY$163&lt;&gt;"",'Data Import'!$BY$163,"")</f>
        <v>651</v>
      </c>
      <c r="Q85" s="217">
        <f>IF('Data Import'!$BY$164&lt;&gt;"",'Data Import'!$BY$164,"")</f>
        <v>653</v>
      </c>
      <c r="R85" s="217">
        <f>IF('Data Import'!$BY$165&lt;&gt;"",'Data Import'!$BY$165,"")</f>
        <v>5</v>
      </c>
      <c r="S85" s="217">
        <f>IF('Data Import'!$BY$166&lt;&gt;"",'Data Import'!$BY$166,"")</f>
        <v>5</v>
      </c>
      <c r="T85" s="217">
        <f>IF('Data Import'!$BY$167&lt;&gt;"",'Data Import'!$BY$167,"")</f>
        <v>213</v>
      </c>
      <c r="U85" s="217">
        <f>IF('Data Import'!$BY$168&lt;&gt;"",'Data Import'!$BY$168,"")</f>
        <v>217</v>
      </c>
      <c r="V85" s="217">
        <f>IF('Data Import'!$BY$169&lt;&gt;"",'Data Import'!$BY$169,"")</f>
        <v>605</v>
      </c>
      <c r="W85" s="217">
        <f>IF('Data Import'!$BY$170&lt;&gt;"",'Data Import'!$BY$170,"")</f>
        <v>607</v>
      </c>
      <c r="X85" s="217">
        <f>IF('Data Import'!$BY$171&lt;&gt;"",'Data Import'!$BY$171,"")</f>
        <v>438</v>
      </c>
      <c r="Y85" s="217">
        <f>IF('Data Import'!$BY$172&lt;&gt;"",'Data Import'!$BY$172,"")</f>
        <v>436</v>
      </c>
      <c r="Z85" s="205">
        <f>IF('Data Import'!$BY$173&lt;&gt;"",'Data Import'!$BY$173,"")</f>
        <v>0.82</v>
      </c>
      <c r="AA85" s="205">
        <f>IF('Data Import'!$BY$174&lt;&gt;"",'Data Import'!$BY$174,"")</f>
        <v>0.81699999999999995</v>
      </c>
      <c r="AB85" s="205">
        <f>IF('Data Import'!$BY$175&lt;&gt;"",'Data Import'!$BY$175,"")</f>
        <v>32.719000000000001</v>
      </c>
      <c r="AC85" s="205">
        <f>IF('Data Import'!$BY$176&lt;&gt;"",'Data Import'!$BY$176,"")</f>
        <v>33.231000000000002</v>
      </c>
      <c r="AD85" s="205">
        <f>IF('Data Import'!$BY$177&lt;&gt;"",'Data Import'!$BY$177,"")</f>
        <v>99.18</v>
      </c>
      <c r="AE85" s="205">
        <f>IF('Data Import'!$BY$178&lt;&gt;"",'Data Import'!$BY$178,"")</f>
        <v>99.183000000000007</v>
      </c>
      <c r="AF85" s="205">
        <f>IF('Data Import'!$BY$179&lt;&gt;"",'Data Import'!$BY$179,"")</f>
        <v>67.281000000000006</v>
      </c>
      <c r="AG85" s="205">
        <f>IF('Data Import'!$BY$180&lt;&gt;"",'Data Import'!$BY$180,"")</f>
        <v>66.769000000000005</v>
      </c>
      <c r="AH85" s="218"/>
    </row>
    <row r="86" spans="1:34" s="202" customFormat="1" ht="15.75" customHeight="1" x14ac:dyDescent="0.25">
      <c r="A86" s="33">
        <v>75</v>
      </c>
      <c r="B86" s="177" t="s">
        <v>85</v>
      </c>
      <c r="C86" s="199" t="str">
        <f>IF('Data Import'!$BZ$151="Нет","+","")</f>
        <v/>
      </c>
      <c r="D86" s="199" t="str">
        <f>IF('Data Import'!$BZ$152="Нет","+","")</f>
        <v/>
      </c>
      <c r="E86" s="179" t="str">
        <f>IF('Data Import'!$BZ$153&lt;&gt;"",'Data Import'!$BZ$153,"")</f>
        <v/>
      </c>
      <c r="F86" s="199" t="str">
        <f>IF('Data Import'!$BZ$154&lt;&gt;"",'Data Import'!$BZ$154,"")</f>
        <v/>
      </c>
      <c r="G86" s="201" t="str">
        <f>IF('Data Import'!$BZ$155&lt;&gt;"",'Data Import'!$BZ$155,"")</f>
        <v/>
      </c>
      <c r="H86" s="201" t="str">
        <f>IF('Data Import'!$BZ$156&lt;&gt;"",'Data Import'!$BZ$156,"")</f>
        <v/>
      </c>
      <c r="I86" s="201" t="str">
        <f>IF('Data Import'!$BZ$157&lt;&gt;"",'Data Import'!$BZ$157,"")</f>
        <v/>
      </c>
      <c r="J86" s="201" t="str">
        <f>IF('Data Import'!$BZ$158&lt;&gt;"",'Data Import'!$BZ$158,"")</f>
        <v/>
      </c>
      <c r="K86" s="199" t="str">
        <f>IF('Data Import'!$BZ$159="Нет","+","")</f>
        <v/>
      </c>
      <c r="L86" s="179" t="str">
        <f>IF('Data Import'!$BZ$160&lt;&gt;"",'Data Import'!$BZ$160,"")</f>
        <v/>
      </c>
      <c r="M86" s="199" t="str">
        <f>IF('Data Import'!$BZ$159="Да","+","")</f>
        <v/>
      </c>
      <c r="N86" s="217" t="str">
        <f>IF('Data Import'!$BZ$161&lt;&gt;"",'Data Import'!$BZ$161,"")</f>
        <v/>
      </c>
      <c r="O86" s="217" t="str">
        <f>IF('Data Import'!$BZ$162&lt;&gt;"",'Data Import'!$BZ$162,"")</f>
        <v/>
      </c>
      <c r="P86" s="217" t="str">
        <f>IF('Data Import'!$BZ$163&lt;&gt;"",'Data Import'!$BZ$163,"")</f>
        <v/>
      </c>
      <c r="Q86" s="217" t="str">
        <f>IF('Data Import'!$BZ$164&lt;&gt;"",'Data Import'!$BZ$164,"")</f>
        <v/>
      </c>
      <c r="R86" s="217" t="str">
        <f>IF('Data Import'!$BZ$165&lt;&gt;"",'Data Import'!$BZ$165,"")</f>
        <v/>
      </c>
      <c r="S86" s="217" t="str">
        <f>IF('Data Import'!$BZ$166&lt;&gt;"",'Data Import'!$BZ$166,"")</f>
        <v/>
      </c>
      <c r="T86" s="217" t="str">
        <f>IF('Data Import'!$BZ$167&lt;&gt;"",'Data Import'!$BZ$167,"")</f>
        <v/>
      </c>
      <c r="U86" s="217" t="str">
        <f>IF('Data Import'!$BZ$168&lt;&gt;"",'Data Import'!$BZ$168,"")</f>
        <v/>
      </c>
      <c r="V86" s="217" t="str">
        <f>IF('Data Import'!$BZ$169&lt;&gt;"",'Data Import'!$BZ$169,"")</f>
        <v/>
      </c>
      <c r="W86" s="217" t="str">
        <f>IF('Data Import'!$BZ$170&lt;&gt;"",'Data Import'!$BZ$170,"")</f>
        <v/>
      </c>
      <c r="X86" s="217" t="str">
        <f>IF('Data Import'!$BZ$171&lt;&gt;"",'Data Import'!$BZ$171,"")</f>
        <v/>
      </c>
      <c r="Y86" s="217" t="str">
        <f>IF('Data Import'!$BZ$172&lt;&gt;"",'Data Import'!$BZ$172,"")</f>
        <v/>
      </c>
      <c r="Z86" s="205" t="str">
        <f>IF('Data Import'!$BZ$173&lt;&gt;"",'Data Import'!$BZ$173,"")</f>
        <v/>
      </c>
      <c r="AA86" s="205" t="str">
        <f>IF('Data Import'!$BZ$174&lt;&gt;"",'Data Import'!$BZ$174,"")</f>
        <v/>
      </c>
      <c r="AB86" s="205" t="str">
        <f>IF('Data Import'!$BZ$175&lt;&gt;"",'Data Import'!$BZ$175,"")</f>
        <v/>
      </c>
      <c r="AC86" s="205" t="str">
        <f>IF('Data Import'!$BZ$176&lt;&gt;"",'Data Import'!$BZ$176,"")</f>
        <v/>
      </c>
      <c r="AD86" s="205" t="str">
        <f>IF('Data Import'!$BZ$177&lt;&gt;"",'Data Import'!$BZ$177,"")</f>
        <v/>
      </c>
      <c r="AE86" s="205" t="str">
        <f>IF('Data Import'!$BZ$178&lt;&gt;"",'Data Import'!$BZ$178,"")</f>
        <v/>
      </c>
      <c r="AF86" s="205" t="str">
        <f>IF('Data Import'!$BZ$179&lt;&gt;"",'Data Import'!$BZ$179,"")</f>
        <v/>
      </c>
      <c r="AG86" s="205" t="str">
        <f>IF('Data Import'!$BZ$180&lt;&gt;"",'Data Import'!$BZ$180,"")</f>
        <v/>
      </c>
      <c r="AH86" s="218"/>
    </row>
    <row r="87" spans="1:34" s="202" customFormat="1" ht="19.5" customHeight="1" x14ac:dyDescent="0.25">
      <c r="A87" s="33">
        <v>76</v>
      </c>
      <c r="B87" s="177" t="s">
        <v>86</v>
      </c>
      <c r="C87" s="199" t="str">
        <f>IF('Data Import'!$CA$151="Нет","+","")</f>
        <v/>
      </c>
      <c r="D87" s="199" t="str">
        <f>IF('Data Import'!$CA$152="Нет","+","")</f>
        <v/>
      </c>
      <c r="E87" s="179" t="str">
        <f>IF('Data Import'!$CA$153&lt;&gt;"",'Data Import'!$CA$153,"")</f>
        <v>Остановочный пункт с пандусом для инвалидов</v>
      </c>
      <c r="F87" s="199" t="str">
        <f>IF('Data Import'!$CA$154&lt;&gt;"",'Data Import'!$CA$154,"")</f>
        <v>ед.</v>
      </c>
      <c r="G87" s="201">
        <f>IF('Data Import'!$CA$155&lt;&gt;"",'Data Import'!$CA$155,"")</f>
        <v>109</v>
      </c>
      <c r="H87" s="201">
        <f>IF('Data Import'!$CA$156&lt;&gt;"",'Data Import'!$CA$156,"")</f>
        <v>0</v>
      </c>
      <c r="I87" s="201">
        <f>IF('Data Import'!$CA$157&lt;&gt;"",'Data Import'!$CA$157,"")</f>
        <v>109</v>
      </c>
      <c r="J87" s="201">
        <f>IF('Data Import'!$CA$158&lt;&gt;"",'Data Import'!$CA$158,"")</f>
        <v>0</v>
      </c>
      <c r="K87" s="199" t="str">
        <f>IF('Data Import'!$CA$159="Нет","+","")</f>
        <v/>
      </c>
      <c r="L87" s="179" t="str">
        <f>IF('Data Import'!$CA$160&lt;&gt;"",'Data Import'!$CA$160,"")</f>
        <v/>
      </c>
      <c r="M87" s="199" t="str">
        <f>IF('Data Import'!$CA$159="Да","+","")</f>
        <v>+</v>
      </c>
      <c r="N87" s="217" t="str">
        <f>IF('Data Import'!$CA$161&lt;&gt;"",'Data Import'!$CA$161,"")</f>
        <v/>
      </c>
      <c r="O87" s="217" t="str">
        <f>IF('Data Import'!$CA$162&lt;&gt;"",'Data Import'!$CA$162,"")</f>
        <v/>
      </c>
      <c r="P87" s="217">
        <f>IF('Data Import'!$CA$163&lt;&gt;"",'Data Import'!$CA$163,"")</f>
        <v>3670</v>
      </c>
      <c r="Q87" s="217">
        <f>IF('Data Import'!$CA$164&lt;&gt;"",'Data Import'!$CA$164,"")</f>
        <v>3763</v>
      </c>
      <c r="R87" s="217" t="str">
        <f>IF('Data Import'!$CA$165&lt;&gt;"",'Data Import'!$CA$165,"")</f>
        <v/>
      </c>
      <c r="S87" s="217" t="str">
        <f>IF('Data Import'!$CA$166&lt;&gt;"",'Data Import'!$CA$166,"")</f>
        <v/>
      </c>
      <c r="T87" s="217">
        <f>IF('Data Import'!$CA$167&lt;&gt;"",'Data Import'!$CA$167,"")</f>
        <v>78</v>
      </c>
      <c r="U87" s="217">
        <f>IF('Data Import'!$CA$168&lt;&gt;"",'Data Import'!$CA$168,"")</f>
        <v>146</v>
      </c>
      <c r="V87" s="217" t="str">
        <f>IF('Data Import'!$CA$169&lt;&gt;"",'Data Import'!$CA$169,"")</f>
        <v/>
      </c>
      <c r="W87" s="217" t="str">
        <f>IF('Data Import'!$CA$170&lt;&gt;"",'Data Import'!$CA$170,"")</f>
        <v/>
      </c>
      <c r="X87" s="217">
        <f>IF('Data Import'!$CA$171&lt;&gt;"",'Data Import'!$CA$171,"")</f>
        <v>3592</v>
      </c>
      <c r="Y87" s="217">
        <f>IF('Data Import'!$CA$172&lt;&gt;"",'Data Import'!$CA$172,"")</f>
        <v>3617</v>
      </c>
      <c r="Z87" s="205" t="str">
        <f>IF('Data Import'!$CA$173&lt;&gt;"",'Data Import'!$CA$173,"")</f>
        <v/>
      </c>
      <c r="AA87" s="205" t="str">
        <f>IF('Data Import'!$CA$174&lt;&gt;"",'Data Import'!$CA$174,"")</f>
        <v/>
      </c>
      <c r="AB87" s="205">
        <f>IF('Data Import'!$CA$175&lt;&gt;"",'Data Import'!$CA$175,"")</f>
        <v>2.125</v>
      </c>
      <c r="AC87" s="205">
        <f>IF('Data Import'!$CA$176&lt;&gt;"",'Data Import'!$CA$176,"")</f>
        <v>3.88</v>
      </c>
      <c r="AD87" s="205" t="str">
        <f>IF('Data Import'!$CA$177&lt;&gt;"",'Data Import'!$CA$177,"")</f>
        <v/>
      </c>
      <c r="AE87" s="205" t="str">
        <f>IF('Data Import'!$CA$178&lt;&gt;"",'Data Import'!$CA$178,"")</f>
        <v/>
      </c>
      <c r="AF87" s="205">
        <f>IF('Data Import'!$CA$179&lt;&gt;"",'Data Import'!$CA$179,"")</f>
        <v>97.875</v>
      </c>
      <c r="AG87" s="205">
        <f>IF('Data Import'!$CA$180&lt;&gt;"",'Data Import'!$CA$180,"")</f>
        <v>96.12</v>
      </c>
      <c r="AH87" s="218"/>
    </row>
    <row r="88" spans="1:34" s="202" customFormat="1" ht="15.75" customHeight="1" x14ac:dyDescent="0.25">
      <c r="A88" s="33">
        <v>77</v>
      </c>
      <c r="B88" s="177" t="s">
        <v>87</v>
      </c>
      <c r="C88" s="199" t="str">
        <f>IF('Data Import'!$CB$151="Нет","+","")</f>
        <v/>
      </c>
      <c r="D88" s="199" t="str">
        <f>IF('Data Import'!$CB$152="Нет","+","")</f>
        <v/>
      </c>
      <c r="E88" s="179" t="str">
        <f>IF('Data Import'!$CB$153&lt;&gt;"",'Data Import'!$CB$153,"")</f>
        <v/>
      </c>
      <c r="F88" s="199" t="str">
        <f>IF('Data Import'!$CB$154&lt;&gt;"",'Data Import'!$CB$154,"")</f>
        <v/>
      </c>
      <c r="G88" s="201" t="str">
        <f>IF('Data Import'!$CB$155&lt;&gt;"",'Data Import'!$CB$155,"")</f>
        <v/>
      </c>
      <c r="H88" s="201" t="str">
        <f>IF('Data Import'!$CB$156&lt;&gt;"",'Data Import'!$CB$156,"")</f>
        <v/>
      </c>
      <c r="I88" s="201" t="str">
        <f>IF('Data Import'!$CB$157&lt;&gt;"",'Data Import'!$CB$157,"")</f>
        <v/>
      </c>
      <c r="J88" s="201" t="str">
        <f>IF('Data Import'!$CB$158&lt;&gt;"",'Data Import'!$CB$158,"")</f>
        <v/>
      </c>
      <c r="K88" s="199" t="str">
        <f>IF('Data Import'!$CB$159="Нет","+","")</f>
        <v/>
      </c>
      <c r="L88" s="179" t="str">
        <f>IF('Data Import'!$CB$160&lt;&gt;"",'Data Import'!$CB$160,"")</f>
        <v/>
      </c>
      <c r="M88" s="199" t="str">
        <f>IF('Data Import'!$CB$159="Да","+","")</f>
        <v>+</v>
      </c>
      <c r="N88" s="217" t="str">
        <f>IF('Data Import'!$CB$161&lt;&gt;"",'Data Import'!$CB$161,"")</f>
        <v/>
      </c>
      <c r="O88" s="217" t="str">
        <f>IF('Data Import'!$CB$162&lt;&gt;"",'Data Import'!$CB$162,"")</f>
        <v/>
      </c>
      <c r="P88" s="217">
        <f>IF('Data Import'!$CB$163&lt;&gt;"",'Data Import'!$CB$163,"")</f>
        <v>2320</v>
      </c>
      <c r="Q88" s="217">
        <f>IF('Data Import'!$CB$164&lt;&gt;"",'Data Import'!$CB$164,"")</f>
        <v>2583</v>
      </c>
      <c r="R88" s="217" t="str">
        <f>IF('Data Import'!$CB$165&lt;&gt;"",'Data Import'!$CB$165,"")</f>
        <v/>
      </c>
      <c r="S88" s="217" t="str">
        <f>IF('Data Import'!$CB$166&lt;&gt;"",'Data Import'!$CB$166,"")</f>
        <v/>
      </c>
      <c r="T88" s="217">
        <f>IF('Data Import'!$CB$167&lt;&gt;"",'Data Import'!$CB$167,"")</f>
        <v>455</v>
      </c>
      <c r="U88" s="217">
        <f>IF('Data Import'!$CB$168&lt;&gt;"",'Data Import'!$CB$168,"")</f>
        <v>455</v>
      </c>
      <c r="V88" s="217" t="str">
        <f>IF('Data Import'!$CB$169&lt;&gt;"",'Data Import'!$CB$169,"")</f>
        <v/>
      </c>
      <c r="W88" s="217" t="str">
        <f>IF('Data Import'!$CB$170&lt;&gt;"",'Data Import'!$CB$170,"")</f>
        <v/>
      </c>
      <c r="X88" s="217">
        <f>IF('Data Import'!$CB$171&lt;&gt;"",'Data Import'!$CB$171,"")</f>
        <v>1865</v>
      </c>
      <c r="Y88" s="217">
        <f>IF('Data Import'!$CB$172&lt;&gt;"",'Data Import'!$CB$172,"")</f>
        <v>2128</v>
      </c>
      <c r="Z88" s="205" t="str">
        <f>IF('Data Import'!$CB$173&lt;&gt;"",'Data Import'!$CB$173,"")</f>
        <v/>
      </c>
      <c r="AA88" s="205" t="str">
        <f>IF('Data Import'!$CB$174&lt;&gt;"",'Data Import'!$CB$174,"")</f>
        <v/>
      </c>
      <c r="AB88" s="205">
        <f>IF('Data Import'!$CB$175&lt;&gt;"",'Data Import'!$CB$175,"")</f>
        <v>19.611999999999998</v>
      </c>
      <c r="AC88" s="205">
        <f>IF('Data Import'!$CB$176&lt;&gt;"",'Data Import'!$CB$176,"")</f>
        <v>17.614999999999998</v>
      </c>
      <c r="AD88" s="205" t="str">
        <f>IF('Data Import'!$CB$177&lt;&gt;"",'Data Import'!$CB$177,"")</f>
        <v/>
      </c>
      <c r="AE88" s="205" t="str">
        <f>IF('Data Import'!$CB$178&lt;&gt;"",'Data Import'!$CB$178,"")</f>
        <v/>
      </c>
      <c r="AF88" s="205">
        <f>IF('Data Import'!$CB$179&lt;&gt;"",'Data Import'!$CB$179,"")</f>
        <v>80.388000000000005</v>
      </c>
      <c r="AG88" s="205">
        <f>IF('Data Import'!$CB$180&lt;&gt;"",'Data Import'!$CB$180,"")</f>
        <v>82.385000000000005</v>
      </c>
      <c r="AH88" s="218"/>
    </row>
    <row r="89" spans="1:34" s="202" customFormat="1" ht="74.25" customHeight="1" x14ac:dyDescent="0.25">
      <c r="A89" s="33">
        <v>78</v>
      </c>
      <c r="B89" s="177" t="s">
        <v>88</v>
      </c>
      <c r="C89" s="199" t="str">
        <f>IF('Data Import'!$CC$151="Нет","+","")</f>
        <v/>
      </c>
      <c r="D89" s="199" t="str">
        <f>IF('Data Import'!$CC$152="Нет","+","")</f>
        <v/>
      </c>
      <c r="E89" s="179" t="str">
        <f>IF('Data Import'!$CC$153&lt;&gt;"",'Data Import'!$CC$153,"")</f>
        <v xml:space="preserve">Доля остановочных пунктов пассажирского транспорта, соответствующих базовым требованиям доступности транспортного комплекса для инвалидов,  на автомобильных дорогах общего пользования регионального и местного значения </v>
      </c>
      <c r="F89" s="199" t="str">
        <f>IF('Data Import'!$CC$154&lt;&gt;"",'Data Import'!$CC$154,"")</f>
        <v>%</v>
      </c>
      <c r="G89" s="201">
        <f>IF('Data Import'!$CC$155&lt;&gt;"",'Data Import'!$CC$155,"")</f>
        <v>20</v>
      </c>
      <c r="H89" s="201">
        <f>IF('Data Import'!$CC$156&lt;&gt;"",'Data Import'!$CC$156,"")</f>
        <v>20</v>
      </c>
      <c r="I89" s="201">
        <f>IF('Data Import'!$CC$157&lt;&gt;"",'Data Import'!$CC$157,"")</f>
        <v>100</v>
      </c>
      <c r="J89" s="201">
        <f>IF('Data Import'!$CC$158&lt;&gt;"",'Data Import'!$CC$158,"")</f>
        <v>0.45300000000000001</v>
      </c>
      <c r="K89" s="199" t="str">
        <f>IF('Data Import'!$CC$159="Нет","+","")</f>
        <v/>
      </c>
      <c r="L89" s="179" t="str">
        <f>IF('Data Import'!$CC$160&lt;&gt;"",'Data Import'!$CC$160,"")</f>
        <v/>
      </c>
      <c r="M89" s="199" t="str">
        <f>IF('Data Import'!$CC$159="Да","+","")</f>
        <v>+</v>
      </c>
      <c r="N89" s="217">
        <f>IF('Data Import'!$CC$161&lt;&gt;"",'Data Import'!$CC$161,"")</f>
        <v>542</v>
      </c>
      <c r="O89" s="217">
        <f>IF('Data Import'!$CC$162&lt;&gt;"",'Data Import'!$CC$162,"")</f>
        <v>542</v>
      </c>
      <c r="P89" s="217">
        <f>IF('Data Import'!$CC$163&lt;&gt;"",'Data Import'!$CC$163,"")</f>
        <v>1103</v>
      </c>
      <c r="Q89" s="217">
        <f>IF('Data Import'!$CC$164&lt;&gt;"",'Data Import'!$CC$164,"")</f>
        <v>1103</v>
      </c>
      <c r="R89" s="217">
        <f>IF('Data Import'!$CC$165&lt;&gt;"",'Data Import'!$CC$165,"")</f>
        <v>0</v>
      </c>
      <c r="S89" s="217">
        <f>IF('Data Import'!$CC$166&lt;&gt;"",'Data Import'!$CC$166,"")</f>
        <v>0</v>
      </c>
      <c r="T89" s="217">
        <f>IF('Data Import'!$CC$167&lt;&gt;"",'Data Import'!$CC$167,"")</f>
        <v>5</v>
      </c>
      <c r="U89" s="217">
        <f>IF('Data Import'!$CC$168&lt;&gt;"",'Data Import'!$CC$168,"")</f>
        <v>5</v>
      </c>
      <c r="V89" s="217">
        <f>IF('Data Import'!$CC$169&lt;&gt;"",'Data Import'!$CC$169,"")</f>
        <v>538</v>
      </c>
      <c r="W89" s="217">
        <f>IF('Data Import'!$CC$170&lt;&gt;"",'Data Import'!$CC$170,"")</f>
        <v>542</v>
      </c>
      <c r="X89" s="217">
        <f>IF('Data Import'!$CC$171&lt;&gt;"",'Data Import'!$CC$171,"")</f>
        <v>329</v>
      </c>
      <c r="Y89" s="217">
        <f>IF('Data Import'!$CC$172&lt;&gt;"",'Data Import'!$CC$172,"")</f>
        <v>453</v>
      </c>
      <c r="Z89" s="205">
        <f>IF('Data Import'!$CC$173&lt;&gt;"",'Data Import'!$CC$173,"")</f>
        <v>0</v>
      </c>
      <c r="AA89" s="205">
        <f>IF('Data Import'!$CC$174&lt;&gt;"",'Data Import'!$CC$174,"")</f>
        <v>0</v>
      </c>
      <c r="AB89" s="205">
        <f>IF('Data Import'!$CC$175&lt;&gt;"",'Data Import'!$CC$175,"")</f>
        <v>0.45300000000000001</v>
      </c>
      <c r="AC89" s="205">
        <f>IF('Data Import'!$CC$176&lt;&gt;"",'Data Import'!$CC$176,"")</f>
        <v>0.45300000000000001</v>
      </c>
      <c r="AD89" s="205">
        <f>IF('Data Import'!$CC$177&lt;&gt;"",'Data Import'!$CC$177,"")</f>
        <v>99.262</v>
      </c>
      <c r="AE89" s="205">
        <f>IF('Data Import'!$CC$178&lt;&gt;"",'Data Import'!$CC$178,"")</f>
        <v>100</v>
      </c>
      <c r="AF89" s="205">
        <f>IF('Data Import'!$CC$179&lt;&gt;"",'Data Import'!$CC$179,"")</f>
        <v>29.827999999999999</v>
      </c>
      <c r="AG89" s="205">
        <f>IF('Data Import'!$CC$180&lt;&gt;"",'Data Import'!$CC$180,"")</f>
        <v>41.07</v>
      </c>
      <c r="AH89" s="218"/>
    </row>
    <row r="90" spans="1:34" s="202" customFormat="1" ht="15.75" customHeight="1" x14ac:dyDescent="0.25">
      <c r="A90" s="33">
        <v>79</v>
      </c>
      <c r="B90" s="177" t="s">
        <v>89</v>
      </c>
      <c r="C90" s="199" t="str">
        <f>IF('Data Import'!$CD$151="Нет","+","")</f>
        <v>+</v>
      </c>
      <c r="D90" s="199" t="str">
        <f>IF('Data Import'!$CD$152="Нет","+","")</f>
        <v/>
      </c>
      <c r="E90" s="179" t="str">
        <f>IF('Data Import'!$CD$153&lt;&gt;"",'Data Import'!$CD$153,"")</f>
        <v/>
      </c>
      <c r="F90" s="199" t="str">
        <f>IF('Data Import'!$CD$154&lt;&gt;"",'Data Import'!$CD$154,"")</f>
        <v/>
      </c>
      <c r="G90" s="201" t="str">
        <f>IF('Data Import'!$CD$155&lt;&gt;"",'Data Import'!$CD$155,"")</f>
        <v/>
      </c>
      <c r="H90" s="201" t="str">
        <f>IF('Data Import'!$CD$156&lt;&gt;"",'Data Import'!$CD$156,"")</f>
        <v/>
      </c>
      <c r="I90" s="201" t="str">
        <f>IF('Data Import'!$CD$157&lt;&gt;"",'Data Import'!$CD$157,"")</f>
        <v/>
      </c>
      <c r="J90" s="201" t="str">
        <f>IF('Data Import'!$CD$158&lt;&gt;"",'Data Import'!$CD$158,"")</f>
        <v/>
      </c>
      <c r="K90" s="199" t="str">
        <f>IF('Data Import'!$CD$159="Нет","+","")</f>
        <v/>
      </c>
      <c r="L90" s="179" t="str">
        <f>IF('Data Import'!$CD$160&lt;&gt;"",'Data Import'!$CD$160,"")</f>
        <v/>
      </c>
      <c r="M90" s="199" t="str">
        <f>IF('Data Import'!$CD$159="Да","+","")</f>
        <v>+</v>
      </c>
      <c r="N90" s="217">
        <f>IF('Data Import'!$CD$161&lt;&gt;"",'Data Import'!$CD$161,"")</f>
        <v>1686</v>
      </c>
      <c r="O90" s="217">
        <f>IF('Data Import'!$CD$162&lt;&gt;"",'Data Import'!$CD$162,"")</f>
        <v>1692</v>
      </c>
      <c r="P90" s="217">
        <f>IF('Data Import'!$CD$163&lt;&gt;"",'Data Import'!$CD$163,"")</f>
        <v>2175</v>
      </c>
      <c r="Q90" s="217">
        <f>IF('Data Import'!$CD$164&lt;&gt;"",'Data Import'!$CD$164,"")</f>
        <v>2263</v>
      </c>
      <c r="R90" s="217">
        <f>IF('Data Import'!$CD$165&lt;&gt;"",'Data Import'!$CD$165,"")</f>
        <v>16</v>
      </c>
      <c r="S90" s="217">
        <f>IF('Data Import'!$CD$166&lt;&gt;"",'Data Import'!$CD$166,"")</f>
        <v>16</v>
      </c>
      <c r="T90" s="217">
        <f>IF('Data Import'!$CD$167&lt;&gt;"",'Data Import'!$CD$167,"")</f>
        <v>90</v>
      </c>
      <c r="U90" s="217">
        <f>IF('Data Import'!$CD$168&lt;&gt;"",'Data Import'!$CD$168,"")</f>
        <v>97</v>
      </c>
      <c r="V90" s="217">
        <f>IF('Data Import'!$CD$169&lt;&gt;"",'Data Import'!$CD$169,"")</f>
        <v>24</v>
      </c>
      <c r="W90" s="217">
        <f>IF('Data Import'!$CD$170&lt;&gt;"",'Data Import'!$CD$170,"")</f>
        <v>24</v>
      </c>
      <c r="X90" s="217">
        <f>IF('Data Import'!$CD$171&lt;&gt;"",'Data Import'!$CD$171,"")</f>
        <v>161</v>
      </c>
      <c r="Y90" s="217">
        <f>IF('Data Import'!$CD$172&lt;&gt;"",'Data Import'!$CD$172,"")</f>
        <v>159</v>
      </c>
      <c r="Z90" s="205">
        <f>IF('Data Import'!$CD$173&lt;&gt;"",'Data Import'!$CD$173,"")</f>
        <v>0.94899999999999995</v>
      </c>
      <c r="AA90" s="205">
        <f>IF('Data Import'!$CD$174&lt;&gt;"",'Data Import'!$CD$174,"")</f>
        <v>0.94599999999999995</v>
      </c>
      <c r="AB90" s="205">
        <f>IF('Data Import'!$CD$175&lt;&gt;"",'Data Import'!$CD$175,"")</f>
        <v>4.1379999999999999</v>
      </c>
      <c r="AC90" s="205">
        <f>IF('Data Import'!$CD$176&lt;&gt;"",'Data Import'!$CD$176,"")</f>
        <v>4.2859999999999996</v>
      </c>
      <c r="AD90" s="205">
        <f>IF('Data Import'!$CD$177&lt;&gt;"",'Data Import'!$CD$177,"")</f>
        <v>1.423</v>
      </c>
      <c r="AE90" s="205">
        <f>IF('Data Import'!$CD$178&lt;&gt;"",'Data Import'!$CD$178,"")</f>
        <v>1.4179999999999999</v>
      </c>
      <c r="AF90" s="205">
        <f>IF('Data Import'!$CD$179&lt;&gt;"",'Data Import'!$CD$179,"")</f>
        <v>7.4020000000000001</v>
      </c>
      <c r="AG90" s="205">
        <f>IF('Data Import'!$CD$180&lt;&gt;"",'Data Import'!$CD$180,"")</f>
        <v>7.0259999999999998</v>
      </c>
      <c r="AH90" s="218"/>
    </row>
    <row r="91" spans="1:34" s="202" customFormat="1" ht="93" customHeight="1" x14ac:dyDescent="0.25">
      <c r="A91" s="33">
        <v>80</v>
      </c>
      <c r="B91" s="177" t="s">
        <v>90</v>
      </c>
      <c r="C91" s="199" t="str">
        <f>IF('Data Import'!$CE$151="Нет","+","")</f>
        <v/>
      </c>
      <c r="D91" s="199" t="str">
        <f>IF('Data Import'!$CE$152="Нет","+","")</f>
        <v/>
      </c>
      <c r="E91" s="179" t="str">
        <f>IF('Data Import'!$CE$153&lt;&gt;"",'Data Import'!$CE$153,"")</f>
        <v>Дорожные объекты транспортной инфраструктуры, доступные для инвалидов, в общем количестве дорожных объектов транспортной инфраструктуры, расположенных в границах населенных пунктов, в которых соблюдены требования доступности (пешеходные переходы, остановочные комплексы)</v>
      </c>
      <c r="F91" s="199" t="str">
        <f>IF('Data Import'!$CE$154&lt;&gt;"",'Data Import'!$CE$154,"")</f>
        <v>%</v>
      </c>
      <c r="G91" s="201">
        <f>IF('Data Import'!$CE$155&lt;&gt;"",'Data Import'!$CE$155,"")</f>
        <v>86</v>
      </c>
      <c r="H91" s="201">
        <f>IF('Data Import'!$CE$156&lt;&gt;"",'Data Import'!$CE$156,"")</f>
        <v>0</v>
      </c>
      <c r="I91" s="201">
        <f>IF('Data Import'!$CE$157&lt;&gt;"",'Data Import'!$CE$157,"")</f>
        <v>71.7</v>
      </c>
      <c r="J91" s="201">
        <f>IF('Data Import'!$CE$158&lt;&gt;"",'Data Import'!$CE$158,"")</f>
        <v>0</v>
      </c>
      <c r="K91" s="199" t="str">
        <f>IF('Data Import'!$CE$159="Нет","+","")</f>
        <v/>
      </c>
      <c r="L91" s="179" t="str">
        <f>IF('Data Import'!$CE$160&lt;&gt;"",'Data Import'!$CE$160,"")</f>
        <v/>
      </c>
      <c r="M91" s="199" t="str">
        <f>IF('Data Import'!$CE$159="Да","+","")</f>
        <v>+</v>
      </c>
      <c r="N91" s="217">
        <f>IF('Data Import'!$CE$161&lt;&gt;"",'Data Import'!$CE$161,"")</f>
        <v>907</v>
      </c>
      <c r="O91" s="217">
        <f>IF('Data Import'!$CE$162&lt;&gt;"",'Data Import'!$CE$162,"")</f>
        <v>928</v>
      </c>
      <c r="P91" s="217" t="str">
        <f>IF('Data Import'!$CE$163&lt;&gt;"",'Data Import'!$CE$163,"")</f>
        <v/>
      </c>
      <c r="Q91" s="217" t="str">
        <f>IF('Data Import'!$CE$164&lt;&gt;"",'Data Import'!$CE$164,"")</f>
        <v/>
      </c>
      <c r="R91" s="217">
        <f>IF('Data Import'!$CE$165&lt;&gt;"",'Data Import'!$CE$165,"")</f>
        <v>0</v>
      </c>
      <c r="S91" s="217">
        <f>IF('Data Import'!$CE$166&lt;&gt;"",'Data Import'!$CE$166,"")</f>
        <v>35</v>
      </c>
      <c r="T91" s="217" t="str">
        <f>IF('Data Import'!$CE$167&lt;&gt;"",'Data Import'!$CE$167,"")</f>
        <v/>
      </c>
      <c r="U91" s="217" t="str">
        <f>IF('Data Import'!$CE$168&lt;&gt;"",'Data Import'!$CE$168,"")</f>
        <v/>
      </c>
      <c r="V91" s="217">
        <f>IF('Data Import'!$CE$169&lt;&gt;"",'Data Import'!$CE$169,"")</f>
        <v>635</v>
      </c>
      <c r="W91" s="217">
        <f>IF('Data Import'!$CE$170&lt;&gt;"",'Data Import'!$CE$170,"")</f>
        <v>631</v>
      </c>
      <c r="X91" s="217" t="str">
        <f>IF('Data Import'!$CE$171&lt;&gt;"",'Data Import'!$CE$171,"")</f>
        <v/>
      </c>
      <c r="Y91" s="217" t="str">
        <f>IF('Data Import'!$CE$172&lt;&gt;"",'Data Import'!$CE$172,"")</f>
        <v/>
      </c>
      <c r="Z91" s="205">
        <f>IF('Data Import'!$CE$173&lt;&gt;"",'Data Import'!$CE$173,"")</f>
        <v>0</v>
      </c>
      <c r="AA91" s="205">
        <f>IF('Data Import'!$CE$174&lt;&gt;"",'Data Import'!$CE$174,"")</f>
        <v>3.7719999999999998</v>
      </c>
      <c r="AB91" s="205" t="str">
        <f>IF('Data Import'!$CE$175&lt;&gt;"",'Data Import'!$CE$175,"")</f>
        <v/>
      </c>
      <c r="AC91" s="205" t="str">
        <f>IF('Data Import'!$CE$176&lt;&gt;"",'Data Import'!$CE$176,"")</f>
        <v/>
      </c>
      <c r="AD91" s="205">
        <f>IF('Data Import'!$CE$177&lt;&gt;"",'Data Import'!$CE$177,"")</f>
        <v>70.010999999999996</v>
      </c>
      <c r="AE91" s="205">
        <f>IF('Data Import'!$CE$178&lt;&gt;"",'Data Import'!$CE$178,"")</f>
        <v>67.995999999999995</v>
      </c>
      <c r="AF91" s="205" t="str">
        <f>IF('Data Import'!$CE$179&lt;&gt;"",'Data Import'!$CE$179,"")</f>
        <v/>
      </c>
      <c r="AG91" s="205" t="str">
        <f>IF('Data Import'!$CE$180&lt;&gt;"",'Data Import'!$CE$180,"")</f>
        <v/>
      </c>
      <c r="AH91" s="218"/>
    </row>
    <row r="92" spans="1:34" s="202" customFormat="1" ht="15.75" customHeight="1" x14ac:dyDescent="0.25">
      <c r="A92" s="33">
        <v>81</v>
      </c>
      <c r="B92" s="177" t="s">
        <v>91</v>
      </c>
      <c r="C92" s="199" t="str">
        <f>IF('Data Import'!$CF$151="Нет","+","")</f>
        <v/>
      </c>
      <c r="D92" s="199" t="str">
        <f>IF('Data Import'!$CF$152="Нет","+","")</f>
        <v/>
      </c>
      <c r="E92" s="179" t="str">
        <f>IF('Data Import'!$CF$153&lt;&gt;"",'Data Import'!$CF$153,"")</f>
        <v/>
      </c>
      <c r="F92" s="199" t="str">
        <f>IF('Data Import'!$CF$154&lt;&gt;"",'Data Import'!$CF$154,"")</f>
        <v/>
      </c>
      <c r="G92" s="201" t="str">
        <f>IF('Data Import'!$CF$155&lt;&gt;"",'Data Import'!$CF$155,"")</f>
        <v/>
      </c>
      <c r="H92" s="201" t="str">
        <f>IF('Data Import'!$CF$156&lt;&gt;"",'Data Import'!$CF$156,"")</f>
        <v/>
      </c>
      <c r="I92" s="201" t="str">
        <f>IF('Data Import'!$CF$157&lt;&gt;"",'Data Import'!$CF$157,"")</f>
        <v/>
      </c>
      <c r="J92" s="201" t="str">
        <f>IF('Data Import'!$CF$158&lt;&gt;"",'Data Import'!$CF$158,"")</f>
        <v/>
      </c>
      <c r="K92" s="199" t="str">
        <f>IF('Data Import'!$CF$159="Нет","+","")</f>
        <v/>
      </c>
      <c r="L92" s="179" t="str">
        <f>IF('Data Import'!$CF$160&lt;&gt;"",'Data Import'!$CF$160,"")</f>
        <v/>
      </c>
      <c r="M92" s="199" t="str">
        <f>IF('Data Import'!$CF$159="Да","+","")</f>
        <v/>
      </c>
      <c r="N92" s="217" t="str">
        <f>IF('Data Import'!$CF$161&lt;&gt;"",'Data Import'!$CF$161,"")</f>
        <v/>
      </c>
      <c r="O92" s="217" t="str">
        <f>IF('Data Import'!$CF$162&lt;&gt;"",'Data Import'!$CF$162,"")</f>
        <v/>
      </c>
      <c r="P92" s="217" t="str">
        <f>IF('Data Import'!$CF$163&lt;&gt;"",'Data Import'!$CF$163,"")</f>
        <v/>
      </c>
      <c r="Q92" s="217" t="str">
        <f>IF('Data Import'!$CF$164&lt;&gt;"",'Data Import'!$CF$164,"")</f>
        <v/>
      </c>
      <c r="R92" s="217" t="str">
        <f>IF('Data Import'!$CF$165&lt;&gt;"",'Data Import'!$CF$165,"")</f>
        <v/>
      </c>
      <c r="S92" s="217" t="str">
        <f>IF('Data Import'!$CF$166&lt;&gt;"",'Data Import'!$CF$166,"")</f>
        <v/>
      </c>
      <c r="T92" s="217" t="str">
        <f>IF('Data Import'!$CF$167&lt;&gt;"",'Data Import'!$CF$167,"")</f>
        <v/>
      </c>
      <c r="U92" s="217" t="str">
        <f>IF('Data Import'!$CF$168&lt;&gt;"",'Data Import'!$CF$168,"")</f>
        <v/>
      </c>
      <c r="V92" s="217" t="str">
        <f>IF('Data Import'!$CF$169&lt;&gt;"",'Data Import'!$CF$169,"")</f>
        <v/>
      </c>
      <c r="W92" s="217" t="str">
        <f>IF('Data Import'!$CF$170&lt;&gt;"",'Data Import'!$CF$170,"")</f>
        <v/>
      </c>
      <c r="X92" s="217" t="str">
        <f>IF('Data Import'!$CF$171&lt;&gt;"",'Data Import'!$CF$171,"")</f>
        <v/>
      </c>
      <c r="Y92" s="217" t="str">
        <f>IF('Data Import'!$CF$172&lt;&gt;"",'Data Import'!$CF$172,"")</f>
        <v/>
      </c>
      <c r="Z92" s="205" t="str">
        <f>IF('Data Import'!$CF$173&lt;&gt;"",'Data Import'!$CF$173,"")</f>
        <v/>
      </c>
      <c r="AA92" s="205" t="str">
        <f>IF('Data Import'!$CF$174&lt;&gt;"",'Data Import'!$CF$174,"")</f>
        <v/>
      </c>
      <c r="AB92" s="205" t="str">
        <f>IF('Data Import'!$CF$175&lt;&gt;"",'Data Import'!$CF$175,"")</f>
        <v/>
      </c>
      <c r="AC92" s="205" t="str">
        <f>IF('Data Import'!$CF$176&lt;&gt;"",'Data Import'!$CF$176,"")</f>
        <v/>
      </c>
      <c r="AD92" s="205" t="str">
        <f>IF('Data Import'!$CF$177&lt;&gt;"",'Data Import'!$CF$177,"")</f>
        <v/>
      </c>
      <c r="AE92" s="205" t="str">
        <f>IF('Data Import'!$CF$178&lt;&gt;"",'Data Import'!$CF$178,"")</f>
        <v/>
      </c>
      <c r="AF92" s="205" t="str">
        <f>IF('Data Import'!$CF$179&lt;&gt;"",'Data Import'!$CF$179,"")</f>
        <v/>
      </c>
      <c r="AG92" s="205" t="str">
        <f>IF('Data Import'!$CF$180&lt;&gt;"",'Data Import'!$CF$180,"")</f>
        <v/>
      </c>
      <c r="AH92" s="218"/>
    </row>
    <row r="93" spans="1:34" s="202" customFormat="1" ht="15.75" customHeight="1" x14ac:dyDescent="0.25">
      <c r="A93" s="33">
        <v>82</v>
      </c>
      <c r="B93" s="177" t="s">
        <v>92</v>
      </c>
      <c r="C93" s="199" t="str">
        <f>IF('Data Import'!$CG$151="Нет","+","")</f>
        <v/>
      </c>
      <c r="D93" s="199" t="str">
        <f>IF('Data Import'!$CG$152="Нет","+","")</f>
        <v/>
      </c>
      <c r="E93" s="179" t="str">
        <f>IF('Data Import'!$CG$153&lt;&gt;"",'Data Import'!$CG$153,"")</f>
        <v/>
      </c>
      <c r="F93" s="199" t="str">
        <f>IF('Data Import'!$CG$154&lt;&gt;"",'Data Import'!$CG$154,"")</f>
        <v/>
      </c>
      <c r="G93" s="201" t="str">
        <f>IF('Data Import'!$CG$155&lt;&gt;"",'Data Import'!$CG$155,"")</f>
        <v/>
      </c>
      <c r="H93" s="201" t="str">
        <f>IF('Data Import'!$CG$156&lt;&gt;"",'Data Import'!$CG$156,"")</f>
        <v/>
      </c>
      <c r="I93" s="201" t="str">
        <f>IF('Data Import'!$CG$157&lt;&gt;"",'Data Import'!$CG$157,"")</f>
        <v/>
      </c>
      <c r="J93" s="201" t="str">
        <f>IF('Data Import'!$CG$158&lt;&gt;"",'Data Import'!$CG$158,"")</f>
        <v/>
      </c>
      <c r="K93" s="199" t="str">
        <f>IF('Data Import'!$CG$159="Нет","+","")</f>
        <v/>
      </c>
      <c r="L93" s="179" t="str">
        <f>IF('Data Import'!$CG$160&lt;&gt;"",'Data Import'!$CG$160,"")</f>
        <v/>
      </c>
      <c r="M93" s="199" t="str">
        <f>IF('Data Import'!$CG$159="Да","+","")</f>
        <v/>
      </c>
      <c r="N93" s="217" t="str">
        <f>IF('Data Import'!$CG$161&lt;&gt;"",'Data Import'!$CG$161,"")</f>
        <v/>
      </c>
      <c r="O93" s="217" t="str">
        <f>IF('Data Import'!$CG$162&lt;&gt;"",'Data Import'!$CG$162,"")</f>
        <v/>
      </c>
      <c r="P93" s="217" t="str">
        <f>IF('Data Import'!$CG$163&lt;&gt;"",'Data Import'!$CG$163,"")</f>
        <v/>
      </c>
      <c r="Q93" s="217" t="str">
        <f>IF('Data Import'!$CG$164&lt;&gt;"",'Data Import'!$CG$164,"")</f>
        <v/>
      </c>
      <c r="R93" s="217" t="str">
        <f>IF('Data Import'!$CG$165&lt;&gt;"",'Data Import'!$CG$165,"")</f>
        <v/>
      </c>
      <c r="S93" s="217" t="str">
        <f>IF('Data Import'!$CG$166&lt;&gt;"",'Data Import'!$CG$166,"")</f>
        <v/>
      </c>
      <c r="T93" s="217" t="str">
        <f>IF('Data Import'!$CG$167&lt;&gt;"",'Data Import'!$CG$167,"")</f>
        <v/>
      </c>
      <c r="U93" s="217" t="str">
        <f>IF('Data Import'!$CG$168&lt;&gt;"",'Data Import'!$CG$168,"")</f>
        <v/>
      </c>
      <c r="V93" s="217" t="str">
        <f>IF('Data Import'!$CG$169&lt;&gt;"",'Data Import'!$CG$169,"")</f>
        <v/>
      </c>
      <c r="W93" s="217" t="str">
        <f>IF('Data Import'!$CG$170&lt;&gt;"",'Data Import'!$CG$170,"")</f>
        <v/>
      </c>
      <c r="X93" s="217" t="str">
        <f>IF('Data Import'!$CG$171&lt;&gt;"",'Data Import'!$CG$171,"")</f>
        <v/>
      </c>
      <c r="Y93" s="217" t="str">
        <f>IF('Data Import'!$CG$172&lt;&gt;"",'Data Import'!$CG$172,"")</f>
        <v/>
      </c>
      <c r="Z93" s="205" t="str">
        <f>IF('Data Import'!$CG$173&lt;&gt;"",'Data Import'!$CG$173,"")</f>
        <v/>
      </c>
      <c r="AA93" s="205" t="str">
        <f>IF('Data Import'!$CG$174&lt;&gt;"",'Data Import'!$CG$174,"")</f>
        <v/>
      </c>
      <c r="AB93" s="205" t="str">
        <f>IF('Data Import'!$CG$175&lt;&gt;"",'Data Import'!$CG$175,"")</f>
        <v/>
      </c>
      <c r="AC93" s="205" t="str">
        <f>IF('Data Import'!$CG$176&lt;&gt;"",'Data Import'!$CG$176,"")</f>
        <v/>
      </c>
      <c r="AD93" s="205" t="str">
        <f>IF('Data Import'!$CG$177&lt;&gt;"",'Data Import'!$CG$177,"")</f>
        <v/>
      </c>
      <c r="AE93" s="205" t="str">
        <f>IF('Data Import'!$CG$178&lt;&gt;"",'Data Import'!$CG$178,"")</f>
        <v/>
      </c>
      <c r="AF93" s="205" t="str">
        <f>IF('Data Import'!$CG$179&lt;&gt;"",'Data Import'!$CG$179,"")</f>
        <v/>
      </c>
      <c r="AG93" s="205" t="str">
        <f>IF('Data Import'!$CG$180&lt;&gt;"",'Data Import'!$CG$180,"")</f>
        <v/>
      </c>
      <c r="AH93" s="218"/>
    </row>
    <row r="94" spans="1:34" s="202" customFormat="1" ht="15.75" customHeight="1" x14ac:dyDescent="0.25">
      <c r="A94" s="33">
        <v>83</v>
      </c>
      <c r="B94" s="177" t="s">
        <v>93</v>
      </c>
      <c r="C94" s="199" t="str">
        <f>IF('Data Import'!$CH$151="Нет","+","")</f>
        <v>+</v>
      </c>
      <c r="D94" s="199" t="str">
        <f>IF('Data Import'!$CH$152="Нет","+","")</f>
        <v/>
      </c>
      <c r="E94" s="179" t="str">
        <f>IF('Data Import'!$CH$153&lt;&gt;"",'Data Import'!$CH$153,"")</f>
        <v/>
      </c>
      <c r="F94" s="199" t="str">
        <f>IF('Data Import'!$CH$154&lt;&gt;"",'Data Import'!$CH$154,"")</f>
        <v/>
      </c>
      <c r="G94" s="201" t="str">
        <f>IF('Data Import'!$CH$155&lt;&gt;"",'Data Import'!$CH$155,"")</f>
        <v/>
      </c>
      <c r="H94" s="201" t="str">
        <f>IF('Data Import'!$CH$156&lt;&gt;"",'Data Import'!$CH$156,"")</f>
        <v/>
      </c>
      <c r="I94" s="201" t="str">
        <f>IF('Data Import'!$CH$157&lt;&gt;"",'Data Import'!$CH$157,"")</f>
        <v/>
      </c>
      <c r="J94" s="201" t="str">
        <f>IF('Data Import'!$CH$158&lt;&gt;"",'Data Import'!$CH$158,"")</f>
        <v/>
      </c>
      <c r="K94" s="199" t="str">
        <f>IF('Data Import'!$CH$159="Нет","+","")</f>
        <v/>
      </c>
      <c r="L94" s="179" t="str">
        <f>IF('Data Import'!$CH$160&lt;&gt;"",'Data Import'!$CH$160,"")</f>
        <v/>
      </c>
      <c r="M94" s="199" t="str">
        <f>IF('Data Import'!$CH$159="Да","+","")</f>
        <v>+</v>
      </c>
      <c r="N94" s="217">
        <f>IF('Data Import'!$CH$161&lt;&gt;"",'Data Import'!$CH$161,"")</f>
        <v>5193</v>
      </c>
      <c r="O94" s="217">
        <f>IF('Data Import'!$CH$162&lt;&gt;"",'Data Import'!$CH$162,"")</f>
        <v>5572</v>
      </c>
      <c r="P94" s="217">
        <f>IF('Data Import'!$CH$163&lt;&gt;"",'Data Import'!$CH$163,"")</f>
        <v>5564</v>
      </c>
      <c r="Q94" s="217">
        <f>IF('Data Import'!$CH$164&lt;&gt;"",'Data Import'!$CH$164,"")</f>
        <v>5943</v>
      </c>
      <c r="R94" s="217">
        <f>IF('Data Import'!$CH$165&lt;&gt;"",'Data Import'!$CH$165,"")</f>
        <v>1264</v>
      </c>
      <c r="S94" s="217">
        <f>IF('Data Import'!$CH$166&lt;&gt;"",'Data Import'!$CH$166,"")</f>
        <v>1628</v>
      </c>
      <c r="T94" s="217">
        <f>IF('Data Import'!$CH$167&lt;&gt;"",'Data Import'!$CH$167,"")</f>
        <v>1347</v>
      </c>
      <c r="U94" s="217">
        <f>IF('Data Import'!$CH$168&lt;&gt;"",'Data Import'!$CH$168,"")</f>
        <v>1719</v>
      </c>
      <c r="V94" s="217">
        <f>IF('Data Import'!$CH$169&lt;&gt;"",'Data Import'!$CH$169,"")</f>
        <v>1670</v>
      </c>
      <c r="W94" s="217">
        <f>IF('Data Import'!$CH$170&lt;&gt;"",'Data Import'!$CH$170,"")</f>
        <v>1721</v>
      </c>
      <c r="X94" s="217">
        <f>IF('Data Import'!$CH$171&lt;&gt;"",'Data Import'!$CH$171,"")</f>
        <v>1809</v>
      </c>
      <c r="Y94" s="217">
        <f>IF('Data Import'!$CH$172&lt;&gt;"",'Data Import'!$CH$172,"")</f>
        <v>1863</v>
      </c>
      <c r="Z94" s="205">
        <f>IF('Data Import'!$CH$173&lt;&gt;"",'Data Import'!$CH$173,"")</f>
        <v>24.34</v>
      </c>
      <c r="AA94" s="205">
        <f>IF('Data Import'!$CH$174&lt;&gt;"",'Data Import'!$CH$174,"")</f>
        <v>29.218</v>
      </c>
      <c r="AB94" s="205">
        <f>IF('Data Import'!$CH$175&lt;&gt;"",'Data Import'!$CH$175,"")</f>
        <v>24.209</v>
      </c>
      <c r="AC94" s="205">
        <f>IF('Data Import'!$CH$176&lt;&gt;"",'Data Import'!$CH$176,"")</f>
        <v>28.925000000000001</v>
      </c>
      <c r="AD94" s="205">
        <f>IF('Data Import'!$CH$177&lt;&gt;"",'Data Import'!$CH$177,"")</f>
        <v>32.158999999999999</v>
      </c>
      <c r="AE94" s="205">
        <f>IF('Data Import'!$CH$178&lt;&gt;"",'Data Import'!$CH$178,"")</f>
        <v>30.887</v>
      </c>
      <c r="AF94" s="205">
        <f>IF('Data Import'!$CH$179&lt;&gt;"",'Data Import'!$CH$179,"")</f>
        <v>32.512999999999998</v>
      </c>
      <c r="AG94" s="205">
        <f>IF('Data Import'!$CH$180&lt;&gt;"",'Data Import'!$CH$180,"")</f>
        <v>31.347999999999999</v>
      </c>
      <c r="AH94" s="218"/>
    </row>
    <row r="95" spans="1:34" s="202" customFormat="1" ht="15.75" customHeight="1" x14ac:dyDescent="0.25">
      <c r="A95" s="33">
        <v>84</v>
      </c>
      <c r="B95" s="177" t="s">
        <v>94</v>
      </c>
      <c r="C95" s="199" t="str">
        <f>IF('Data Import'!$CI$151="Нет","+","")</f>
        <v/>
      </c>
      <c r="D95" s="199" t="str">
        <f>IF('Data Import'!$CI$152="Нет","+","")</f>
        <v/>
      </c>
      <c r="E95" s="179" t="str">
        <f>IF('Data Import'!$CI$153&lt;&gt;"",'Data Import'!$CI$153,"")</f>
        <v/>
      </c>
      <c r="F95" s="199" t="str">
        <f>IF('Data Import'!$CI$154&lt;&gt;"",'Data Import'!$CI$154,"")</f>
        <v/>
      </c>
      <c r="G95" s="201" t="str">
        <f>IF('Data Import'!$CI$155&lt;&gt;"",'Data Import'!$CI$155,"")</f>
        <v/>
      </c>
      <c r="H95" s="201" t="str">
        <f>IF('Data Import'!$CI$156&lt;&gt;"",'Data Import'!$CI$156,"")</f>
        <v/>
      </c>
      <c r="I95" s="201" t="str">
        <f>IF('Data Import'!$CI$157&lt;&gt;"",'Data Import'!$CI$157,"")</f>
        <v/>
      </c>
      <c r="J95" s="201" t="str">
        <f>IF('Data Import'!$CI$158&lt;&gt;"",'Data Import'!$CI$158,"")</f>
        <v/>
      </c>
      <c r="K95" s="199" t="str">
        <f>IF('Data Import'!$CI$159="Нет","+","")</f>
        <v/>
      </c>
      <c r="L95" s="179" t="str">
        <f>IF('Data Import'!$CI$160&lt;&gt;"",'Data Import'!$CI$160,"")</f>
        <v/>
      </c>
      <c r="M95" s="199" t="str">
        <f>IF('Data Import'!$CI$159="Да","+","")</f>
        <v/>
      </c>
      <c r="N95" s="217" t="str">
        <f>IF('Data Import'!$CI$161&lt;&gt;"",'Data Import'!$CI$161,"")</f>
        <v/>
      </c>
      <c r="O95" s="217" t="str">
        <f>IF('Data Import'!$CI$162&lt;&gt;"",'Data Import'!$CI$162,"")</f>
        <v/>
      </c>
      <c r="P95" s="217" t="str">
        <f>IF('Data Import'!$CI$163&lt;&gt;"",'Data Import'!$CI$163,"")</f>
        <v/>
      </c>
      <c r="Q95" s="217" t="str">
        <f>IF('Data Import'!$CI$164&lt;&gt;"",'Data Import'!$CI$164,"")</f>
        <v/>
      </c>
      <c r="R95" s="217" t="str">
        <f>IF('Data Import'!$CI$165&lt;&gt;"",'Data Import'!$CI$165,"")</f>
        <v/>
      </c>
      <c r="S95" s="217" t="str">
        <f>IF('Data Import'!$CI$166&lt;&gt;"",'Data Import'!$CI$166,"")</f>
        <v/>
      </c>
      <c r="T95" s="217" t="str">
        <f>IF('Data Import'!$CI$167&lt;&gt;"",'Data Import'!$CI$167,"")</f>
        <v/>
      </c>
      <c r="U95" s="217" t="str">
        <f>IF('Data Import'!$CI$168&lt;&gt;"",'Data Import'!$CI$168,"")</f>
        <v/>
      </c>
      <c r="V95" s="217" t="str">
        <f>IF('Data Import'!$CI$169&lt;&gt;"",'Data Import'!$CI$169,"")</f>
        <v/>
      </c>
      <c r="W95" s="217" t="str">
        <f>IF('Data Import'!$CI$170&lt;&gt;"",'Data Import'!$CI$170,"")</f>
        <v/>
      </c>
      <c r="X95" s="217" t="str">
        <f>IF('Data Import'!$CI$171&lt;&gt;"",'Data Import'!$CI$171,"")</f>
        <v/>
      </c>
      <c r="Y95" s="217" t="str">
        <f>IF('Data Import'!$CI$172&lt;&gt;"",'Data Import'!$CI$172,"")</f>
        <v/>
      </c>
      <c r="Z95" s="205" t="str">
        <f>IF('Data Import'!$CI$173&lt;&gt;"",'Data Import'!$CI$173,"")</f>
        <v/>
      </c>
      <c r="AA95" s="205" t="str">
        <f>IF('Data Import'!$CI$174&lt;&gt;"",'Data Import'!$CI$174,"")</f>
        <v/>
      </c>
      <c r="AB95" s="205" t="str">
        <f>IF('Data Import'!$CI$175&lt;&gt;"",'Data Import'!$CI$175,"")</f>
        <v/>
      </c>
      <c r="AC95" s="205" t="str">
        <f>IF('Data Import'!$CI$176&lt;&gt;"",'Data Import'!$CI$176,"")</f>
        <v/>
      </c>
      <c r="AD95" s="205" t="str">
        <f>IF('Data Import'!$CI$177&lt;&gt;"",'Data Import'!$CI$177,"")</f>
        <v/>
      </c>
      <c r="AE95" s="205" t="str">
        <f>IF('Data Import'!$CI$178&lt;&gt;"",'Data Import'!$CI$178,"")</f>
        <v/>
      </c>
      <c r="AF95" s="205" t="str">
        <f>IF('Data Import'!$CI$179&lt;&gt;"",'Data Import'!$CI$179,"")</f>
        <v/>
      </c>
      <c r="AG95" s="205" t="str">
        <f>IF('Data Import'!$CI$180&lt;&gt;"",'Data Import'!$CI$180,"")</f>
        <v/>
      </c>
      <c r="AH95" s="218"/>
    </row>
    <row r="96" spans="1:34" s="202" customFormat="1" ht="15.75" customHeight="1" x14ac:dyDescent="0.25">
      <c r="A96" s="33">
        <v>85</v>
      </c>
      <c r="B96" s="177" t="s">
        <v>95</v>
      </c>
      <c r="C96" s="199" t="str">
        <f>IF('Data Import'!$CJ$151="Нет","+","")</f>
        <v/>
      </c>
      <c r="D96" s="199" t="str">
        <f>IF('Data Import'!$CJ$152="Нет","+","")</f>
        <v/>
      </c>
      <c r="E96" s="179" t="str">
        <f>IF('Data Import'!$CJ$153&lt;&gt;"",'Data Import'!$CJ$153,"")</f>
        <v/>
      </c>
      <c r="F96" s="199" t="str">
        <f>IF('Data Import'!$CJ$154&lt;&gt;"",'Data Import'!$CJ$154,"")</f>
        <v/>
      </c>
      <c r="G96" s="201" t="str">
        <f>IF('Data Import'!$CJ$155&lt;&gt;"",'Data Import'!$CJ$155,"")</f>
        <v/>
      </c>
      <c r="H96" s="201" t="str">
        <f>IF('Data Import'!$CJ$156&lt;&gt;"",'Data Import'!$CJ$156,"")</f>
        <v/>
      </c>
      <c r="I96" s="201" t="str">
        <f>IF('Data Import'!$CJ$157&lt;&gt;"",'Data Import'!$CJ$157,"")</f>
        <v/>
      </c>
      <c r="J96" s="201" t="str">
        <f>IF('Data Import'!$CJ$158&lt;&gt;"",'Data Import'!$CJ$158,"")</f>
        <v/>
      </c>
      <c r="K96" s="199" t="str">
        <f>IF('Data Import'!$CJ$159="Нет","+","")</f>
        <v/>
      </c>
      <c r="L96" s="179" t="str">
        <f>IF('Data Import'!$CJ$160&lt;&gt;"",'Data Import'!$CJ$160,"")</f>
        <v/>
      </c>
      <c r="M96" s="199" t="str">
        <f>IF('Data Import'!$CJ$159="Да","+","")</f>
        <v/>
      </c>
      <c r="N96" s="217" t="str">
        <f>IF('Data Import'!$CJ$161&lt;&gt;"",'Data Import'!$CJ$161,"")</f>
        <v/>
      </c>
      <c r="O96" s="217" t="str">
        <f>IF('Data Import'!$CJ$162&lt;&gt;"",'Data Import'!$CJ$162,"")</f>
        <v/>
      </c>
      <c r="P96" s="217" t="str">
        <f>IF('Data Import'!$CJ$163&lt;&gt;"",'Data Import'!$CJ$163,"")</f>
        <v/>
      </c>
      <c r="Q96" s="217" t="str">
        <f>IF('Data Import'!$CJ$164&lt;&gt;"",'Data Import'!$CJ$164,"")</f>
        <v/>
      </c>
      <c r="R96" s="217" t="str">
        <f>IF('Data Import'!$CJ$165&lt;&gt;"",'Data Import'!$CJ$165,"")</f>
        <v/>
      </c>
      <c r="S96" s="217" t="str">
        <f>IF('Data Import'!$CJ$166&lt;&gt;"",'Data Import'!$CJ$166,"")</f>
        <v/>
      </c>
      <c r="T96" s="217" t="str">
        <f>IF('Data Import'!$CJ$167&lt;&gt;"",'Data Import'!$CJ$167,"")</f>
        <v/>
      </c>
      <c r="U96" s="217" t="str">
        <f>IF('Data Import'!$CJ$168&lt;&gt;"",'Data Import'!$CJ$168,"")</f>
        <v/>
      </c>
      <c r="V96" s="217" t="str">
        <f>IF('Data Import'!$CJ$169&lt;&gt;"",'Data Import'!$CJ$169,"")</f>
        <v/>
      </c>
      <c r="W96" s="217" t="str">
        <f>IF('Data Import'!$CJ$170&lt;&gt;"",'Data Import'!$CJ$170,"")</f>
        <v/>
      </c>
      <c r="X96" s="217" t="str">
        <f>IF('Data Import'!$CJ$171&lt;&gt;"",'Data Import'!$CJ$171,"")</f>
        <v/>
      </c>
      <c r="Y96" s="217" t="str">
        <f>IF('Data Import'!$CJ$172&lt;&gt;"",'Data Import'!$CJ$172,"")</f>
        <v/>
      </c>
      <c r="Z96" s="205" t="str">
        <f>IF('Data Import'!$CJ$173&lt;&gt;"",'Data Import'!$CJ$173,"")</f>
        <v/>
      </c>
      <c r="AA96" s="205" t="str">
        <f>IF('Data Import'!$CJ$174&lt;&gt;"",'Data Import'!$CJ$174,"")</f>
        <v/>
      </c>
      <c r="AB96" s="205" t="str">
        <f>IF('Data Import'!$CJ$175&lt;&gt;"",'Data Import'!$CJ$175,"")</f>
        <v/>
      </c>
      <c r="AC96" s="205" t="str">
        <f>IF('Data Import'!$CJ$176&lt;&gt;"",'Data Import'!$CJ$176,"")</f>
        <v/>
      </c>
      <c r="AD96" s="205" t="str">
        <f>IF('Data Import'!$CJ$177&lt;&gt;"",'Data Import'!$CJ$177,"")</f>
        <v/>
      </c>
      <c r="AE96" s="205" t="str">
        <f>IF('Data Import'!$CJ$178&lt;&gt;"",'Data Import'!$CJ$178,"")</f>
        <v/>
      </c>
      <c r="AF96" s="205" t="str">
        <f>IF('Data Import'!$CJ$179&lt;&gt;"",'Data Import'!$CJ$179,"")</f>
        <v/>
      </c>
      <c r="AG96" s="205" t="str">
        <f>IF('Data Import'!$CJ$180&lt;&gt;"",'Data Import'!$CJ$180,"")</f>
        <v/>
      </c>
      <c r="AH96" s="218"/>
    </row>
    <row r="97" spans="1:34" s="202" customFormat="1" ht="15.75" customHeight="1" x14ac:dyDescent="0.25">
      <c r="A97" s="33">
        <v>86</v>
      </c>
      <c r="B97" s="177" t="s">
        <v>96</v>
      </c>
      <c r="C97" s="199" t="str">
        <f>IF('Data Import'!$CK$151="Нет","+","")</f>
        <v/>
      </c>
      <c r="D97" s="199" t="str">
        <f>IF('Data Import'!$CK$152="Нет","+","")</f>
        <v/>
      </c>
      <c r="E97" s="179" t="str">
        <f>IF('Data Import'!$CK$153&lt;&gt;"",'Data Import'!$CK$153,"")</f>
        <v/>
      </c>
      <c r="F97" s="199" t="str">
        <f>IF('Data Import'!$CK$154&lt;&gt;"",'Data Import'!$CK$154,"")</f>
        <v/>
      </c>
      <c r="G97" s="201" t="str">
        <f>IF('Data Import'!$CK$155&lt;&gt;"",'Data Import'!$CK$155,"")</f>
        <v/>
      </c>
      <c r="H97" s="201" t="str">
        <f>IF('Data Import'!$CK$156&lt;&gt;"",'Data Import'!$CK$156,"")</f>
        <v/>
      </c>
      <c r="I97" s="201" t="str">
        <f>IF('Data Import'!$CK$157&lt;&gt;"",'Data Import'!$CK$157,"")</f>
        <v/>
      </c>
      <c r="J97" s="201" t="str">
        <f>IF('Data Import'!$CK$158&lt;&gt;"",'Data Import'!$CK$158,"")</f>
        <v/>
      </c>
      <c r="K97" s="199" t="str">
        <f>IF('Data Import'!$CK$159="Нет","+","")</f>
        <v/>
      </c>
      <c r="L97" s="179" t="str">
        <f>IF('Data Import'!$CK$160&lt;&gt;"",'Data Import'!$CK$160,"")</f>
        <v/>
      </c>
      <c r="M97" s="199" t="str">
        <f>IF('Data Import'!$CK$159="Да","+","")</f>
        <v/>
      </c>
      <c r="N97" s="217" t="str">
        <f>IF('Data Import'!$CK$161&lt;&gt;"",'Data Import'!$CK$161,"")</f>
        <v/>
      </c>
      <c r="O97" s="217" t="str">
        <f>IF('Data Import'!$CK$162&lt;&gt;"",'Data Import'!$CK$162,"")</f>
        <v/>
      </c>
      <c r="P97" s="217" t="str">
        <f>IF('Data Import'!$CK$163&lt;&gt;"",'Data Import'!$CK$163,"")</f>
        <v/>
      </c>
      <c r="Q97" s="217" t="str">
        <f>IF('Data Import'!$CK$164&lt;&gt;"",'Data Import'!$CK$164,"")</f>
        <v/>
      </c>
      <c r="R97" s="217" t="str">
        <f>IF('Data Import'!$CK$165&lt;&gt;"",'Data Import'!$CK$165,"")</f>
        <v/>
      </c>
      <c r="S97" s="217" t="str">
        <f>IF('Data Import'!$CK$166&lt;&gt;"",'Data Import'!$CK$166,"")</f>
        <v/>
      </c>
      <c r="T97" s="217" t="str">
        <f>IF('Data Import'!$CK$167&lt;&gt;"",'Data Import'!$CK$167,"")</f>
        <v/>
      </c>
      <c r="U97" s="217" t="str">
        <f>IF('Data Import'!$CK$168&lt;&gt;"",'Data Import'!$CK$168,"")</f>
        <v/>
      </c>
      <c r="V97" s="217" t="str">
        <f>IF('Data Import'!$CK$169&lt;&gt;"",'Data Import'!$CK$169,"")</f>
        <v/>
      </c>
      <c r="W97" s="217" t="str">
        <f>IF('Data Import'!$CK$170&lt;&gt;"",'Data Import'!$CK$170,"")</f>
        <v/>
      </c>
      <c r="X97" s="217" t="str">
        <f>IF('Data Import'!$CK$171&lt;&gt;"",'Data Import'!$CK$171,"")</f>
        <v/>
      </c>
      <c r="Y97" s="217" t="str">
        <f>IF('Data Import'!$CK$172&lt;&gt;"",'Data Import'!$CK$172,"")</f>
        <v/>
      </c>
      <c r="Z97" s="205" t="str">
        <f>IF('Data Import'!$CK$173&lt;&gt;"",'Data Import'!$CK$173,"")</f>
        <v/>
      </c>
      <c r="AA97" s="205" t="str">
        <f>IF('Data Import'!$CK$174&lt;&gt;"",'Data Import'!$CK$174,"")</f>
        <v/>
      </c>
      <c r="AB97" s="205" t="str">
        <f>IF('Data Import'!$CK$175&lt;&gt;"",'Data Import'!$CK$175,"")</f>
        <v/>
      </c>
      <c r="AC97" s="205" t="str">
        <f>IF('Data Import'!$CK$176&lt;&gt;"",'Data Import'!$CK$176,"")</f>
        <v/>
      </c>
      <c r="AD97" s="205" t="str">
        <f>IF('Data Import'!$CK$177&lt;&gt;"",'Data Import'!$CK$177,"")</f>
        <v/>
      </c>
      <c r="AE97" s="205" t="str">
        <f>IF('Data Import'!$CK$178&lt;&gt;"",'Data Import'!$CK$178,"")</f>
        <v/>
      </c>
      <c r="AF97" s="205" t="str">
        <f>IF('Data Import'!$CK$179&lt;&gt;"",'Data Import'!$CK$179,"")</f>
        <v/>
      </c>
      <c r="AG97" s="205" t="str">
        <f>IF('Data Import'!$CK$180&lt;&gt;"",'Data Import'!$CK$180,"")</f>
        <v/>
      </c>
      <c r="AH97" s="218"/>
    </row>
    <row r="98" spans="1:34" s="202" customFormat="1" ht="15.75" customHeight="1" x14ac:dyDescent="0.25">
      <c r="A98" s="33">
        <v>87</v>
      </c>
      <c r="B98" s="177" t="s">
        <v>97</v>
      </c>
      <c r="C98" s="199" t="str">
        <f>IF('Data Import'!$CL$151="Нет","+","")</f>
        <v/>
      </c>
      <c r="D98" s="199" t="str">
        <f>IF('Data Import'!$CL$152="Нет","+","")</f>
        <v/>
      </c>
      <c r="E98" s="179" t="str">
        <f>IF('Data Import'!$CL$153&lt;&gt;"",'Data Import'!$CL$153,"")</f>
        <v/>
      </c>
      <c r="F98" s="199" t="str">
        <f>IF('Data Import'!$CL$154&lt;&gt;"",'Data Import'!$CL$154,"")</f>
        <v/>
      </c>
      <c r="G98" s="201" t="str">
        <f>IF('Data Import'!$CL$155&lt;&gt;"",'Data Import'!$CL$155,"")</f>
        <v/>
      </c>
      <c r="H98" s="201" t="str">
        <f>IF('Data Import'!$CL$156&lt;&gt;"",'Data Import'!$CL$156,"")</f>
        <v/>
      </c>
      <c r="I98" s="201" t="str">
        <f>IF('Data Import'!$CL$157&lt;&gt;"",'Data Import'!$CL$157,"")</f>
        <v/>
      </c>
      <c r="J98" s="201" t="str">
        <f>IF('Data Import'!$CL$158&lt;&gt;"",'Data Import'!$CL$158,"")</f>
        <v/>
      </c>
      <c r="K98" s="199" t="str">
        <f>IF('Data Import'!$CL$159="Нет","+","")</f>
        <v/>
      </c>
      <c r="L98" s="179" t="str">
        <f>IF('Data Import'!$CL$160&lt;&gt;"",'Data Import'!$CL$160,"")</f>
        <v/>
      </c>
      <c r="M98" s="199" t="str">
        <f>IF('Data Import'!$CL$159="Да","+","")</f>
        <v/>
      </c>
      <c r="N98" s="217" t="str">
        <f>IF('Data Import'!$CL$161&lt;&gt;"",'Data Import'!$CL$161,"")</f>
        <v/>
      </c>
      <c r="O98" s="217" t="str">
        <f>IF('Data Import'!$CL$162&lt;&gt;"",'Data Import'!$CL$162,"")</f>
        <v/>
      </c>
      <c r="P98" s="217" t="str">
        <f>IF('Data Import'!$CL$163&lt;&gt;"",'Data Import'!$CL$163,"")</f>
        <v/>
      </c>
      <c r="Q98" s="217" t="str">
        <f>IF('Data Import'!$CL$164&lt;&gt;"",'Data Import'!$CL$164,"")</f>
        <v/>
      </c>
      <c r="R98" s="217" t="str">
        <f>IF('Data Import'!$CL$165&lt;&gt;"",'Data Import'!$CL$165,"")</f>
        <v/>
      </c>
      <c r="S98" s="217" t="str">
        <f>IF('Data Import'!$CL$166&lt;&gt;"",'Data Import'!$CL$166,"")</f>
        <v/>
      </c>
      <c r="T98" s="217" t="str">
        <f>IF('Data Import'!$CL$167&lt;&gt;"",'Data Import'!$CL$167,"")</f>
        <v/>
      </c>
      <c r="U98" s="217" t="str">
        <f>IF('Data Import'!$CL$168&lt;&gt;"",'Data Import'!$CL$168,"")</f>
        <v/>
      </c>
      <c r="V98" s="217" t="str">
        <f>IF('Data Import'!$CL$169&lt;&gt;"",'Data Import'!$CL$169,"")</f>
        <v/>
      </c>
      <c r="W98" s="217" t="str">
        <f>IF('Data Import'!$CL$170&lt;&gt;"",'Data Import'!$CL$170,"")</f>
        <v/>
      </c>
      <c r="X98" s="217" t="str">
        <f>IF('Data Import'!$CL$171&lt;&gt;"",'Data Import'!$CL$171,"")</f>
        <v/>
      </c>
      <c r="Y98" s="217" t="str">
        <f>IF('Data Import'!$CL$172&lt;&gt;"",'Data Import'!$CL$172,"")</f>
        <v/>
      </c>
      <c r="Z98" s="205" t="str">
        <f>IF('Data Import'!$CL$173&lt;&gt;"",'Data Import'!$CL$173,"")</f>
        <v/>
      </c>
      <c r="AA98" s="205" t="str">
        <f>IF('Data Import'!$CL$174&lt;&gt;"",'Data Import'!$CL$174,"")</f>
        <v/>
      </c>
      <c r="AB98" s="205" t="str">
        <f>IF('Data Import'!$CL$175&lt;&gt;"",'Data Import'!$CL$175,"")</f>
        <v/>
      </c>
      <c r="AC98" s="205" t="str">
        <f>IF('Data Import'!$CL$176&lt;&gt;"",'Data Import'!$CL$176,"")</f>
        <v/>
      </c>
      <c r="AD98" s="205" t="str">
        <f>IF('Data Import'!$CL$177&lt;&gt;"",'Data Import'!$CL$177,"")</f>
        <v/>
      </c>
      <c r="AE98" s="205" t="str">
        <f>IF('Data Import'!$CL$178&lt;&gt;"",'Data Import'!$CL$178,"")</f>
        <v/>
      </c>
      <c r="AF98" s="205" t="str">
        <f>IF('Data Import'!$CL$179&lt;&gt;"",'Data Import'!$CL$179,"")</f>
        <v/>
      </c>
      <c r="AG98" s="205" t="str">
        <f>IF('Data Import'!$CL$180&lt;&gt;"",'Data Import'!$CL$180,"")</f>
        <v/>
      </c>
      <c r="AH98" s="218"/>
    </row>
    <row r="99" spans="1:34" s="202" customFormat="1" ht="93.75" customHeight="1" x14ac:dyDescent="0.25">
      <c r="A99" s="33">
        <v>88</v>
      </c>
      <c r="B99" s="177" t="s">
        <v>98</v>
      </c>
      <c r="C99" s="199" t="str">
        <f>IF('Data Import'!$CM$151="Нет","+","")</f>
        <v/>
      </c>
      <c r="D99" s="199" t="str">
        <f>IF('Data Import'!$CM$152="Нет","+","")</f>
        <v/>
      </c>
      <c r="E99" s="179" t="str">
        <f>IF('Data Import'!$CM$153&lt;&gt;"",'Data Import'!$CM$153,"")</f>
        <v>Удельный вес вводимых с 1 июля 2016 г. в эксплуатацию объектов дорожной инфраструктуры регионального и межмуниципального значения, проходящих в границах населенных пунктов, оборудованных пандусами, тактильной плиткой на тротуарах и остановочных площадках</v>
      </c>
      <c r="F99" s="199" t="str">
        <f>IF('Data Import'!$CM$154&lt;&gt;"",'Data Import'!$CM$154,"")</f>
        <v>%</v>
      </c>
      <c r="G99" s="201">
        <f>IF('Data Import'!$CM$155&lt;&gt;"",'Data Import'!$CM$155,"")</f>
        <v>100</v>
      </c>
      <c r="H99" s="201">
        <f>IF('Data Import'!$CM$156&lt;&gt;"",'Data Import'!$CM$156,"")</f>
        <v>100</v>
      </c>
      <c r="I99" s="201">
        <f>IF('Data Import'!$CM$157&lt;&gt;"",'Data Import'!$CM$157,"")</f>
        <v>100</v>
      </c>
      <c r="J99" s="201">
        <f>IF('Data Import'!$CM$158&lt;&gt;"",'Data Import'!$CM$158,"")</f>
        <v>100</v>
      </c>
      <c r="K99" s="199" t="str">
        <f>IF('Data Import'!$CM$159="Нет","+","")</f>
        <v/>
      </c>
      <c r="L99" s="179" t="str">
        <f>IF('Data Import'!$CM$160&lt;&gt;"",'Data Import'!$CM$160,"")</f>
        <v/>
      </c>
      <c r="M99" s="199" t="str">
        <f>IF('Data Import'!$CM$159="Да","+","")</f>
        <v>+</v>
      </c>
      <c r="N99" s="217" t="str">
        <f>IF('Data Import'!$CM$161&lt;&gt;"",'Data Import'!$CM$161,"")</f>
        <v/>
      </c>
      <c r="O99" s="217" t="str">
        <f>IF('Data Import'!$CM$162&lt;&gt;"",'Data Import'!$CM$162,"")</f>
        <v/>
      </c>
      <c r="P99" s="217" t="str">
        <f>IF('Data Import'!$CM$163&lt;&gt;"",'Data Import'!$CM$163,"")</f>
        <v/>
      </c>
      <c r="Q99" s="217" t="str">
        <f>IF('Data Import'!$CM$164&lt;&gt;"",'Data Import'!$CM$164,"")</f>
        <v/>
      </c>
      <c r="R99" s="217" t="str">
        <f>IF('Data Import'!$CM$165&lt;&gt;"",'Data Import'!$CM$165,"")</f>
        <v/>
      </c>
      <c r="S99" s="217" t="str">
        <f>IF('Data Import'!$CM$166&lt;&gt;"",'Data Import'!$CM$166,"")</f>
        <v/>
      </c>
      <c r="T99" s="217" t="str">
        <f>IF('Data Import'!$CM$167&lt;&gt;"",'Data Import'!$CM$167,"")</f>
        <v/>
      </c>
      <c r="U99" s="217" t="str">
        <f>IF('Data Import'!$CM$168&lt;&gt;"",'Data Import'!$CM$168,"")</f>
        <v/>
      </c>
      <c r="V99" s="217" t="str">
        <f>IF('Data Import'!$CM$169&lt;&gt;"",'Data Import'!$CM$169,"")</f>
        <v/>
      </c>
      <c r="W99" s="217" t="str">
        <f>IF('Data Import'!$CM$170&lt;&gt;"",'Data Import'!$CM$170,"")</f>
        <v/>
      </c>
      <c r="X99" s="217" t="str">
        <f>IF('Data Import'!$CM$171&lt;&gt;"",'Data Import'!$CM$171,"")</f>
        <v/>
      </c>
      <c r="Y99" s="217" t="str">
        <f>IF('Data Import'!$CM$172&lt;&gt;"",'Data Import'!$CM$172,"")</f>
        <v/>
      </c>
      <c r="Z99" s="205" t="str">
        <f>IF('Data Import'!$CM$173&lt;&gt;"",'Data Import'!$CM$173,"")</f>
        <v/>
      </c>
      <c r="AA99" s="205" t="str">
        <f>IF('Data Import'!$CM$174&lt;&gt;"",'Data Import'!$CM$174,"")</f>
        <v/>
      </c>
      <c r="AB99" s="205" t="str">
        <f>IF('Data Import'!$CM$175&lt;&gt;"",'Data Import'!$CM$175,"")</f>
        <v/>
      </c>
      <c r="AC99" s="205" t="str">
        <f>IF('Data Import'!$CM$176&lt;&gt;"",'Data Import'!$CM$176,"")</f>
        <v/>
      </c>
      <c r="AD99" s="205" t="str">
        <f>IF('Data Import'!$CM$177&lt;&gt;"",'Data Import'!$CM$177,"")</f>
        <v/>
      </c>
      <c r="AE99" s="205" t="str">
        <f>IF('Data Import'!$CM$178&lt;&gt;"",'Data Import'!$CM$178,"")</f>
        <v/>
      </c>
      <c r="AF99" s="205" t="str">
        <f>IF('Data Import'!$CM$179&lt;&gt;"",'Data Import'!$CM$179,"")</f>
        <v/>
      </c>
      <c r="AG99" s="205" t="str">
        <f>IF('Data Import'!$CM$180&lt;&gt;"",'Data Import'!$CM$180,"")</f>
        <v/>
      </c>
      <c r="AH99" s="218"/>
    </row>
    <row r="100" spans="1:34" s="202" customFormat="1" ht="15.75" customHeight="1" x14ac:dyDescent="0.25">
      <c r="A100" s="33">
        <v>89</v>
      </c>
      <c r="B100" s="177" t="s">
        <v>99</v>
      </c>
      <c r="C100" s="199" t="str">
        <f>IF('Data Import'!$CN$151="Нет","+","")</f>
        <v/>
      </c>
      <c r="D100" s="199" t="str">
        <f>IF('Data Import'!$CN$152="Нет","+","")</f>
        <v/>
      </c>
      <c r="E100" s="179" t="str">
        <f>IF('Data Import'!$CN$153&lt;&gt;"",'Data Import'!$CN$153,"")</f>
        <v/>
      </c>
      <c r="F100" s="199" t="str">
        <f>IF('Data Import'!$CN$154&lt;&gt;"",'Data Import'!$CN$154,"")</f>
        <v/>
      </c>
      <c r="G100" s="201" t="str">
        <f>IF('Data Import'!$CN$155&lt;&gt;"",'Data Import'!$CN$155,"")</f>
        <v/>
      </c>
      <c r="H100" s="201" t="str">
        <f>IF('Data Import'!$CN$156&lt;&gt;"",'Data Import'!$CN$156,"")</f>
        <v/>
      </c>
      <c r="I100" s="201" t="str">
        <f>IF('Data Import'!$CN$157&lt;&gt;"",'Data Import'!$CN$157,"")</f>
        <v/>
      </c>
      <c r="J100" s="201" t="str">
        <f>IF('Data Import'!$CN$158&lt;&gt;"",'Data Import'!$CN$158,"")</f>
        <v/>
      </c>
      <c r="K100" s="199" t="str">
        <f>IF('Data Import'!$CN$159="Нет","+","")</f>
        <v/>
      </c>
      <c r="L100" s="179" t="str">
        <f>IF('Data Import'!$CN$160&lt;&gt;"",'Data Import'!$CN$160,"")</f>
        <v/>
      </c>
      <c r="M100" s="199" t="str">
        <f>IF('Data Import'!$CN$159="Да","+","")</f>
        <v/>
      </c>
      <c r="N100" s="217" t="str">
        <f>IF('Data Import'!$CN$161&lt;&gt;"",'Data Import'!$CN$161,"")</f>
        <v/>
      </c>
      <c r="O100" s="217" t="str">
        <f>IF('Data Import'!$CN$162&lt;&gt;"",'Data Import'!$CN$162,"")</f>
        <v/>
      </c>
      <c r="P100" s="217" t="str">
        <f>IF('Data Import'!$CN$163&lt;&gt;"",'Data Import'!$CN$163,"")</f>
        <v/>
      </c>
      <c r="Q100" s="217" t="str">
        <f>IF('Data Import'!$CN$164&lt;&gt;"",'Data Import'!$CN$164,"")</f>
        <v/>
      </c>
      <c r="R100" s="217" t="str">
        <f>IF('Data Import'!$CN$165&lt;&gt;"",'Data Import'!$CN$165,"")</f>
        <v/>
      </c>
      <c r="S100" s="217" t="str">
        <f>IF('Data Import'!$CN$166&lt;&gt;"",'Data Import'!$CN$166,"")</f>
        <v/>
      </c>
      <c r="T100" s="217" t="str">
        <f>IF('Data Import'!$CN$167&lt;&gt;"",'Data Import'!$CN$167,"")</f>
        <v/>
      </c>
      <c r="U100" s="217" t="str">
        <f>IF('Data Import'!$CN$168&lt;&gt;"",'Data Import'!$CN$168,"")</f>
        <v/>
      </c>
      <c r="V100" s="217" t="str">
        <f>IF('Data Import'!$CN$169&lt;&gt;"",'Data Import'!$CN$169,"")</f>
        <v/>
      </c>
      <c r="W100" s="217" t="str">
        <f>IF('Data Import'!$CN$170&lt;&gt;"",'Data Import'!$CN$170,"")</f>
        <v/>
      </c>
      <c r="X100" s="217" t="str">
        <f>IF('Data Import'!$CN$171&lt;&gt;"",'Data Import'!$CN$171,"")</f>
        <v/>
      </c>
      <c r="Y100" s="217" t="str">
        <f>IF('Data Import'!$CN$172&lt;&gt;"",'Data Import'!$CN$172,"")</f>
        <v/>
      </c>
      <c r="Z100" s="205" t="str">
        <f>IF('Data Import'!$CN$173&lt;&gt;"",'Data Import'!$CN$173,"")</f>
        <v/>
      </c>
      <c r="AA100" s="205" t="str">
        <f>IF('Data Import'!$CN$174&lt;&gt;"",'Data Import'!$CN$174,"")</f>
        <v/>
      </c>
      <c r="AB100" s="205" t="str">
        <f>IF('Data Import'!$CN$175&lt;&gt;"",'Data Import'!$CN$175,"")</f>
        <v/>
      </c>
      <c r="AC100" s="205" t="str">
        <f>IF('Data Import'!$CN$176&lt;&gt;"",'Data Import'!$CN$176,"")</f>
        <v/>
      </c>
      <c r="AD100" s="205" t="str">
        <f>IF('Data Import'!$CN$177&lt;&gt;"",'Data Import'!$CN$177,"")</f>
        <v/>
      </c>
      <c r="AE100" s="205" t="str">
        <f>IF('Data Import'!$CN$178&lt;&gt;"",'Data Import'!$CN$178,"")</f>
        <v/>
      </c>
      <c r="AF100" s="205" t="str">
        <f>IF('Data Import'!$CN$179&lt;&gt;"",'Data Import'!$CN$179,"")</f>
        <v/>
      </c>
      <c r="AG100" s="205" t="str">
        <f>IF('Data Import'!$CN$180&lt;&gt;"",'Data Import'!$CN$180,"")</f>
        <v/>
      </c>
      <c r="AH100" s="218"/>
    </row>
    <row r="101" spans="1:34" s="202" customFormat="1" x14ac:dyDescent="0.25">
      <c r="A101" s="215"/>
      <c r="B101" s="215"/>
      <c r="C101" s="215"/>
      <c r="D101" s="215"/>
      <c r="E101" s="215"/>
      <c r="F101" s="219"/>
      <c r="G101" s="219"/>
      <c r="H101" s="219"/>
      <c r="I101" s="219"/>
      <c r="J101" s="219"/>
      <c r="K101" s="219"/>
      <c r="L101" s="219"/>
      <c r="M101" s="219"/>
      <c r="N101" s="220"/>
      <c r="O101" s="220"/>
      <c r="P101" s="220"/>
      <c r="Q101" s="220"/>
      <c r="R101" s="220"/>
      <c r="S101" s="220"/>
      <c r="T101" s="220"/>
      <c r="U101" s="220"/>
      <c r="V101" s="220"/>
      <c r="W101" s="220"/>
      <c r="X101" s="220"/>
      <c r="Y101" s="220"/>
      <c r="Z101" s="220"/>
      <c r="AA101" s="220"/>
      <c r="AB101" s="220"/>
      <c r="AC101" s="220"/>
      <c r="AD101" s="220"/>
      <c r="AE101" s="220"/>
      <c r="AF101" s="220"/>
      <c r="AG101" s="220"/>
      <c r="AH101" s="218"/>
    </row>
    <row r="102" spans="1:34" x14ac:dyDescent="0.25">
      <c r="N102" s="81">
        <f>SUM(N15:N94)</f>
        <v>66593</v>
      </c>
      <c r="O102" s="81">
        <f>SUM(O15:O94)</f>
        <v>69133</v>
      </c>
      <c r="P102" s="81">
        <f t="shared" ref="P102:Q102" si="0">SUM(P15:P94)</f>
        <v>83064</v>
      </c>
      <c r="Q102" s="81">
        <f t="shared" si="0"/>
        <v>91640</v>
      </c>
      <c r="R102" s="81">
        <f t="shared" ref="R102:Y102" si="1">SUM(R15:R94)</f>
        <v>17147</v>
      </c>
      <c r="S102" s="81">
        <f t="shared" si="1"/>
        <v>20599</v>
      </c>
      <c r="T102" s="81">
        <f t="shared" si="1"/>
        <v>23455</v>
      </c>
      <c r="U102" s="81">
        <f t="shared" si="1"/>
        <v>27001</v>
      </c>
      <c r="V102" s="81">
        <f t="shared" si="1"/>
        <v>21644</v>
      </c>
      <c r="W102" s="81">
        <f t="shared" si="1"/>
        <v>22453</v>
      </c>
      <c r="X102" s="81">
        <f t="shared" si="1"/>
        <v>29241</v>
      </c>
      <c r="Y102" s="81">
        <f t="shared" si="1"/>
        <v>30679</v>
      </c>
      <c r="Z102" s="85">
        <f>R102/N102*100</f>
        <v>25.748952592614838</v>
      </c>
      <c r="AA102" s="85">
        <f>S102/O102*100</f>
        <v>29.796189952699869</v>
      </c>
      <c r="AB102" s="85">
        <f>T102/P102*100</f>
        <v>28.2372628334778</v>
      </c>
      <c r="AC102" s="85">
        <f>U102/Q102*100</f>
        <v>29.464207769532958</v>
      </c>
      <c r="AD102" s="85">
        <f>V102/N102*100</f>
        <v>32.501914615650293</v>
      </c>
      <c r="AE102" s="85">
        <f>W102/O102*100</f>
        <v>32.47797723229138</v>
      </c>
      <c r="AF102" s="85">
        <f>X102/P102*100</f>
        <v>35.202976018491768</v>
      </c>
      <c r="AG102" s="85">
        <f>Y102/Q102*100</f>
        <v>33.47773897861196</v>
      </c>
    </row>
    <row r="103" spans="1:34" x14ac:dyDescent="0.25">
      <c r="Y103" s="81"/>
    </row>
    <row r="104" spans="1:34" x14ac:dyDescent="0.25">
      <c r="Q104" s="81"/>
    </row>
  </sheetData>
  <autoFilter ref="A11:AG100"/>
  <mergeCells count="32">
    <mergeCell ref="AD9:AE9"/>
    <mergeCell ref="A2:A10"/>
    <mergeCell ref="B2:B10"/>
    <mergeCell ref="C2:AG2"/>
    <mergeCell ref="C3:AG3"/>
    <mergeCell ref="C4:AG4"/>
    <mergeCell ref="C5:J5"/>
    <mergeCell ref="K5:M9"/>
    <mergeCell ref="N5:Q8"/>
    <mergeCell ref="R5:U8"/>
    <mergeCell ref="V5:Y8"/>
    <mergeCell ref="Z5:AC8"/>
    <mergeCell ref="AD5:AG8"/>
    <mergeCell ref="C6:C10"/>
    <mergeCell ref="D6:J6"/>
    <mergeCell ref="D7:J7"/>
    <mergeCell ref="A1:AG1"/>
    <mergeCell ref="D8:D10"/>
    <mergeCell ref="E8:J8"/>
    <mergeCell ref="E9:E10"/>
    <mergeCell ref="F9:F10"/>
    <mergeCell ref="G9:H9"/>
    <mergeCell ref="I9:J9"/>
    <mergeCell ref="AF9:AG9"/>
    <mergeCell ref="N9:O9"/>
    <mergeCell ref="P9:Q9"/>
    <mergeCell ref="R9:S9"/>
    <mergeCell ref="T9:U9"/>
    <mergeCell ref="V9:W9"/>
    <mergeCell ref="X9:Y9"/>
    <mergeCell ref="Z9:AA9"/>
    <mergeCell ref="AB9:AC9"/>
  </mergeCells>
  <pageMargins left="0.7" right="0.7" top="0.75" bottom="0.75" header="0.3" footer="0.3"/>
  <pageSetup paperSize="9" firstPageNumber="2147483648" orientation="portrait"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1"/>
  <sheetViews>
    <sheetView zoomScale="70" zoomScaleNormal="70" workbookViewId="0">
      <pane xSplit="2" ySplit="10" topLeftCell="C11" activePane="bottomRight" state="frozen"/>
      <selection pane="topRight" activeCell="C1" sqref="C1"/>
      <selection pane="bottomLeft" activeCell="A11" sqref="A11"/>
      <selection pane="bottomRight" activeCell="B51" sqref="B51"/>
    </sheetView>
  </sheetViews>
  <sheetFormatPr defaultRowHeight="18.75" x14ac:dyDescent="0.25"/>
  <cols>
    <col min="1" max="1" width="5.42578125" style="16" customWidth="1"/>
    <col min="2" max="2" width="44.28515625" style="56" customWidth="1"/>
    <col min="3" max="3" width="5.28515625" style="56" customWidth="1"/>
    <col min="4" max="4" width="5.28515625" style="57" customWidth="1"/>
    <col min="5" max="5" width="85.42578125" style="56" customWidth="1"/>
    <col min="6" max="6" width="16.140625" style="56" customWidth="1"/>
    <col min="7" max="7" width="22.7109375" style="56" customWidth="1"/>
    <col min="8" max="8" width="24.28515625" style="56" customWidth="1"/>
    <col min="9" max="9" width="7" style="57" customWidth="1"/>
    <col min="10" max="10" width="59.140625" style="57" customWidth="1"/>
    <col min="11" max="11" width="5.7109375" style="57" customWidth="1"/>
    <col min="12" max="12" width="30.85546875" style="57" customWidth="1"/>
    <col min="13" max="13" width="36.140625" style="57" customWidth="1"/>
  </cols>
  <sheetData>
    <row r="1" spans="1:13" x14ac:dyDescent="0.3">
      <c r="A1" s="112" t="s">
        <v>169</v>
      </c>
      <c r="B1" s="107"/>
      <c r="C1" s="107"/>
      <c r="D1" s="107"/>
      <c r="E1" s="107"/>
      <c r="F1" s="107"/>
      <c r="G1" s="107"/>
      <c r="H1" s="107"/>
      <c r="I1" s="107"/>
      <c r="J1" s="107"/>
      <c r="K1" s="107"/>
      <c r="L1" s="107"/>
      <c r="M1" s="107"/>
    </row>
    <row r="2" spans="1:13" ht="15.75" customHeight="1" x14ac:dyDescent="0.25">
      <c r="A2" s="148" t="s">
        <v>0</v>
      </c>
      <c r="B2" s="92" t="s">
        <v>1</v>
      </c>
      <c r="C2" s="110" t="s">
        <v>119</v>
      </c>
      <c r="D2" s="90"/>
      <c r="E2" s="90"/>
      <c r="F2" s="90"/>
      <c r="G2" s="90"/>
      <c r="H2" s="90"/>
      <c r="I2" s="90"/>
      <c r="J2" s="90"/>
      <c r="K2" s="90"/>
      <c r="L2" s="90"/>
      <c r="M2" s="91"/>
    </row>
    <row r="3" spans="1:13" ht="15" customHeight="1" x14ac:dyDescent="0.25">
      <c r="A3" s="93"/>
      <c r="B3" s="93"/>
      <c r="C3" s="96" t="s">
        <v>170</v>
      </c>
      <c r="D3" s="90"/>
      <c r="E3" s="90"/>
      <c r="F3" s="90"/>
      <c r="G3" s="90"/>
      <c r="H3" s="90"/>
      <c r="I3" s="90"/>
      <c r="J3" s="90"/>
      <c r="K3" s="90"/>
      <c r="L3" s="90"/>
      <c r="M3" s="91"/>
    </row>
    <row r="4" spans="1:13" ht="63" customHeight="1" x14ac:dyDescent="0.25">
      <c r="A4" s="93"/>
      <c r="B4" s="93"/>
      <c r="C4" s="97" t="s">
        <v>171</v>
      </c>
      <c r="D4" s="90"/>
      <c r="E4" s="90"/>
      <c r="F4" s="90"/>
      <c r="G4" s="90"/>
      <c r="H4" s="90"/>
      <c r="I4" s="90"/>
      <c r="J4" s="90"/>
      <c r="K4" s="90"/>
      <c r="L4" s="90"/>
      <c r="M4" s="91"/>
    </row>
    <row r="5" spans="1:13" ht="15" customHeight="1" x14ac:dyDescent="0.25">
      <c r="A5" s="93"/>
      <c r="B5" s="93"/>
      <c r="C5" s="98" t="s">
        <v>172</v>
      </c>
      <c r="D5" s="90"/>
      <c r="E5" s="90"/>
      <c r="F5" s="90"/>
      <c r="G5" s="90"/>
      <c r="H5" s="91"/>
      <c r="I5" s="98" t="str">
        <f>CONCATENATE("Велась ли в ",'Data Import'!$A$1," работа по данному направлению")</f>
        <v>Велась ли в 2025 г. работа по данному направлению</v>
      </c>
      <c r="J5" s="105"/>
      <c r="K5" s="100"/>
      <c r="L5" s="149" t="str">
        <f>CONCATENATE("Количество конкурсных процедур на осуществление перевозок пассажиров автомобильным и городским наземным электрическим транспортом, проведенных в ",LEFT('Data Import'!$A$1,4)," году")</f>
        <v>Количество конкурсных процедур на осуществление перевозок пассажиров автомобильным и городским наземным электрическим транспортом, проведенных в 2025 году</v>
      </c>
      <c r="M5" s="98" t="str">
        <f>CONCATENATE("Количество соответствующих конкурсных процедур, проведенных в ",LEFT('Data Import'!$A$1,4)," году, в конкурсную документацию которых включены условия по обеспечению доступности транспортного средства для инвалидов")</f>
        <v>Количество соответствующих конкурсных процедур, проведенных в 2025 году, в конкурсную документацию которых включены условия по обеспечению доступности транспортного средства для инвалидов</v>
      </c>
    </row>
    <row r="6" spans="1:13" ht="15" customHeight="1" x14ac:dyDescent="0.25">
      <c r="A6" s="93"/>
      <c r="B6" s="93"/>
      <c r="C6" s="98" t="s">
        <v>6</v>
      </c>
      <c r="D6" s="114" t="s">
        <v>7</v>
      </c>
      <c r="E6" s="90"/>
      <c r="F6" s="90"/>
      <c r="G6" s="90"/>
      <c r="H6" s="91"/>
      <c r="I6" s="101"/>
      <c r="J6" s="147"/>
      <c r="K6" s="102"/>
      <c r="L6" s="101"/>
      <c r="M6" s="93"/>
    </row>
    <row r="7" spans="1:13" ht="16.5" customHeight="1" x14ac:dyDescent="0.25">
      <c r="A7" s="93"/>
      <c r="B7" s="93"/>
      <c r="C7" s="93"/>
      <c r="D7" s="98" t="s">
        <v>116</v>
      </c>
      <c r="E7" s="90"/>
      <c r="F7" s="90"/>
      <c r="G7" s="90"/>
      <c r="H7" s="91"/>
      <c r="I7" s="103"/>
      <c r="J7" s="107"/>
      <c r="K7" s="104"/>
      <c r="L7" s="101"/>
      <c r="M7" s="93"/>
    </row>
    <row r="8" spans="1:13" ht="15.75" customHeight="1" x14ac:dyDescent="0.25">
      <c r="A8" s="93"/>
      <c r="B8" s="93"/>
      <c r="C8" s="93"/>
      <c r="D8" s="98" t="s">
        <v>6</v>
      </c>
      <c r="E8" s="98" t="s">
        <v>7</v>
      </c>
      <c r="F8" s="90"/>
      <c r="G8" s="90"/>
      <c r="H8" s="91"/>
      <c r="I8" s="98" t="s">
        <v>6</v>
      </c>
      <c r="J8" s="98" t="s">
        <v>8</v>
      </c>
      <c r="K8" s="114" t="s">
        <v>7</v>
      </c>
      <c r="L8" s="101"/>
      <c r="M8" s="93"/>
    </row>
    <row r="9" spans="1:13" ht="48" customHeight="1" x14ac:dyDescent="0.25">
      <c r="A9" s="94"/>
      <c r="B9" s="94"/>
      <c r="C9" s="94"/>
      <c r="D9" s="94"/>
      <c r="E9" s="46" t="s">
        <v>117</v>
      </c>
      <c r="F9" s="46" t="s">
        <v>118</v>
      </c>
      <c r="G9" s="46" t="str">
        <f>CONCATENATE("Плановое значение целевого показателя на ",LEFT('Data Import'!$A$1,4)," год")</f>
        <v>Плановое значение целевого показателя на 2025 год</v>
      </c>
      <c r="H9" s="46" t="str">
        <f>CONCATENATE("Фактическое значение целевого показателя в ",LEFT('Data Import'!$A$1,4)," году ")</f>
        <v xml:space="preserve">Фактическое значение целевого показателя в 2025 году </v>
      </c>
      <c r="I9" s="94"/>
      <c r="J9" s="94"/>
      <c r="K9" s="94"/>
      <c r="L9" s="103"/>
      <c r="M9" s="94"/>
    </row>
    <row r="10" spans="1:13" ht="15.75" customHeight="1" x14ac:dyDescent="0.25">
      <c r="A10" s="60">
        <v>1</v>
      </c>
      <c r="B10" s="60">
        <v>2</v>
      </c>
      <c r="C10" s="60">
        <v>3</v>
      </c>
      <c r="D10" s="60">
        <v>4</v>
      </c>
      <c r="E10" s="60">
        <v>5</v>
      </c>
      <c r="F10" s="60">
        <v>6</v>
      </c>
      <c r="G10" s="60">
        <v>7</v>
      </c>
      <c r="H10" s="60">
        <v>8</v>
      </c>
      <c r="I10" s="60">
        <v>9</v>
      </c>
      <c r="J10" s="60">
        <v>10</v>
      </c>
      <c r="K10" s="61">
        <v>11</v>
      </c>
      <c r="L10" s="25">
        <v>12</v>
      </c>
      <c r="M10" s="62">
        <v>13</v>
      </c>
    </row>
    <row r="11" spans="1:13" s="202" customFormat="1" ht="15.75" customHeight="1" x14ac:dyDescent="0.25">
      <c r="A11" s="33">
        <v>1</v>
      </c>
      <c r="B11" s="177" t="s">
        <v>11</v>
      </c>
      <c r="C11" s="199" t="str">
        <f>IF('Data Import'!$D$181="Нет","+","")</f>
        <v/>
      </c>
      <c r="D11" s="199" t="str">
        <f>IF('Data Import'!$D$182="Нет","+","")</f>
        <v/>
      </c>
      <c r="E11" s="179" t="str">
        <f>IF('Data Import'!$D$183&lt;&gt;"",'Data Import'!$D$183,"")</f>
        <v/>
      </c>
      <c r="F11" s="199" t="str">
        <f>IF('Data Import'!$D$184&lt;&gt;"",'Data Import'!$D$184,"")</f>
        <v/>
      </c>
      <c r="G11" s="201" t="str">
        <f>IF('Data Import'!$D$185&lt;&gt;"",'Data Import'!$D$185,"")</f>
        <v/>
      </c>
      <c r="H11" s="201" t="str">
        <f>IF('Data Import'!$D$186&lt;&gt;"",'Data Import'!$D$186,"")</f>
        <v/>
      </c>
      <c r="I11" s="199" t="str">
        <f>IF('Data Import'!$D$187="Нет","+","")</f>
        <v/>
      </c>
      <c r="J11" s="179" t="str">
        <f>IF('Data Import'!$D$188&lt;&gt;"",'Data Import'!$D$188,"")</f>
        <v/>
      </c>
      <c r="K11" s="199" t="str">
        <f>IF('Data Import'!$D$187="Да","+","")</f>
        <v/>
      </c>
      <c r="L11" s="200" t="str">
        <f>IF('Data Import'!$D$189&lt;&gt;"",'Data Import'!$D$189,"")</f>
        <v/>
      </c>
      <c r="M11" s="200" t="str">
        <f>IF('Data Import'!$D$190&lt;&gt;"",'Data Import'!$D$190,"")</f>
        <v/>
      </c>
    </row>
    <row r="12" spans="1:13" s="202" customFormat="1" ht="15.75" customHeight="1" x14ac:dyDescent="0.25">
      <c r="A12" s="33">
        <v>2</v>
      </c>
      <c r="B12" s="177" t="s">
        <v>12</v>
      </c>
      <c r="C12" s="199" t="str">
        <f>IF('Data Import'!$E$181="Нет","+","")</f>
        <v/>
      </c>
      <c r="D12" s="199" t="str">
        <f>IF('Data Import'!$E$182="Нет","+","")</f>
        <v/>
      </c>
      <c r="E12" s="179" t="str">
        <f>IF('Data Import'!$E$183&lt;&gt;"",'Data Import'!$E$183,"")</f>
        <v/>
      </c>
      <c r="F12" s="199" t="str">
        <f>IF('Data Import'!$E$184&lt;&gt;"",'Data Import'!$E$184,"")</f>
        <v/>
      </c>
      <c r="G12" s="201" t="str">
        <f>IF('Data Import'!$E$185&lt;&gt;"",'Data Import'!$E$185,"")</f>
        <v/>
      </c>
      <c r="H12" s="201" t="str">
        <f>IF('Data Import'!$E$186&lt;&gt;"",'Data Import'!$E$186,"")</f>
        <v/>
      </c>
      <c r="I12" s="199" t="str">
        <f>IF('Data Import'!$E$187="Нет","+","")</f>
        <v/>
      </c>
      <c r="J12" s="179" t="str">
        <f>IF('Data Import'!$E$188&lt;&gt;"",'Data Import'!$E$188,"")</f>
        <v/>
      </c>
      <c r="K12" s="199" t="str">
        <f>IF('Data Import'!$E$187="Да","+","")</f>
        <v/>
      </c>
      <c r="L12" s="200" t="str">
        <f>IF('Data Import'!$E$189&lt;&gt;"",'Data Import'!$E$189,"")</f>
        <v/>
      </c>
      <c r="M12" s="200" t="str">
        <f>IF('Data Import'!$E$190&lt;&gt;"",'Data Import'!$E$190,"")</f>
        <v/>
      </c>
    </row>
    <row r="13" spans="1:13" s="202" customFormat="1" ht="15.75" customHeight="1" x14ac:dyDescent="0.25">
      <c r="A13" s="33">
        <v>3</v>
      </c>
      <c r="B13" s="177" t="s">
        <v>13</v>
      </c>
      <c r="C13" s="199" t="str">
        <f>IF('Data Import'!$F$181="Нет","+","")</f>
        <v/>
      </c>
      <c r="D13" s="199" t="str">
        <f>IF('Data Import'!$F$182="Нет","+","")</f>
        <v/>
      </c>
      <c r="E13" s="179" t="str">
        <f>IF('Data Import'!$F$183&lt;&gt;"",'Data Import'!$F$183,"")</f>
        <v/>
      </c>
      <c r="F13" s="199" t="str">
        <f>IF('Data Import'!$F$184&lt;&gt;"",'Data Import'!$F$184,"")</f>
        <v/>
      </c>
      <c r="G13" s="201" t="str">
        <f>IF('Data Import'!$F$185&lt;&gt;"",'Data Import'!$F$185,"")</f>
        <v/>
      </c>
      <c r="H13" s="201" t="str">
        <f>IF('Data Import'!$F$186&lt;&gt;"",'Data Import'!$F$186,"")</f>
        <v/>
      </c>
      <c r="I13" s="199" t="str">
        <f>IF('Data Import'!$F$187="Нет","+","")</f>
        <v/>
      </c>
      <c r="J13" s="179" t="str">
        <f>IF('Data Import'!$F$188&lt;&gt;"",'Data Import'!$F$188,"")</f>
        <v/>
      </c>
      <c r="K13" s="199" t="str">
        <f>IF('Data Import'!$F$187="Да","+","")</f>
        <v/>
      </c>
      <c r="L13" s="200" t="str">
        <f>IF('Data Import'!$F$189&lt;&gt;"",'Data Import'!$F$189,"")</f>
        <v/>
      </c>
      <c r="M13" s="200" t="str">
        <f>IF('Data Import'!$F$190&lt;&gt;"",'Data Import'!$F$190,"")</f>
        <v/>
      </c>
    </row>
    <row r="14" spans="1:13" s="202" customFormat="1" ht="64.5" customHeight="1" x14ac:dyDescent="0.25">
      <c r="A14" s="33">
        <v>4</v>
      </c>
      <c r="B14" s="177" t="s">
        <v>14</v>
      </c>
      <c r="C14" s="199" t="str">
        <f>IF('Data Import'!$G$181="Нет","+","")</f>
        <v/>
      </c>
      <c r="D14" s="199" t="str">
        <f>IF('Data Import'!$G$182="Нет","+","")</f>
        <v>+</v>
      </c>
      <c r="E14" s="179" t="str">
        <f>IF('Data Import'!$G$183&lt;&gt;"",'Data Import'!$G$183,"")</f>
        <v/>
      </c>
      <c r="F14" s="199" t="str">
        <f>IF('Data Import'!$G$184&lt;&gt;"",'Data Import'!$G$184,"")</f>
        <v/>
      </c>
      <c r="G14" s="201" t="str">
        <f>IF('Data Import'!$G$185&lt;&gt;"",'Data Import'!$G$185,"")</f>
        <v/>
      </c>
      <c r="H14" s="201" t="str">
        <f>IF('Data Import'!$G$186&lt;&gt;"",'Data Import'!$G$186,"")</f>
        <v/>
      </c>
      <c r="I14" s="199" t="str">
        <f>IF('Data Import'!$G$187="Нет","+","")</f>
        <v/>
      </c>
      <c r="J14" s="179" t="str">
        <f>IF('Data Import'!$G$188&lt;&gt;"",'Data Import'!$G$188,"")</f>
        <v xml:space="preserve">В конкурсную документацию на осуществление перевозок пассажиров автомобильным и городским наземным  транспортом в зависимости от конкурентного способа определения поставщика (подрядчика, исполнителя) включаются критерии оценки </v>
      </c>
      <c r="K14" s="199" t="str">
        <f>IF('Data Import'!$G$187="Да","+","")</f>
        <v>+</v>
      </c>
      <c r="L14" s="200">
        <f>IF('Data Import'!$G$189&lt;&gt;"",'Data Import'!$G$189,"")</f>
        <v>27</v>
      </c>
      <c r="M14" s="200">
        <f>IF('Data Import'!$G$190&lt;&gt;"",'Data Import'!$G$190,"")</f>
        <v>4</v>
      </c>
    </row>
    <row r="15" spans="1:13" s="202" customFormat="1" ht="15.75" customHeight="1" x14ac:dyDescent="0.25">
      <c r="A15" s="33">
        <v>5</v>
      </c>
      <c r="B15" s="177" t="s">
        <v>15</v>
      </c>
      <c r="C15" s="199" t="str">
        <f>IF('Data Import'!$H$181="Нет","+","")</f>
        <v>+</v>
      </c>
      <c r="D15" s="199" t="str">
        <f>IF('Data Import'!$H$182="Нет","+","")</f>
        <v/>
      </c>
      <c r="E15" s="179" t="str">
        <f>IF('Data Import'!$H$183&lt;&gt;"",'Data Import'!$H$183,"")</f>
        <v/>
      </c>
      <c r="F15" s="199" t="str">
        <f>IF('Data Import'!$H$184&lt;&gt;"",'Data Import'!$H$184,"")</f>
        <v/>
      </c>
      <c r="G15" s="201" t="str">
        <f>IF('Data Import'!$H$185&lt;&gt;"",'Data Import'!$H$185,"")</f>
        <v/>
      </c>
      <c r="H15" s="201" t="str">
        <f>IF('Data Import'!$H$186&lt;&gt;"",'Data Import'!$H$186,"")</f>
        <v/>
      </c>
      <c r="I15" s="199" t="str">
        <f>IF('Data Import'!$H$187="Нет","+","")</f>
        <v/>
      </c>
      <c r="J15" s="179" t="str">
        <f>IF('Data Import'!$H$188&lt;&gt;"",'Data Import'!$H$188,"")</f>
        <v/>
      </c>
      <c r="K15" s="199" t="str">
        <f>IF('Data Import'!$H$187="Да","+","")</f>
        <v>+</v>
      </c>
      <c r="L15" s="200">
        <f>IF('Data Import'!$H$189&lt;&gt;"",'Data Import'!$H$189,"")</f>
        <v>170</v>
      </c>
      <c r="M15" s="200">
        <f>IF('Data Import'!$H$190&lt;&gt;"",'Data Import'!$H$190,"")</f>
        <v>170</v>
      </c>
    </row>
    <row r="16" spans="1:13" s="202" customFormat="1" ht="15.75" customHeight="1" x14ac:dyDescent="0.25">
      <c r="A16" s="33">
        <v>6</v>
      </c>
      <c r="B16" s="177" t="s">
        <v>16</v>
      </c>
      <c r="C16" s="199" t="str">
        <f>IF('Data Import'!$I$181="Нет","+","")</f>
        <v/>
      </c>
      <c r="D16" s="199" t="str">
        <f>IF('Data Import'!$I$182="Нет","+","")</f>
        <v>+</v>
      </c>
      <c r="E16" s="179" t="str">
        <f>IF('Data Import'!$I$183&lt;&gt;"",'Data Import'!$I$183,"")</f>
        <v/>
      </c>
      <c r="F16" s="199" t="str">
        <f>IF('Data Import'!$I$184&lt;&gt;"",'Data Import'!$I$184,"")</f>
        <v/>
      </c>
      <c r="G16" s="201" t="str">
        <f>IF('Data Import'!$I$185&lt;&gt;"",'Data Import'!$I$185,"")</f>
        <v/>
      </c>
      <c r="H16" s="201" t="str">
        <f>IF('Data Import'!$I$186&lt;&gt;"",'Data Import'!$I$186,"")</f>
        <v/>
      </c>
      <c r="I16" s="199" t="str">
        <f>IF('Data Import'!$I$187="Нет","+","")</f>
        <v>+</v>
      </c>
      <c r="J16" s="179" t="str">
        <f>IF('Data Import'!$I$188&lt;&gt;"",'Data Import'!$I$188,"")</f>
        <v/>
      </c>
      <c r="K16" s="199" t="str">
        <f>IF('Data Import'!$I$187="Да","+","")</f>
        <v/>
      </c>
      <c r="L16" s="200" t="str">
        <f>IF('Data Import'!$I$189&lt;&gt;"",'Data Import'!$I$189,"")</f>
        <v/>
      </c>
      <c r="M16" s="200" t="str">
        <f>IF('Data Import'!$I$190&lt;&gt;"",'Data Import'!$I$190,"")</f>
        <v/>
      </c>
    </row>
    <row r="17" spans="1:13" s="202" customFormat="1" ht="45.75" customHeight="1" x14ac:dyDescent="0.25">
      <c r="A17" s="33">
        <v>7</v>
      </c>
      <c r="B17" s="177" t="s">
        <v>17</v>
      </c>
      <c r="C17" s="199" t="str">
        <f>IF('Data Import'!$J$181="Нет","+","")</f>
        <v/>
      </c>
      <c r="D17" s="199" t="str">
        <f>IF('Data Import'!$J$182="Нет","+","")</f>
        <v/>
      </c>
      <c r="E17" s="179" t="str">
        <f>IF('Data Import'!$J$183&lt;&gt;"",'Data Import'!$J$183,"")</f>
        <v>Включены в конкурсную документацию на осуществление перевозок пассажиров автомобильным и городским наземным электрическим транспортом условия по обеспечению доступности транспортного средства для инвалидов</v>
      </c>
      <c r="F17" s="199" t="str">
        <f>IF('Data Import'!$J$184&lt;&gt;"",'Data Import'!$J$184,"")</f>
        <v>%</v>
      </c>
      <c r="G17" s="201">
        <f>IF('Data Import'!$J$185&lt;&gt;"",'Data Import'!$J$185,"")</f>
        <v>90</v>
      </c>
      <c r="H17" s="201">
        <f>IF('Data Import'!$J$186&lt;&gt;"",'Data Import'!$J$186,"")</f>
        <v>38.299999999999997</v>
      </c>
      <c r="I17" s="199" t="str">
        <f>IF('Data Import'!$J$187="Нет","+","")</f>
        <v/>
      </c>
      <c r="J17" s="179" t="str">
        <f>IF('Data Import'!$J$188&lt;&gt;"",'Data Import'!$J$188,"")</f>
        <v/>
      </c>
      <c r="K17" s="199" t="str">
        <f>IF('Data Import'!$J$187="Да","+","")</f>
        <v>+</v>
      </c>
      <c r="L17" s="200">
        <f>IF('Data Import'!$J$189&lt;&gt;"",'Data Import'!$J$189,"")</f>
        <v>133</v>
      </c>
      <c r="M17" s="200">
        <f>IF('Data Import'!$J$190&lt;&gt;"",'Data Import'!$J$190,"")</f>
        <v>51</v>
      </c>
    </row>
    <row r="18" spans="1:13" s="202" customFormat="1" ht="15.75" customHeight="1" x14ac:dyDescent="0.25">
      <c r="A18" s="33">
        <v>8</v>
      </c>
      <c r="B18" s="177" t="s">
        <v>18</v>
      </c>
      <c r="C18" s="199" t="str">
        <f>IF('Data Import'!$K$181="Нет","+","")</f>
        <v/>
      </c>
      <c r="D18" s="199" t="str">
        <f>IF('Data Import'!$K$182="Нет","+","")</f>
        <v>+</v>
      </c>
      <c r="E18" s="179" t="str">
        <f>IF('Data Import'!$K$183&lt;&gt;"",'Data Import'!$K$183,"")</f>
        <v/>
      </c>
      <c r="F18" s="199" t="str">
        <f>IF('Data Import'!$K$184&lt;&gt;"",'Data Import'!$K$184,"")</f>
        <v/>
      </c>
      <c r="G18" s="201" t="str">
        <f>IF('Data Import'!$K$185&lt;&gt;"",'Data Import'!$K$185,"")</f>
        <v/>
      </c>
      <c r="H18" s="201" t="str">
        <f>IF('Data Import'!$K$186&lt;&gt;"",'Data Import'!$K$186,"")</f>
        <v/>
      </c>
      <c r="I18" s="199" t="str">
        <f>IF('Data Import'!$K$187="Нет","+","")</f>
        <v/>
      </c>
      <c r="J18" s="179" t="str">
        <f>IF('Data Import'!$K$188&lt;&gt;"",'Data Import'!$K$188,"")</f>
        <v/>
      </c>
      <c r="K18" s="199" t="str">
        <f>IF('Data Import'!$K$187="Да","+","")</f>
        <v>+</v>
      </c>
      <c r="L18" s="200">
        <f>IF('Data Import'!$K$189&lt;&gt;"",'Data Import'!$K$189,"")</f>
        <v>22</v>
      </c>
      <c r="M18" s="200">
        <f>IF('Data Import'!$K$190&lt;&gt;"",'Data Import'!$K$190,"")</f>
        <v>22</v>
      </c>
    </row>
    <row r="19" spans="1:13" s="202" customFormat="1" ht="47.25" customHeight="1" x14ac:dyDescent="0.25">
      <c r="A19" s="33">
        <v>9</v>
      </c>
      <c r="B19" s="177" t="s">
        <v>19</v>
      </c>
      <c r="C19" s="199" t="str">
        <f>IF('Data Import'!$L$181="Нет","+","")</f>
        <v/>
      </c>
      <c r="D19" s="199" t="str">
        <f>IF('Data Import'!$L$182="Нет","+","")</f>
        <v/>
      </c>
      <c r="E19" s="179" t="str">
        <f>IF('Data Import'!$L$183&lt;&gt;"",'Data Import'!$L$183,"")</f>
        <v>Доля парка подвижного состава автомобильного и городского наземного транспорта общего пользования, оборудованного для перевозки маломобильных групп населения, в парке этого подвижного состава</v>
      </c>
      <c r="F19" s="199" t="str">
        <f>IF('Data Import'!$L$184&lt;&gt;"",'Data Import'!$L$184,"")</f>
        <v>%</v>
      </c>
      <c r="G19" s="201">
        <f>IF('Data Import'!$L$185&lt;&gt;"",'Data Import'!$L$185,"")</f>
        <v>15.8</v>
      </c>
      <c r="H19" s="201">
        <f>IF('Data Import'!$L$186&lt;&gt;"",'Data Import'!$L$186,"")</f>
        <v>0</v>
      </c>
      <c r="I19" s="199" t="str">
        <f>IF('Data Import'!$L$187="Нет","+","")</f>
        <v>+</v>
      </c>
      <c r="J19" s="179" t="str">
        <f>IF('Data Import'!$L$188&lt;&gt;"",'Data Import'!$L$188,"")</f>
        <v/>
      </c>
      <c r="K19" s="199" t="str">
        <f>IF('Data Import'!$L$187="Да","+","")</f>
        <v/>
      </c>
      <c r="L19" s="200">
        <f>IF('Data Import'!$L$189&lt;&gt;"",'Data Import'!$L$189,"")</f>
        <v>2</v>
      </c>
      <c r="M19" s="200">
        <f>IF('Data Import'!$L$190&lt;&gt;"",'Data Import'!$L$190,"")</f>
        <v>0</v>
      </c>
    </row>
    <row r="20" spans="1:13" s="202" customFormat="1" ht="48" customHeight="1" x14ac:dyDescent="0.25">
      <c r="A20" s="33">
        <v>10</v>
      </c>
      <c r="B20" s="177" t="s">
        <v>20</v>
      </c>
      <c r="C20" s="199" t="str">
        <f>IF('Data Import'!$M$181="Нет","+","")</f>
        <v/>
      </c>
      <c r="D20" s="199" t="str">
        <f>IF('Data Import'!$M$182="Нет","+","")</f>
        <v/>
      </c>
      <c r="E20" s="179" t="str">
        <f>IF('Data Import'!$M$183&lt;&gt;"",'Data Import'!$M$183,"")</f>
        <v>В конкурсную документацию включены критерии оценки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v>
      </c>
      <c r="F20" s="199" t="str">
        <f>IF('Data Import'!$M$184&lt;&gt;"",'Data Import'!$M$184,"")</f>
        <v>ед.</v>
      </c>
      <c r="G20" s="201">
        <f>IF('Data Import'!$M$185&lt;&gt;"",'Data Import'!$M$185,"")</f>
        <v>1</v>
      </c>
      <c r="H20" s="201">
        <f>IF('Data Import'!$M$186&lt;&gt;"",'Data Import'!$M$186,"")</f>
        <v>1</v>
      </c>
      <c r="I20" s="199" t="str">
        <f>IF('Data Import'!$M$187="Нет","+","")</f>
        <v/>
      </c>
      <c r="J20" s="179" t="str">
        <f>IF('Data Import'!$M$188&lt;&gt;"",'Data Import'!$M$188,"")</f>
        <v/>
      </c>
      <c r="K20" s="199" t="str">
        <f>IF('Data Import'!$M$187="Да","+","")</f>
        <v>+</v>
      </c>
      <c r="L20" s="200">
        <f>IF('Data Import'!$M$189&lt;&gt;"",'Data Import'!$M$189,"")</f>
        <v>8</v>
      </c>
      <c r="M20" s="200">
        <f>IF('Data Import'!$M$190&lt;&gt;"",'Data Import'!$M$190,"")</f>
        <v>8</v>
      </c>
    </row>
    <row r="21" spans="1:13" s="202" customFormat="1" ht="241.5" customHeight="1" x14ac:dyDescent="0.25">
      <c r="A21" s="33">
        <v>11</v>
      </c>
      <c r="B21" s="177" t="s">
        <v>21</v>
      </c>
      <c r="C21" s="199" t="str">
        <f>IF('Data Import'!$N$181="Нет","+","")</f>
        <v/>
      </c>
      <c r="D21" s="199" t="str">
        <f>IF('Data Import'!$N$182="Нет","+","")</f>
        <v/>
      </c>
      <c r="E21" s="179" t="str">
        <f>IF('Data Import'!$N$183&lt;&gt;"",'Data Import'!$N$183,"")</f>
        <v xml:space="preserve">1.16. При формировании задания для заключения государственного или муниципального контракта на перевозку по межмуниципальным или муниципальным маршрутам включение условия оборудования транспортного средства для перевозки инвалидов и других маломобильных групп населения. Шкала для оценки критериев, предусмотренных Федеральным законом от 13 июля 2015 г.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в целях осуществления оценки и сопоставления заявок на участие в открытом конкурсе на право осуществления перевозок по муниципальному маршруту регулярных перевозок пассажиров и багажа автомобильным и городским наземным электрическим транспортом по нерегулируемым тарифам на территории городского округа город Нижний Новгород, городского округа город Бор, городского округа город Дзержинск, городского округа город Арзамас, Балахнинского муниципального округа, Городецкого муниципального района, Кстовского муниципального района и Богородского муниципального округа Нижегородской области",утверждена приложением к Постановлению Правительства Нижегородской области от 14 января 2021 г. № 23 </v>
      </c>
      <c r="F21" s="199" t="str">
        <f>IF('Data Import'!$N$184&lt;&gt;"",'Data Import'!$N$184,"")</f>
        <v>%</v>
      </c>
      <c r="G21" s="201">
        <f>IF('Data Import'!$N$185&lt;&gt;"",'Data Import'!$N$185,"")</f>
        <v>100</v>
      </c>
      <c r="H21" s="201">
        <f>IF('Data Import'!$N$186&lt;&gt;"",'Data Import'!$N$186,"")</f>
        <v>100</v>
      </c>
      <c r="I21" s="199" t="str">
        <f>IF('Data Import'!$N$187="Нет","+","")</f>
        <v/>
      </c>
      <c r="J21" s="179" t="str">
        <f>IF('Data Import'!$N$188&lt;&gt;"",'Data Import'!$N$188,"")</f>
        <v/>
      </c>
      <c r="K21" s="199" t="str">
        <f>IF('Data Import'!$N$187="Да","+","")</f>
        <v>+</v>
      </c>
      <c r="L21" s="200">
        <f>IF('Data Import'!$N$189&lt;&gt;"",'Data Import'!$N$189,"")</f>
        <v>156</v>
      </c>
      <c r="M21" s="200">
        <f>IF('Data Import'!$N$190&lt;&gt;"",'Data Import'!$N$190,"")</f>
        <v>156</v>
      </c>
    </row>
    <row r="22" spans="1:13" s="202" customFormat="1" ht="15.75" customHeight="1" x14ac:dyDescent="0.25">
      <c r="A22" s="33">
        <v>12</v>
      </c>
      <c r="B22" s="177" t="s">
        <v>22</v>
      </c>
      <c r="C22" s="199" t="str">
        <f>IF('Data Import'!$O$181="Нет","+","")</f>
        <v>+</v>
      </c>
      <c r="D22" s="199" t="str">
        <f>IF('Data Import'!$O$182="Нет","+","")</f>
        <v/>
      </c>
      <c r="E22" s="179" t="str">
        <f>IF('Data Import'!$O$183&lt;&gt;"",'Data Import'!$O$183,"")</f>
        <v/>
      </c>
      <c r="F22" s="199" t="str">
        <f>IF('Data Import'!$O$184&lt;&gt;"",'Data Import'!$O$184,"")</f>
        <v/>
      </c>
      <c r="G22" s="201" t="str">
        <f>IF('Data Import'!$O$185&lt;&gt;"",'Data Import'!$O$185,"")</f>
        <v/>
      </c>
      <c r="H22" s="201" t="str">
        <f>IF('Data Import'!$O$186&lt;&gt;"",'Data Import'!$O$186,"")</f>
        <v/>
      </c>
      <c r="I22" s="199" t="str">
        <f>IF('Data Import'!$O$187="Нет","+","")</f>
        <v>+</v>
      </c>
      <c r="J22" s="179" t="str">
        <f>IF('Data Import'!$O$188&lt;&gt;"",'Data Import'!$O$188,"")</f>
        <v/>
      </c>
      <c r="K22" s="199" t="str">
        <f>IF('Data Import'!$O$187="Да","+","")</f>
        <v/>
      </c>
      <c r="L22" s="200">
        <f>IF('Data Import'!$O$189&lt;&gt;"",'Data Import'!$O$189,"")</f>
        <v>144</v>
      </c>
      <c r="M22" s="200">
        <f>IF('Data Import'!$O$190&lt;&gt;"",'Data Import'!$O$190,"")</f>
        <v>102</v>
      </c>
    </row>
    <row r="23" spans="1:13" s="202" customFormat="1" ht="64.5" customHeight="1" x14ac:dyDescent="0.25">
      <c r="A23" s="33">
        <v>13</v>
      </c>
      <c r="B23" s="177" t="s">
        <v>23</v>
      </c>
      <c r="C23" s="199" t="str">
        <f>IF('Data Import'!$P$181="Нет","+","")</f>
        <v/>
      </c>
      <c r="D23" s="199" t="str">
        <f>IF('Data Import'!$P$182="Нет","+","")</f>
        <v/>
      </c>
      <c r="E23" s="179" t="str">
        <f>IF('Data Import'!$P$183&lt;&gt;"",'Data Import'!$P$183,"")</f>
        <v xml:space="preserve">В конкурсную документацию включены критерии оценки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 
С 2025 года вся конкурсная документация содержат необходимые критерии оценки заявок </v>
      </c>
      <c r="F23" s="199" t="str">
        <f>IF('Data Import'!$P$184&lt;&gt;"",'Data Import'!$P$184,"")</f>
        <v>%</v>
      </c>
      <c r="G23" s="201">
        <f>IF('Data Import'!$P$185&lt;&gt;"",'Data Import'!$P$185,"")</f>
        <v>100</v>
      </c>
      <c r="H23" s="201">
        <f>IF('Data Import'!$P$186&lt;&gt;"",'Data Import'!$P$186,"")</f>
        <v>66.3</v>
      </c>
      <c r="I23" s="199" t="str">
        <f>IF('Data Import'!$P$187="Нет","+","")</f>
        <v/>
      </c>
      <c r="J23" s="179" t="str">
        <f>IF('Data Import'!$P$188&lt;&gt;"",'Data Import'!$P$188,"")</f>
        <v/>
      </c>
      <c r="K23" s="199" t="str">
        <f>IF('Data Import'!$P$187="Да","+","")</f>
        <v>+</v>
      </c>
      <c r="L23" s="200">
        <f>IF('Data Import'!$P$189&lt;&gt;"",'Data Import'!$P$189,"")</f>
        <v>160</v>
      </c>
      <c r="M23" s="200">
        <f>IF('Data Import'!$P$190&lt;&gt;"",'Data Import'!$P$190,"")</f>
        <v>106</v>
      </c>
    </row>
    <row r="24" spans="1:13" s="202" customFormat="1" ht="48.75" customHeight="1" x14ac:dyDescent="0.25">
      <c r="A24" s="33">
        <v>14</v>
      </c>
      <c r="B24" s="177" t="s">
        <v>24</v>
      </c>
      <c r="C24" s="199" t="str">
        <f>IF('Data Import'!$Q$181="Нет","+","")</f>
        <v/>
      </c>
      <c r="D24" s="199" t="str">
        <f>IF('Data Import'!$Q$182="Нет","+","")</f>
        <v/>
      </c>
      <c r="E24" s="179" t="str">
        <f>IF('Data Import'!$Q$183&lt;&gt;"",'Data Import'!$Q$183,"")</f>
        <v>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 (количество конкурсных процедур).</v>
      </c>
      <c r="F24" s="199" t="str">
        <f>IF('Data Import'!$Q$184&lt;&gt;"",'Data Import'!$Q$184,"")</f>
        <v>ед.</v>
      </c>
      <c r="G24" s="201">
        <f>IF('Data Import'!$Q$185&lt;&gt;"",'Data Import'!$Q$185,"")</f>
        <v>150</v>
      </c>
      <c r="H24" s="201">
        <f>IF('Data Import'!$Q$186&lt;&gt;"",'Data Import'!$Q$186,"")</f>
        <v>144</v>
      </c>
      <c r="I24" s="199" t="str">
        <f>IF('Data Import'!$Q$187="Нет","+","")</f>
        <v/>
      </c>
      <c r="J24" s="179" t="str">
        <f>IF('Data Import'!$Q$188&lt;&gt;"",'Data Import'!$Q$188,"")</f>
        <v/>
      </c>
      <c r="K24" s="199" t="str">
        <f>IF('Data Import'!$Q$187="Да","+","")</f>
        <v>+</v>
      </c>
      <c r="L24" s="200">
        <f>IF('Data Import'!$Q$189&lt;&gt;"",'Data Import'!$Q$189,"")</f>
        <v>144</v>
      </c>
      <c r="M24" s="200">
        <f>IF('Data Import'!$Q$190&lt;&gt;"",'Data Import'!$Q$190,"")</f>
        <v>108</v>
      </c>
    </row>
    <row r="25" spans="1:13" s="202" customFormat="1" ht="15.75" customHeight="1" x14ac:dyDescent="0.25">
      <c r="A25" s="33">
        <v>15</v>
      </c>
      <c r="B25" s="177" t="s">
        <v>25</v>
      </c>
      <c r="C25" s="199" t="str">
        <f>IF('Data Import'!$R$181="Нет","+","")</f>
        <v>+</v>
      </c>
      <c r="D25" s="199" t="str">
        <f>IF('Data Import'!$R$182="Нет","+","")</f>
        <v/>
      </c>
      <c r="E25" s="179" t="str">
        <f>IF('Data Import'!$R$183&lt;&gt;"",'Data Import'!$R$183,"")</f>
        <v/>
      </c>
      <c r="F25" s="199" t="str">
        <f>IF('Data Import'!$R$184&lt;&gt;"",'Data Import'!$R$184,"")</f>
        <v/>
      </c>
      <c r="G25" s="201" t="str">
        <f>IF('Data Import'!$R$185&lt;&gt;"",'Data Import'!$R$185,"")</f>
        <v/>
      </c>
      <c r="H25" s="201" t="str">
        <f>IF('Data Import'!$R$186&lt;&gt;"",'Data Import'!$R$186,"")</f>
        <v/>
      </c>
      <c r="I25" s="199" t="str">
        <f>IF('Data Import'!$R$187="Нет","+","")</f>
        <v/>
      </c>
      <c r="J25" s="179" t="str">
        <f>IF('Data Import'!$R$188&lt;&gt;"",'Data Import'!$R$188,"")</f>
        <v/>
      </c>
      <c r="K25" s="199" t="str">
        <f>IF('Data Import'!$R$187="Да","+","")</f>
        <v>+</v>
      </c>
      <c r="L25" s="200">
        <f>IF('Data Import'!$R$189&lt;&gt;"",'Data Import'!$R$189,"")</f>
        <v>25</v>
      </c>
      <c r="M25" s="200">
        <f>IF('Data Import'!$R$190&lt;&gt;"",'Data Import'!$R$190,"")</f>
        <v>19</v>
      </c>
    </row>
    <row r="26" spans="1:13" s="202" customFormat="1" ht="15.75" customHeight="1" x14ac:dyDescent="0.25">
      <c r="A26" s="33">
        <v>16</v>
      </c>
      <c r="B26" s="177" t="s">
        <v>26</v>
      </c>
      <c r="C26" s="199" t="str">
        <f>IF('Data Import'!$S$181="Нет","+","")</f>
        <v/>
      </c>
      <c r="D26" s="199" t="str">
        <f>IF('Data Import'!$S$182="Нет","+","")</f>
        <v>+</v>
      </c>
      <c r="E26" s="179" t="str">
        <f>IF('Data Import'!$S$183&lt;&gt;"",'Data Import'!$S$183,"")</f>
        <v/>
      </c>
      <c r="F26" s="199" t="str">
        <f>IF('Data Import'!$S$184&lt;&gt;"",'Data Import'!$S$184,"")</f>
        <v/>
      </c>
      <c r="G26" s="201" t="str">
        <f>IF('Data Import'!$S$185&lt;&gt;"",'Data Import'!$S$185,"")</f>
        <v/>
      </c>
      <c r="H26" s="201" t="str">
        <f>IF('Data Import'!$S$186&lt;&gt;"",'Data Import'!$S$186,"")</f>
        <v/>
      </c>
      <c r="I26" s="199" t="str">
        <f>IF('Data Import'!$S$187="Нет","+","")</f>
        <v/>
      </c>
      <c r="J26" s="179" t="str">
        <f>IF('Data Import'!$S$188&lt;&gt;"",'Data Import'!$S$188,"")</f>
        <v/>
      </c>
      <c r="K26" s="199" t="str">
        <f>IF('Data Import'!$S$187="Да","+","")</f>
        <v>+</v>
      </c>
      <c r="L26" s="200">
        <f>IF('Data Import'!$S$189&lt;&gt;"",'Data Import'!$S$189,"")</f>
        <v>32</v>
      </c>
      <c r="M26" s="200">
        <f>IF('Data Import'!$S$190&lt;&gt;"",'Data Import'!$S$190,"")</f>
        <v>15</v>
      </c>
    </row>
    <row r="27" spans="1:13" s="202" customFormat="1" ht="15.75" customHeight="1" x14ac:dyDescent="0.25">
      <c r="A27" s="33">
        <v>17</v>
      </c>
      <c r="B27" s="177" t="s">
        <v>27</v>
      </c>
      <c r="C27" s="199" t="str">
        <f>IF('Data Import'!$T$181="Нет","+","")</f>
        <v/>
      </c>
      <c r="D27" s="199" t="str">
        <f>IF('Data Import'!$T$182="Нет","+","")</f>
        <v/>
      </c>
      <c r="E27" s="179" t="str">
        <f>IF('Data Import'!$T$183&lt;&gt;"",'Data Import'!$T$183,"")</f>
        <v/>
      </c>
      <c r="F27" s="199" t="str">
        <f>IF('Data Import'!$T$184&lt;&gt;"",'Data Import'!$T$184,"")</f>
        <v/>
      </c>
      <c r="G27" s="201" t="str">
        <f>IF('Data Import'!$T$185&lt;&gt;"",'Data Import'!$T$185,"")</f>
        <v/>
      </c>
      <c r="H27" s="201" t="str">
        <f>IF('Data Import'!$T$186&lt;&gt;"",'Data Import'!$T$186,"")</f>
        <v/>
      </c>
      <c r="I27" s="199" t="str">
        <f>IF('Data Import'!$T$187="Нет","+","")</f>
        <v/>
      </c>
      <c r="J27" s="179" t="str">
        <f>IF('Data Import'!$T$188&lt;&gt;"",'Data Import'!$T$188,"")</f>
        <v/>
      </c>
      <c r="K27" s="199" t="str">
        <f>IF('Data Import'!$T$187="Да","+","")</f>
        <v/>
      </c>
      <c r="L27" s="200" t="str">
        <f>IF('Data Import'!$T$189&lt;&gt;"",'Data Import'!$T$189,"")</f>
        <v/>
      </c>
      <c r="M27" s="200" t="str">
        <f>IF('Data Import'!$T$190&lt;&gt;"",'Data Import'!$T$190,"")</f>
        <v/>
      </c>
    </row>
    <row r="28" spans="1:13" s="202" customFormat="1" ht="15.75" customHeight="1" x14ac:dyDescent="0.25">
      <c r="A28" s="33">
        <v>18</v>
      </c>
      <c r="B28" s="177" t="s">
        <v>28</v>
      </c>
      <c r="C28" s="199" t="str">
        <f>IF('Data Import'!$U$181="Нет","+","")</f>
        <v/>
      </c>
      <c r="D28" s="199" t="str">
        <f>IF('Data Import'!$U$182="Нет","+","")</f>
        <v/>
      </c>
      <c r="E28" s="179" t="str">
        <f>IF('Data Import'!$U$183&lt;&gt;"",'Data Import'!$U$183,"")</f>
        <v/>
      </c>
      <c r="F28" s="199" t="str">
        <f>IF('Data Import'!$U$184&lt;&gt;"",'Data Import'!$U$184,"")</f>
        <v/>
      </c>
      <c r="G28" s="201" t="str">
        <f>IF('Data Import'!$U$185&lt;&gt;"",'Data Import'!$U$185,"")</f>
        <v/>
      </c>
      <c r="H28" s="201" t="str">
        <f>IF('Data Import'!$U$186&lt;&gt;"",'Data Import'!$U$186,"")</f>
        <v/>
      </c>
      <c r="I28" s="199" t="str">
        <f>IF('Data Import'!$U$187="Нет","+","")</f>
        <v/>
      </c>
      <c r="J28" s="179" t="str">
        <f>IF('Data Import'!$U$188&lt;&gt;"",'Data Import'!$U$188,"")</f>
        <v/>
      </c>
      <c r="K28" s="199" t="str">
        <f>IF('Data Import'!$U$187="Да","+","")</f>
        <v/>
      </c>
      <c r="L28" s="200" t="str">
        <f>IF('Data Import'!$U$189&lt;&gt;"",'Data Import'!$U$189,"")</f>
        <v/>
      </c>
      <c r="M28" s="200" t="str">
        <f>IF('Data Import'!$U$190&lt;&gt;"",'Data Import'!$U$190,"")</f>
        <v/>
      </c>
    </row>
    <row r="29" spans="1:13" s="202" customFormat="1" ht="15.75" customHeight="1" x14ac:dyDescent="0.25">
      <c r="A29" s="33">
        <v>19</v>
      </c>
      <c r="B29" s="177" t="s">
        <v>29</v>
      </c>
      <c r="C29" s="199" t="str">
        <f>IF('Data Import'!$V$181="Нет","+","")</f>
        <v/>
      </c>
      <c r="D29" s="199" t="str">
        <f>IF('Data Import'!$V$182="Нет","+","")</f>
        <v/>
      </c>
      <c r="E29" s="179" t="str">
        <f>IF('Data Import'!$V$183&lt;&gt;"",'Data Import'!$V$183,"")</f>
        <v/>
      </c>
      <c r="F29" s="199" t="str">
        <f>IF('Data Import'!$V$184&lt;&gt;"",'Data Import'!$V$184,"")</f>
        <v/>
      </c>
      <c r="G29" s="201" t="str">
        <f>IF('Data Import'!$V$185&lt;&gt;"",'Data Import'!$V$185,"")</f>
        <v/>
      </c>
      <c r="H29" s="201" t="str">
        <f>IF('Data Import'!$V$186&lt;&gt;"",'Data Import'!$V$186,"")</f>
        <v/>
      </c>
      <c r="I29" s="199" t="str">
        <f>IF('Data Import'!$V$187="Нет","+","")</f>
        <v/>
      </c>
      <c r="J29" s="179" t="str">
        <f>IF('Data Import'!$V$188&lt;&gt;"",'Data Import'!$V$188,"")</f>
        <v/>
      </c>
      <c r="K29" s="199" t="str">
        <f>IF('Data Import'!$V$187="Да","+","")</f>
        <v/>
      </c>
      <c r="L29" s="200" t="str">
        <f>IF('Data Import'!$V$189&lt;&gt;"",'Data Import'!$V$189,"")</f>
        <v/>
      </c>
      <c r="M29" s="200" t="str">
        <f>IF('Data Import'!$V$190&lt;&gt;"",'Data Import'!$V$190,"")</f>
        <v/>
      </c>
    </row>
    <row r="30" spans="1:13" s="202" customFormat="1" ht="15.75" customHeight="1" x14ac:dyDescent="0.25">
      <c r="A30" s="33">
        <v>20</v>
      </c>
      <c r="B30" s="177" t="s">
        <v>30</v>
      </c>
      <c r="C30" s="199" t="str">
        <f>IF('Data Import'!$W$181="Нет","+","")</f>
        <v>+</v>
      </c>
      <c r="D30" s="199" t="str">
        <f>IF('Data Import'!$W$182="Нет","+","")</f>
        <v/>
      </c>
      <c r="E30" s="179" t="str">
        <f>IF('Data Import'!$W$183&lt;&gt;"",'Data Import'!$W$183,"")</f>
        <v/>
      </c>
      <c r="F30" s="199" t="str">
        <f>IF('Data Import'!$W$184&lt;&gt;"",'Data Import'!$W$184,"")</f>
        <v/>
      </c>
      <c r="G30" s="201" t="str">
        <f>IF('Data Import'!$W$185&lt;&gt;"",'Data Import'!$W$185,"")</f>
        <v/>
      </c>
      <c r="H30" s="201" t="str">
        <f>IF('Data Import'!$W$186&lt;&gt;"",'Data Import'!$W$186,"")</f>
        <v/>
      </c>
      <c r="I30" s="199" t="str">
        <f>IF('Data Import'!$W$187="Нет","+","")</f>
        <v/>
      </c>
      <c r="J30" s="179" t="str">
        <f>IF('Data Import'!$W$188&lt;&gt;"",'Data Import'!$W$188,"")</f>
        <v/>
      </c>
      <c r="K30" s="199" t="str">
        <f>IF('Data Import'!$W$187="Да","+","")</f>
        <v>+</v>
      </c>
      <c r="L30" s="200">
        <f>IF('Data Import'!$W$189&lt;&gt;"",'Data Import'!$W$189,"")</f>
        <v>49</v>
      </c>
      <c r="M30" s="200">
        <f>IF('Data Import'!$W$190&lt;&gt;"",'Data Import'!$W$190,"")</f>
        <v>5</v>
      </c>
    </row>
    <row r="31" spans="1:13" s="202" customFormat="1" ht="48.75" customHeight="1" x14ac:dyDescent="0.25">
      <c r="A31" s="33">
        <v>21</v>
      </c>
      <c r="B31" s="177" t="s">
        <v>31</v>
      </c>
      <c r="C31" s="199" t="str">
        <f>IF('Data Import'!$X$181="Нет","+","")</f>
        <v/>
      </c>
      <c r="D31" s="199" t="str">
        <f>IF('Data Import'!$X$182="Нет","+","")</f>
        <v/>
      </c>
      <c r="E31" s="179" t="str">
        <f>IF('Data Import'!$X$183&lt;&gt;"",'Data Import'!$X$183,"")</f>
        <v>Доля заключенных государственных или муниципальных контрактов на перевозку межмуниципальным или муниципальным маршрутам при условии оборудования транспортного средства для перевозки инвалидов и других маломобильных групп населения</v>
      </c>
      <c r="F31" s="199" t="str">
        <f>IF('Data Import'!$X$184&lt;&gt;"",'Data Import'!$X$184,"")</f>
        <v>%</v>
      </c>
      <c r="G31" s="201">
        <f>IF('Data Import'!$X$185&lt;&gt;"",'Data Import'!$X$185,"")</f>
        <v>25</v>
      </c>
      <c r="H31" s="201" t="str">
        <f>IF('Data Import'!$X$186&lt;&gt;"",'Data Import'!$X$186,"")</f>
        <v/>
      </c>
      <c r="I31" s="199" t="str">
        <f>IF('Data Import'!$X$187="Нет","+","")</f>
        <v/>
      </c>
      <c r="J31" s="179" t="str">
        <f>IF('Data Import'!$X$188&lt;&gt;"",'Data Import'!$X$188,"")</f>
        <v/>
      </c>
      <c r="K31" s="199" t="str">
        <f>IF('Data Import'!$X$187="Да","+","")</f>
        <v>+</v>
      </c>
      <c r="L31" s="200">
        <f>IF('Data Import'!$X$189&lt;&gt;"",'Data Import'!$X$189,"")</f>
        <v>38</v>
      </c>
      <c r="M31" s="200">
        <f>IF('Data Import'!$X$190&lt;&gt;"",'Data Import'!$X$190,"")</f>
        <v>38</v>
      </c>
    </row>
    <row r="32" spans="1:13" s="202" customFormat="1" ht="15.75" customHeight="1" x14ac:dyDescent="0.25">
      <c r="A32" s="33">
        <v>22</v>
      </c>
      <c r="B32" s="177" t="s">
        <v>32</v>
      </c>
      <c r="C32" s="199" t="str">
        <f>IF('Data Import'!$Y$181="Нет","+","")</f>
        <v/>
      </c>
      <c r="D32" s="199" t="str">
        <f>IF('Data Import'!$Y$182="Нет","+","")</f>
        <v>+</v>
      </c>
      <c r="E32" s="179" t="str">
        <f>IF('Data Import'!$Y$183&lt;&gt;"",'Data Import'!$Y$183,"")</f>
        <v/>
      </c>
      <c r="F32" s="199" t="str">
        <f>IF('Data Import'!$Y$184&lt;&gt;"",'Data Import'!$Y$184,"")</f>
        <v/>
      </c>
      <c r="G32" s="201" t="str">
        <f>IF('Data Import'!$Y$185&lt;&gt;"",'Data Import'!$Y$185,"")</f>
        <v/>
      </c>
      <c r="H32" s="201" t="str">
        <f>IF('Data Import'!$Y$186&lt;&gt;"",'Data Import'!$Y$186,"")</f>
        <v/>
      </c>
      <c r="I32" s="199" t="str">
        <f>IF('Data Import'!$Y$187="Нет","+","")</f>
        <v/>
      </c>
      <c r="J32" s="179" t="str">
        <f>IF('Data Import'!$Y$188&lt;&gt;"",'Data Import'!$Y$188,"")</f>
        <v/>
      </c>
      <c r="K32" s="199" t="str">
        <f>IF('Data Import'!$Y$187="Да","+","")</f>
        <v>+</v>
      </c>
      <c r="L32" s="200">
        <f>IF('Data Import'!$Y$189&lt;&gt;"",'Data Import'!$Y$189,"")</f>
        <v>271</v>
      </c>
      <c r="M32" s="200">
        <f>IF('Data Import'!$Y$190&lt;&gt;"",'Data Import'!$Y$190,"")</f>
        <v>271</v>
      </c>
    </row>
    <row r="33" spans="1:13" s="202" customFormat="1" ht="15.75" customHeight="1" x14ac:dyDescent="0.25">
      <c r="A33" s="33">
        <v>23</v>
      </c>
      <c r="B33" s="177" t="s">
        <v>33</v>
      </c>
      <c r="C33" s="199" t="str">
        <f>IF('Data Import'!$Z$181="Нет","+","")</f>
        <v/>
      </c>
      <c r="D33" s="199" t="str">
        <f>IF('Data Import'!$Z$182="Нет","+","")</f>
        <v/>
      </c>
      <c r="E33" s="179" t="str">
        <f>IF('Data Import'!$Z$183&lt;&gt;"",'Data Import'!$Z$183,"")</f>
        <v/>
      </c>
      <c r="F33" s="199" t="str">
        <f>IF('Data Import'!$Z$184&lt;&gt;"",'Data Import'!$Z$184,"")</f>
        <v/>
      </c>
      <c r="G33" s="201" t="str">
        <f>IF('Data Import'!$Z$185&lt;&gt;"",'Data Import'!$Z$185,"")</f>
        <v/>
      </c>
      <c r="H33" s="201" t="str">
        <f>IF('Data Import'!$Z$186&lt;&gt;"",'Data Import'!$Z$186,"")</f>
        <v/>
      </c>
      <c r="I33" s="199" t="str">
        <f>IF('Data Import'!$Z$187="Нет","+","")</f>
        <v/>
      </c>
      <c r="J33" s="179" t="str">
        <f>IF('Data Import'!$Z$188&lt;&gt;"",'Data Import'!$Z$188,"")</f>
        <v/>
      </c>
      <c r="K33" s="199" t="str">
        <f>IF('Data Import'!$Z$187="Да","+","")</f>
        <v/>
      </c>
      <c r="L33" s="200" t="str">
        <f>IF('Data Import'!$Z$189&lt;&gt;"",'Data Import'!$Z$189,"")</f>
        <v/>
      </c>
      <c r="M33" s="200" t="str">
        <f>IF('Data Import'!$Z$190&lt;&gt;"",'Data Import'!$Z$190,"")</f>
        <v/>
      </c>
    </row>
    <row r="34" spans="1:13" s="202" customFormat="1" ht="15.75" customHeight="1" x14ac:dyDescent="0.25">
      <c r="A34" s="33">
        <v>24</v>
      </c>
      <c r="B34" s="177" t="s">
        <v>34</v>
      </c>
      <c r="C34" s="199" t="str">
        <f>IF('Data Import'!$AA$181="Нет","+","")</f>
        <v/>
      </c>
      <c r="D34" s="199" t="str">
        <f>IF('Data Import'!$AA$182="Нет","+","")</f>
        <v>+</v>
      </c>
      <c r="E34" s="179" t="str">
        <f>IF('Data Import'!$AA$183&lt;&gt;"",'Data Import'!$AA$183,"")</f>
        <v/>
      </c>
      <c r="F34" s="199" t="str">
        <f>IF('Data Import'!$AA$184&lt;&gt;"",'Data Import'!$AA$184,"")</f>
        <v/>
      </c>
      <c r="G34" s="201" t="str">
        <f>IF('Data Import'!$AA$185&lt;&gt;"",'Data Import'!$AA$185,"")</f>
        <v/>
      </c>
      <c r="H34" s="201" t="str">
        <f>IF('Data Import'!$AA$186&lt;&gt;"",'Data Import'!$AA$186,"")</f>
        <v/>
      </c>
      <c r="I34" s="199" t="str">
        <f>IF('Data Import'!$AA$187="Нет","+","")</f>
        <v/>
      </c>
      <c r="J34" s="179" t="str">
        <f>IF('Data Import'!$AA$188&lt;&gt;"",'Data Import'!$AA$188,"")</f>
        <v/>
      </c>
      <c r="K34" s="199" t="str">
        <f>IF('Data Import'!$AA$187="Да","+","")</f>
        <v>+</v>
      </c>
      <c r="L34" s="200">
        <f>IF('Data Import'!$AA$189&lt;&gt;"",'Data Import'!$AA$189,"")</f>
        <v>27</v>
      </c>
      <c r="M34" s="200">
        <f>IF('Data Import'!$AA$190&lt;&gt;"",'Data Import'!$AA$190,"")</f>
        <v>4</v>
      </c>
    </row>
    <row r="35" spans="1:13" s="202" customFormat="1" ht="15.75" customHeight="1" x14ac:dyDescent="0.25">
      <c r="A35" s="33">
        <v>25</v>
      </c>
      <c r="B35" s="177" t="s">
        <v>35</v>
      </c>
      <c r="C35" s="199" t="str">
        <f>IF('Data Import'!$AB$181="Нет","+","")</f>
        <v>+</v>
      </c>
      <c r="D35" s="199" t="str">
        <f>IF('Data Import'!$AB$182="Нет","+","")</f>
        <v/>
      </c>
      <c r="E35" s="179" t="str">
        <f>IF('Data Import'!$AB$183&lt;&gt;"",'Data Import'!$AB$183,"")</f>
        <v/>
      </c>
      <c r="F35" s="199" t="str">
        <f>IF('Data Import'!$AB$184&lt;&gt;"",'Data Import'!$AB$184,"")</f>
        <v/>
      </c>
      <c r="G35" s="201" t="str">
        <f>IF('Data Import'!$AB$185&lt;&gt;"",'Data Import'!$AB$185,"")</f>
        <v/>
      </c>
      <c r="H35" s="201" t="str">
        <f>IF('Data Import'!$AB$186&lt;&gt;"",'Data Import'!$AB$186,"")</f>
        <v/>
      </c>
      <c r="I35" s="199" t="str">
        <f>IF('Data Import'!$AB$187="Нет","+","")</f>
        <v/>
      </c>
      <c r="J35" s="179" t="str">
        <f>IF('Data Import'!$AB$188&lt;&gt;"",'Data Import'!$AB$188,"")</f>
        <v/>
      </c>
      <c r="K35" s="199" t="str">
        <f>IF('Data Import'!$AB$187="Да","+","")</f>
        <v>+</v>
      </c>
      <c r="L35" s="200">
        <f>IF('Data Import'!$AB$189&lt;&gt;"",'Data Import'!$AB$189,"")</f>
        <v>12</v>
      </c>
      <c r="M35" s="200">
        <f>IF('Data Import'!$AB$190&lt;&gt;"",'Data Import'!$AB$190,"")</f>
        <v>12</v>
      </c>
    </row>
    <row r="36" spans="1:13" s="202" customFormat="1" ht="18.75" customHeight="1" x14ac:dyDescent="0.25">
      <c r="A36" s="33">
        <v>26</v>
      </c>
      <c r="B36" s="177" t="s">
        <v>36</v>
      </c>
      <c r="C36" s="199" t="str">
        <f>IF('Data Import'!$AC$181="Нет","+","")</f>
        <v/>
      </c>
      <c r="D36" s="199" t="str">
        <f>IF('Data Import'!$AC$182="Нет","+","")</f>
        <v/>
      </c>
      <c r="E36" s="179" t="str">
        <f>IF('Data Import'!$AC$183&lt;&gt;"",'Data Import'!$AC$183,"")</f>
        <v>Конкурсная документация содержит необходимые критерии оценки заявок или требования</v>
      </c>
      <c r="F36" s="199" t="str">
        <f>IF('Data Import'!$AC$184&lt;&gt;"",'Data Import'!$AC$184,"")</f>
        <v>%</v>
      </c>
      <c r="G36" s="201">
        <f>IF('Data Import'!$AC$185&lt;&gt;"",'Data Import'!$AC$185,"")</f>
        <v>100</v>
      </c>
      <c r="H36" s="201">
        <f>IF('Data Import'!$AC$186&lt;&gt;"",'Data Import'!$AC$186,"")</f>
        <v>100</v>
      </c>
      <c r="I36" s="199" t="str">
        <f>IF('Data Import'!$AC$187="Нет","+","")</f>
        <v/>
      </c>
      <c r="J36" s="179" t="str">
        <f>IF('Data Import'!$AC$188&lt;&gt;"",'Data Import'!$AC$188,"")</f>
        <v/>
      </c>
      <c r="K36" s="199" t="str">
        <f>IF('Data Import'!$AC$187="Да","+","")</f>
        <v>+</v>
      </c>
      <c r="L36" s="200">
        <f>IF('Data Import'!$AC$189&lt;&gt;"",'Data Import'!$AC$189,"")</f>
        <v>3</v>
      </c>
      <c r="M36" s="200">
        <f>IF('Data Import'!$AC$190&lt;&gt;"",'Data Import'!$AC$190,"")</f>
        <v>3</v>
      </c>
    </row>
    <row r="37" spans="1:13" s="202" customFormat="1" ht="15.75" customHeight="1" x14ac:dyDescent="0.25">
      <c r="A37" s="33">
        <v>27</v>
      </c>
      <c r="B37" s="177" t="s">
        <v>37</v>
      </c>
      <c r="C37" s="199" t="str">
        <f>IF('Data Import'!$AD$181="Нет","+","")</f>
        <v/>
      </c>
      <c r="D37" s="199" t="str">
        <f>IF('Data Import'!$AD$182="Нет","+","")</f>
        <v/>
      </c>
      <c r="E37" s="179" t="str">
        <f>IF('Data Import'!$AD$183&lt;&gt;"",'Data Import'!$AD$183,"")</f>
        <v/>
      </c>
      <c r="F37" s="199" t="str">
        <f>IF('Data Import'!$AD$184&lt;&gt;"",'Data Import'!$AD$184,"")</f>
        <v/>
      </c>
      <c r="G37" s="201" t="str">
        <f>IF('Data Import'!$AD$185&lt;&gt;"",'Data Import'!$AD$185,"")</f>
        <v/>
      </c>
      <c r="H37" s="201" t="str">
        <f>IF('Data Import'!$AD$186&lt;&gt;"",'Data Import'!$AD$186,"")</f>
        <v/>
      </c>
      <c r="I37" s="199" t="str">
        <f>IF('Data Import'!$AD$187="Нет","+","")</f>
        <v/>
      </c>
      <c r="J37" s="179" t="str">
        <f>IF('Data Import'!$AD$188&lt;&gt;"",'Data Import'!$AD$188,"")</f>
        <v/>
      </c>
      <c r="K37" s="199" t="str">
        <f>IF('Data Import'!$AD$187="Да","+","")</f>
        <v/>
      </c>
      <c r="L37" s="200" t="str">
        <f>IF('Data Import'!$AD$189&lt;&gt;"",'Data Import'!$AD$189,"")</f>
        <v/>
      </c>
      <c r="M37" s="200" t="str">
        <f>IF('Data Import'!$AD$190&lt;&gt;"",'Data Import'!$AD$190,"")</f>
        <v/>
      </c>
    </row>
    <row r="38" spans="1:13" s="202" customFormat="1" ht="15.75" customHeight="1" x14ac:dyDescent="0.25">
      <c r="A38" s="33">
        <v>28</v>
      </c>
      <c r="B38" s="177" t="s">
        <v>38</v>
      </c>
      <c r="C38" s="199" t="str">
        <f>IF('Data Import'!$AE$181="Нет","+","")</f>
        <v/>
      </c>
      <c r="D38" s="199" t="str">
        <f>IF('Data Import'!$AE$182="Нет","+","")</f>
        <v>+</v>
      </c>
      <c r="E38" s="179" t="str">
        <f>IF('Data Import'!$AE$183&lt;&gt;"",'Data Import'!$AE$183,"")</f>
        <v/>
      </c>
      <c r="F38" s="199" t="str">
        <f>IF('Data Import'!$AE$184&lt;&gt;"",'Data Import'!$AE$184,"")</f>
        <v/>
      </c>
      <c r="G38" s="201" t="str">
        <f>IF('Data Import'!$AE$185&lt;&gt;"",'Data Import'!$AE$185,"")</f>
        <v/>
      </c>
      <c r="H38" s="201" t="str">
        <f>IF('Data Import'!$AE$186&lt;&gt;"",'Data Import'!$AE$186,"")</f>
        <v/>
      </c>
      <c r="I38" s="199" t="str">
        <f>IF('Data Import'!$AE$187="Нет","+","")</f>
        <v/>
      </c>
      <c r="J38" s="179" t="str">
        <f>IF('Data Import'!$AE$188&lt;&gt;"",'Data Import'!$AE$188,"")</f>
        <v/>
      </c>
      <c r="K38" s="199" t="str">
        <f>IF('Data Import'!$AE$187="Да","+","")</f>
        <v>+</v>
      </c>
      <c r="L38" s="200">
        <f>IF('Data Import'!$AE$189&lt;&gt;"",'Data Import'!$AE$189,"")</f>
        <v>6</v>
      </c>
      <c r="M38" s="200">
        <f>IF('Data Import'!$AE$190&lt;&gt;"",'Data Import'!$AE$190,"")</f>
        <v>6</v>
      </c>
    </row>
    <row r="39" spans="1:13" s="202" customFormat="1" ht="120.75" customHeight="1" x14ac:dyDescent="0.25">
      <c r="A39" s="33">
        <v>29</v>
      </c>
      <c r="B39" s="177" t="s">
        <v>39</v>
      </c>
      <c r="C39" s="199" t="str">
        <f>IF('Data Import'!$AF$181="Нет","+","")</f>
        <v>+</v>
      </c>
      <c r="D39" s="199" t="str">
        <f>IF('Data Import'!$AF$182="Нет","+","")</f>
        <v/>
      </c>
      <c r="E39" s="179" t="str">
        <f>IF('Data Import'!$AF$183&lt;&gt;"",'Data Import'!$AF$183,"")</f>
        <v/>
      </c>
      <c r="F39" s="199" t="str">
        <f>IF('Data Import'!$AF$184&lt;&gt;"",'Data Import'!$AF$184,"")</f>
        <v/>
      </c>
      <c r="G39" s="201" t="str">
        <f>IF('Data Import'!$AF$185&lt;&gt;"",'Data Import'!$AF$185,"")</f>
        <v/>
      </c>
      <c r="H39" s="201" t="str">
        <f>IF('Data Import'!$AF$186&lt;&gt;"",'Data Import'!$AF$186,"")</f>
        <v/>
      </c>
      <c r="I39" s="199" t="str">
        <f>IF('Data Import'!$AF$187="Нет","+","")</f>
        <v/>
      </c>
      <c r="J39" s="179" t="str">
        <f>IF('Data Import'!$AF$188&lt;&gt;"",'Data Import'!$AF$188,"")</f>
        <v>Проведение конкурсных процедур на заключение государственного контракта на выполнение работ, связанных с осуществлением регулярных перевозок пассажиров и багажа автобусами по регулируемым тарифам осуществляется  в рамках Фед. закона от 05.04.2013 №44-ФЗ "О Контрактной системе в сфере закупок товаров, работ, услуг для обеспечения государственных и муниципальных нужд", в которых не подразумевается установка данного критерия отбора.</v>
      </c>
      <c r="K39" s="199" t="str">
        <f>IF('Data Import'!$AF$187="Да","+","")</f>
        <v/>
      </c>
      <c r="L39" s="200">
        <f>IF('Data Import'!$AF$189&lt;&gt;"",'Data Import'!$AF$189,"")</f>
        <v>97</v>
      </c>
      <c r="M39" s="200">
        <f>IF('Data Import'!$AF$190&lt;&gt;"",'Data Import'!$AF$190,"")</f>
        <v>0</v>
      </c>
    </row>
    <row r="40" spans="1:13" s="202" customFormat="1" ht="15.75" customHeight="1" x14ac:dyDescent="0.25">
      <c r="A40" s="33">
        <v>30</v>
      </c>
      <c r="B40" s="177" t="s">
        <v>40</v>
      </c>
      <c r="C40" s="199" t="str">
        <f>IF('Data Import'!$AG$181="Нет","+","")</f>
        <v>+</v>
      </c>
      <c r="D40" s="199" t="str">
        <f>IF('Data Import'!$AG$182="Нет","+","")</f>
        <v>+</v>
      </c>
      <c r="E40" s="179" t="str">
        <f>IF('Data Import'!$AG$183&lt;&gt;"",'Data Import'!$AG$183,"")</f>
        <v/>
      </c>
      <c r="F40" s="199" t="str">
        <f>IF('Data Import'!$AG$184&lt;&gt;"",'Data Import'!$AG$184,"")</f>
        <v/>
      </c>
      <c r="G40" s="201" t="str">
        <f>IF('Data Import'!$AG$185&lt;&gt;"",'Data Import'!$AG$185,"")</f>
        <v/>
      </c>
      <c r="H40" s="201" t="str">
        <f>IF('Data Import'!$AG$186&lt;&gt;"",'Data Import'!$AG$186,"")</f>
        <v/>
      </c>
      <c r="I40" s="199" t="str">
        <f>IF('Data Import'!$AG$187="Нет","+","")</f>
        <v/>
      </c>
      <c r="J40" s="179" t="str">
        <f>IF('Data Import'!$AG$188&lt;&gt;"",'Data Import'!$AG$188,"")</f>
        <v/>
      </c>
      <c r="K40" s="199" t="str">
        <f>IF('Data Import'!$AG$187="Да","+","")</f>
        <v>+</v>
      </c>
      <c r="L40" s="200">
        <f>IF('Data Import'!$AG$189&lt;&gt;"",'Data Import'!$AG$189,"")</f>
        <v>2</v>
      </c>
      <c r="M40" s="200">
        <f>IF('Data Import'!$AG$190&lt;&gt;"",'Data Import'!$AG$190,"")</f>
        <v>2</v>
      </c>
    </row>
    <row r="41" spans="1:13" s="202" customFormat="1" ht="15.75" customHeight="1" x14ac:dyDescent="0.25">
      <c r="A41" s="33">
        <v>31</v>
      </c>
      <c r="B41" s="177" t="s">
        <v>41</v>
      </c>
      <c r="C41" s="199" t="str">
        <f>IF('Data Import'!$AH$181="Нет","+","")</f>
        <v>+</v>
      </c>
      <c r="D41" s="199" t="str">
        <f>IF('Data Import'!$AH$182="Нет","+","")</f>
        <v/>
      </c>
      <c r="E41" s="179" t="str">
        <f>IF('Data Import'!$AH$183&lt;&gt;"",'Data Import'!$AH$183,"")</f>
        <v/>
      </c>
      <c r="F41" s="199" t="str">
        <f>IF('Data Import'!$AH$184&lt;&gt;"",'Data Import'!$AH$184,"")</f>
        <v/>
      </c>
      <c r="G41" s="201" t="str">
        <f>IF('Data Import'!$AH$185&lt;&gt;"",'Data Import'!$AH$185,"")</f>
        <v/>
      </c>
      <c r="H41" s="201" t="str">
        <f>IF('Data Import'!$AH$186&lt;&gt;"",'Data Import'!$AH$186,"")</f>
        <v/>
      </c>
      <c r="I41" s="199" t="str">
        <f>IF('Data Import'!$AH$187="Нет","+","")</f>
        <v>+</v>
      </c>
      <c r="J41" s="179" t="str">
        <f>IF('Data Import'!$AH$188&lt;&gt;"",'Data Import'!$AH$188,"")</f>
        <v/>
      </c>
      <c r="K41" s="199" t="str">
        <f>IF('Data Import'!$AH$187="Да","+","")</f>
        <v/>
      </c>
      <c r="L41" s="200">
        <f>IF('Data Import'!$AH$189&lt;&gt;"",'Data Import'!$AH$189,"")</f>
        <v>0</v>
      </c>
      <c r="M41" s="200">
        <f>IF('Data Import'!$AH$190&lt;&gt;"",'Data Import'!$AH$190,"")</f>
        <v>0</v>
      </c>
    </row>
    <row r="42" spans="1:13" s="202" customFormat="1" ht="15.75" customHeight="1" x14ac:dyDescent="0.25">
      <c r="A42" s="33">
        <v>32</v>
      </c>
      <c r="B42" s="177" t="s">
        <v>42</v>
      </c>
      <c r="C42" s="199" t="str">
        <f>IF('Data Import'!$AI$181="Нет","+","")</f>
        <v/>
      </c>
      <c r="D42" s="199" t="str">
        <f>IF('Data Import'!$AI$182="Нет","+","")</f>
        <v/>
      </c>
      <c r="E42" s="179" t="str">
        <f>IF('Data Import'!$AI$183&lt;&gt;"",'Data Import'!$AI$183,"")</f>
        <v/>
      </c>
      <c r="F42" s="199" t="str">
        <f>IF('Data Import'!$AI$184&lt;&gt;"",'Data Import'!$AI$184,"")</f>
        <v/>
      </c>
      <c r="G42" s="201" t="str">
        <f>IF('Data Import'!$AI$185&lt;&gt;"",'Data Import'!$AI$185,"")</f>
        <v/>
      </c>
      <c r="H42" s="201" t="str">
        <f>IF('Data Import'!$AI$186&lt;&gt;"",'Data Import'!$AI$186,"")</f>
        <v/>
      </c>
      <c r="I42" s="199" t="str">
        <f>IF('Data Import'!$AI$187="Нет","+","")</f>
        <v>+</v>
      </c>
      <c r="J42" s="179" t="str">
        <f>IF('Data Import'!$AI$188&lt;&gt;"",'Data Import'!$AI$188,"")</f>
        <v/>
      </c>
      <c r="K42" s="199" t="str">
        <f>IF('Data Import'!$AI$187="Да","+","")</f>
        <v/>
      </c>
      <c r="L42" s="200">
        <f>IF('Data Import'!$AI$189&lt;&gt;"",'Data Import'!$AI$189,"")</f>
        <v>0</v>
      </c>
      <c r="M42" s="200">
        <f>IF('Data Import'!$AI$190&lt;&gt;"",'Data Import'!$AI$190,"")</f>
        <v>0</v>
      </c>
    </row>
    <row r="43" spans="1:13" s="202" customFormat="1" ht="61.5" customHeight="1" x14ac:dyDescent="0.25">
      <c r="A43" s="33">
        <v>33</v>
      </c>
      <c r="B43" s="177" t="s">
        <v>43</v>
      </c>
      <c r="C43" s="199" t="str">
        <f>IF('Data Import'!$AJ$181="Нет","+","")</f>
        <v/>
      </c>
      <c r="D43" s="199" t="str">
        <f>IF('Data Import'!$AJ$182="Нет","+","")</f>
        <v/>
      </c>
      <c r="E43" s="179" t="str">
        <f>IF('Data Import'!$AJ$183&lt;&gt;"",'Data Import'!$AJ$183,"")</f>
        <v>Наличие  с 2024 года в соответствующей конкурсной документации критериев заявок, в соответствии с которыми оценивается оборудование для перевозки инвалидов, условия по обеспечению доступности транспортного средства для инвалидов или обязательное требованием к транспортному средству, которое будет использоваться при осуществлении перевозки</v>
      </c>
      <c r="F43" s="199" t="str">
        <f>IF('Data Import'!$AJ$184&lt;&gt;"",'Data Import'!$AJ$184,"")</f>
        <v>ед.</v>
      </c>
      <c r="G43" s="201">
        <f>IF('Data Import'!$AJ$185&lt;&gt;"",'Data Import'!$AJ$185,"")</f>
        <v>100</v>
      </c>
      <c r="H43" s="201">
        <f>IF('Data Import'!$AJ$186&lt;&gt;"",'Data Import'!$AJ$186,"")</f>
        <v>100</v>
      </c>
      <c r="I43" s="199" t="str">
        <f>IF('Data Import'!$AJ$187="Нет","+","")</f>
        <v/>
      </c>
      <c r="J43" s="179" t="str">
        <f>IF('Data Import'!$AJ$188&lt;&gt;"",'Data Import'!$AJ$188,"")</f>
        <v/>
      </c>
      <c r="K43" s="199" t="str">
        <f>IF('Data Import'!$AJ$187="Да","+","")</f>
        <v>+</v>
      </c>
      <c r="L43" s="200">
        <f>IF('Data Import'!$AJ$189&lt;&gt;"",'Data Import'!$AJ$189,"")</f>
        <v>34</v>
      </c>
      <c r="M43" s="200">
        <f>IF('Data Import'!$AJ$190&lt;&gt;"",'Data Import'!$AJ$190,"")</f>
        <v>31</v>
      </c>
    </row>
    <row r="44" spans="1:13" s="202" customFormat="1" ht="15.75" customHeight="1" x14ac:dyDescent="0.25">
      <c r="A44" s="33">
        <v>34</v>
      </c>
      <c r="B44" s="177" t="s">
        <v>44</v>
      </c>
      <c r="C44" s="199" t="str">
        <f>IF('Data Import'!$AK$181="Нет","+","")</f>
        <v>+</v>
      </c>
      <c r="D44" s="199" t="str">
        <f>IF('Data Import'!$AK$182="Нет","+","")</f>
        <v/>
      </c>
      <c r="E44" s="179" t="str">
        <f>IF('Data Import'!$AK$183&lt;&gt;"",'Data Import'!$AK$183,"")</f>
        <v/>
      </c>
      <c r="F44" s="199" t="str">
        <f>IF('Data Import'!$AK$184&lt;&gt;"",'Data Import'!$AK$184,"")</f>
        <v/>
      </c>
      <c r="G44" s="201" t="str">
        <f>IF('Data Import'!$AK$185&lt;&gt;"",'Data Import'!$AK$185,"")</f>
        <v/>
      </c>
      <c r="H44" s="201" t="str">
        <f>IF('Data Import'!$AK$186&lt;&gt;"",'Data Import'!$AK$186,"")</f>
        <v/>
      </c>
      <c r="I44" s="199" t="str">
        <f>IF('Data Import'!$AK$187="Нет","+","")</f>
        <v/>
      </c>
      <c r="J44" s="179" t="str">
        <f>IF('Data Import'!$AK$188&lt;&gt;"",'Data Import'!$AK$188,"")</f>
        <v/>
      </c>
      <c r="K44" s="199" t="str">
        <f>IF('Data Import'!$AK$187="Да","+","")</f>
        <v>+</v>
      </c>
      <c r="L44" s="200">
        <f>IF('Data Import'!$AK$189&lt;&gt;"",'Data Import'!$AK$189,"")</f>
        <v>116</v>
      </c>
      <c r="M44" s="200">
        <f>IF('Data Import'!$AK$190&lt;&gt;"",'Data Import'!$AK$190,"")</f>
        <v>71</v>
      </c>
    </row>
    <row r="45" spans="1:13" s="202" customFormat="1" ht="15.75" customHeight="1" x14ac:dyDescent="0.25">
      <c r="A45" s="33">
        <v>35</v>
      </c>
      <c r="B45" s="177" t="s">
        <v>45</v>
      </c>
      <c r="C45" s="199" t="str">
        <f>IF('Data Import'!$AL$181="Нет","+","")</f>
        <v/>
      </c>
      <c r="D45" s="199" t="str">
        <f>IF('Data Import'!$AL$182="Нет","+","")</f>
        <v>+</v>
      </c>
      <c r="E45" s="179" t="str">
        <f>IF('Data Import'!$AL$183&lt;&gt;"",'Data Import'!$AL$183,"")</f>
        <v/>
      </c>
      <c r="F45" s="199" t="str">
        <f>IF('Data Import'!$AL$184&lt;&gt;"",'Data Import'!$AL$184,"")</f>
        <v/>
      </c>
      <c r="G45" s="201" t="str">
        <f>IF('Data Import'!$AL$185&lt;&gt;"",'Data Import'!$AL$185,"")</f>
        <v/>
      </c>
      <c r="H45" s="201" t="str">
        <f>IF('Data Import'!$AL$186&lt;&gt;"",'Data Import'!$AL$186,"")</f>
        <v/>
      </c>
      <c r="I45" s="199" t="str">
        <f>IF('Data Import'!$AL$187="Нет","+","")</f>
        <v/>
      </c>
      <c r="J45" s="179" t="str">
        <f>IF('Data Import'!$AL$188&lt;&gt;"",'Data Import'!$AL$188,"")</f>
        <v/>
      </c>
      <c r="K45" s="199" t="str">
        <f>IF('Data Import'!$AL$187="Да","+","")</f>
        <v>+</v>
      </c>
      <c r="L45" s="200">
        <f>IF('Data Import'!$AL$189&lt;&gt;"",'Data Import'!$AL$189,"")</f>
        <v>4</v>
      </c>
      <c r="M45" s="200">
        <f>IF('Data Import'!$AL$190&lt;&gt;"",'Data Import'!$AL$190,"")</f>
        <v>4</v>
      </c>
    </row>
    <row r="46" spans="1:13" s="202" customFormat="1" ht="15.75" customHeight="1" x14ac:dyDescent="0.25">
      <c r="A46" s="33">
        <v>36</v>
      </c>
      <c r="B46" s="177" t="s">
        <v>46</v>
      </c>
      <c r="C46" s="199" t="str">
        <f>IF('Data Import'!$AM$181="Нет","+","")</f>
        <v/>
      </c>
      <c r="D46" s="199" t="str">
        <f>IF('Data Import'!$AM$182="Нет","+","")</f>
        <v/>
      </c>
      <c r="E46" s="179" t="str">
        <f>IF('Data Import'!$AM$183&lt;&gt;"",'Data Import'!$AM$183,"")</f>
        <v/>
      </c>
      <c r="F46" s="199" t="str">
        <f>IF('Data Import'!$AM$184&lt;&gt;"",'Data Import'!$AM$184,"")</f>
        <v/>
      </c>
      <c r="G46" s="201" t="str">
        <f>IF('Data Import'!$AM$185&lt;&gt;"",'Data Import'!$AM$185,"")</f>
        <v/>
      </c>
      <c r="H46" s="201" t="str">
        <f>IF('Data Import'!$AM$186&lt;&gt;"",'Data Import'!$AM$186,"")</f>
        <v/>
      </c>
      <c r="I46" s="199" t="str">
        <f>IF('Data Import'!$AM$187="Нет","+","")</f>
        <v/>
      </c>
      <c r="J46" s="179" t="str">
        <f>IF('Data Import'!$AM$188&lt;&gt;"",'Data Import'!$AM$188,"")</f>
        <v/>
      </c>
      <c r="K46" s="199" t="str">
        <f>IF('Data Import'!$AM$187="Да","+","")</f>
        <v/>
      </c>
      <c r="L46" s="200" t="str">
        <f>IF('Data Import'!$AM$189&lt;&gt;"",'Data Import'!$AM$189,"")</f>
        <v/>
      </c>
      <c r="M46" s="200" t="str">
        <f>IF('Data Import'!$AM$190&lt;&gt;"",'Data Import'!$AM$190,"")</f>
        <v/>
      </c>
    </row>
    <row r="47" spans="1:13" s="202" customFormat="1" ht="15.75" customHeight="1" x14ac:dyDescent="0.25">
      <c r="A47" s="33">
        <v>37</v>
      </c>
      <c r="B47" s="177" t="s">
        <v>47</v>
      </c>
      <c r="C47" s="199" t="str">
        <f>IF('Data Import'!$AN$181="Нет","+","")</f>
        <v/>
      </c>
      <c r="D47" s="199" t="str">
        <f>IF('Data Import'!$AN$182="Нет","+","")</f>
        <v>+</v>
      </c>
      <c r="E47" s="179" t="str">
        <f>IF('Data Import'!$AN$183&lt;&gt;"",'Data Import'!$AN$183,"")</f>
        <v/>
      </c>
      <c r="F47" s="199" t="str">
        <f>IF('Data Import'!$AN$184&lt;&gt;"",'Data Import'!$AN$184,"")</f>
        <v/>
      </c>
      <c r="G47" s="201" t="str">
        <f>IF('Data Import'!$AN$185&lt;&gt;"",'Data Import'!$AN$185,"")</f>
        <v/>
      </c>
      <c r="H47" s="201" t="str">
        <f>IF('Data Import'!$AN$186&lt;&gt;"",'Data Import'!$AN$186,"")</f>
        <v/>
      </c>
      <c r="I47" s="199" t="str">
        <f>IF('Data Import'!$AN$187="Нет","+","")</f>
        <v/>
      </c>
      <c r="J47" s="179" t="str">
        <f>IF('Data Import'!$AN$188&lt;&gt;"",'Data Import'!$AN$188,"")</f>
        <v/>
      </c>
      <c r="K47" s="199" t="str">
        <f>IF('Data Import'!$AN$187="Да","+","")</f>
        <v>+</v>
      </c>
      <c r="L47" s="200">
        <f>IF('Data Import'!$AN$189&lt;&gt;"",'Data Import'!$AN$189,"")</f>
        <v>8</v>
      </c>
      <c r="M47" s="200">
        <f>IF('Data Import'!$AN$190&lt;&gt;"",'Data Import'!$AN$190,"")</f>
        <v>8</v>
      </c>
    </row>
    <row r="48" spans="1:13" s="202" customFormat="1" ht="48" customHeight="1" x14ac:dyDescent="0.25">
      <c r="A48" s="33">
        <v>38</v>
      </c>
      <c r="B48" s="177" t="s">
        <v>48</v>
      </c>
      <c r="C48" s="199" t="str">
        <f>IF('Data Import'!$AO$181="Нет","+","")</f>
        <v/>
      </c>
      <c r="D48" s="199" t="str">
        <f>IF('Data Import'!$AO$182="Нет","+","")</f>
        <v/>
      </c>
      <c r="E48" s="179" t="str">
        <f>IF('Data Import'!$AO$183&lt;&gt;"",'Data Import'!$AO$183,"")</f>
        <v>(Дорожная карта) доля включения в конкурсную документацию критериев оценки заявок, в соответствии с которыми оценивается оборудование для перевозки маломобильных групп населения.</v>
      </c>
      <c r="F48" s="199" t="str">
        <f>IF('Data Import'!$AO$184&lt;&gt;"",'Data Import'!$AO$184,"")</f>
        <v>%</v>
      </c>
      <c r="G48" s="201">
        <f>IF('Data Import'!$AO$185&lt;&gt;"",'Data Import'!$AO$185,"")</f>
        <v>0</v>
      </c>
      <c r="H48" s="201">
        <f>IF('Data Import'!$AO$186&lt;&gt;"",'Data Import'!$AO$186,"")</f>
        <v>0</v>
      </c>
      <c r="I48" s="199" t="str">
        <f>IF('Data Import'!$AO$187="Нет","+","")</f>
        <v/>
      </c>
      <c r="J48" s="179" t="str">
        <f>IF('Data Import'!$AO$188&lt;&gt;"",'Data Import'!$AO$188,"")</f>
        <v/>
      </c>
      <c r="K48" s="199" t="str">
        <f>IF('Data Import'!$AO$187="Да","+","")</f>
        <v>+</v>
      </c>
      <c r="L48" s="200">
        <f>IF('Data Import'!$AO$189&lt;&gt;"",'Data Import'!$AO$189,"")</f>
        <v>2</v>
      </c>
      <c r="M48" s="200">
        <f>IF('Data Import'!$AO$190&lt;&gt;"",'Data Import'!$AO$190,"")</f>
        <v>2</v>
      </c>
    </row>
    <row r="49" spans="1:13" s="202" customFormat="1" ht="15.75" customHeight="1" x14ac:dyDescent="0.25">
      <c r="A49" s="33">
        <v>39</v>
      </c>
      <c r="B49" s="177" t="s">
        <v>49</v>
      </c>
      <c r="C49" s="199" t="str">
        <f>IF('Data Import'!$AP$181="Нет","+","")</f>
        <v/>
      </c>
      <c r="D49" s="199" t="str">
        <f>IF('Data Import'!$AP$182="Нет","+","")</f>
        <v>+</v>
      </c>
      <c r="E49" s="179" t="str">
        <f>IF('Data Import'!$AP$183&lt;&gt;"",'Data Import'!$AP$183,"")</f>
        <v/>
      </c>
      <c r="F49" s="199" t="str">
        <f>IF('Data Import'!$AP$184&lt;&gt;"",'Data Import'!$AP$184,"")</f>
        <v/>
      </c>
      <c r="G49" s="201" t="str">
        <f>IF('Data Import'!$AP$185&lt;&gt;"",'Data Import'!$AP$185,"")</f>
        <v/>
      </c>
      <c r="H49" s="201" t="str">
        <f>IF('Data Import'!$AP$186&lt;&gt;"",'Data Import'!$AP$186,"")</f>
        <v/>
      </c>
      <c r="I49" s="199" t="str">
        <f>IF('Data Import'!$AP$187="Нет","+","")</f>
        <v/>
      </c>
      <c r="J49" s="179" t="str">
        <f>IF('Data Import'!$AP$188&lt;&gt;"",'Data Import'!$AP$188,"")</f>
        <v/>
      </c>
      <c r="K49" s="199" t="str">
        <f>IF('Data Import'!$AP$187="Да","+","")</f>
        <v>+</v>
      </c>
      <c r="L49" s="200">
        <f>IF('Data Import'!$AP$189&lt;&gt;"",'Data Import'!$AP$189,"")</f>
        <v>6</v>
      </c>
      <c r="M49" s="200">
        <f>IF('Data Import'!$AP$190&lt;&gt;"",'Data Import'!$AP$190,"")</f>
        <v>6</v>
      </c>
    </row>
    <row r="50" spans="1:13" s="202" customFormat="1" ht="63" customHeight="1" x14ac:dyDescent="0.25">
      <c r="A50" s="33">
        <v>40</v>
      </c>
      <c r="B50" s="177" t="s">
        <v>50</v>
      </c>
      <c r="C50" s="199" t="str">
        <f>IF('Data Import'!$AQ$181="Нет","+","")</f>
        <v/>
      </c>
      <c r="D50" s="199" t="str">
        <f>IF('Data Import'!$AQ$182="Нет","+","")</f>
        <v/>
      </c>
      <c r="E50" s="179" t="str">
        <f>IF('Data Import'!$AQ$183&lt;&gt;"",'Data Import'!$AQ$183,"")</f>
        <v>Удельный вес маршрутов межмуниципального сообщения в крае, соответствующих требованиям по обеспечению их доступности для инвалидов, от общего количества маршрутов межмуниципального сообщения в крае, на которых осуществляется перевозки пассажиров и багажа.</v>
      </c>
      <c r="F50" s="199" t="str">
        <f>IF('Data Import'!$AQ$184&lt;&gt;"",'Data Import'!$AQ$184,"")</f>
        <v>%</v>
      </c>
      <c r="G50" s="201">
        <f>IF('Data Import'!$AQ$185&lt;&gt;"",'Data Import'!$AQ$185,"")</f>
        <v>74</v>
      </c>
      <c r="H50" s="201">
        <f>IF('Data Import'!$AQ$186&lt;&gt;"",'Data Import'!$AQ$186,"")</f>
        <v>74</v>
      </c>
      <c r="I50" s="199" t="str">
        <f>IF('Data Import'!$AQ$187="Нет","+","")</f>
        <v/>
      </c>
      <c r="J50" s="179" t="str">
        <f>IF('Data Import'!$AQ$188&lt;&gt;"",'Data Import'!$AQ$188,"")</f>
        <v/>
      </c>
      <c r="K50" s="199" t="str">
        <f>IF('Data Import'!$AQ$187="Да","+","")</f>
        <v>+</v>
      </c>
      <c r="L50" s="200">
        <f>IF('Data Import'!$AQ$189&lt;&gt;"",'Data Import'!$AQ$189,"")</f>
        <v>44</v>
      </c>
      <c r="M50" s="200">
        <f>IF('Data Import'!$AQ$190&lt;&gt;"",'Data Import'!$AQ$190,"")</f>
        <v>29</v>
      </c>
    </row>
    <row r="51" spans="1:13" s="202" customFormat="1" ht="50.25" customHeight="1" x14ac:dyDescent="0.25">
      <c r="A51" s="33">
        <v>41</v>
      </c>
      <c r="B51" s="177" t="s">
        <v>51</v>
      </c>
      <c r="C51" s="199" t="str">
        <f>IF('Data Import'!$AR$181="Нет","+","")</f>
        <v/>
      </c>
      <c r="D51" s="199" t="str">
        <f>IF('Data Import'!$AR$182="Нет","+","")</f>
        <v>+</v>
      </c>
      <c r="E51" s="179" t="str">
        <f>IF('Data Import'!$AR$183&lt;&gt;"",'Data Import'!$AR$183,"")</f>
        <v/>
      </c>
      <c r="F51" s="199" t="str">
        <f>IF('Data Import'!$AR$184&lt;&gt;"",'Data Import'!$AR$184,"")</f>
        <v/>
      </c>
      <c r="G51" s="201" t="str">
        <f>IF('Data Import'!$AR$185&lt;&gt;"",'Data Import'!$AR$185,"")</f>
        <v/>
      </c>
      <c r="H51" s="201" t="str">
        <f>IF('Data Import'!$AR$186&lt;&gt;"",'Data Import'!$AR$186,"")</f>
        <v/>
      </c>
      <c r="I51" s="199" t="str">
        <f>IF('Data Import'!$AR$187="Нет","+","")</f>
        <v/>
      </c>
      <c r="J51" s="179" t="str">
        <f>IF('Data Import'!$AR$188&lt;&gt;"",'Data Import'!$AR$188,"")</f>
        <v>В отчетном году проведено 4 конкурсные процедуры; во всех 4 случаях в документацию включены условия по обеспечению доступности транспортного средства для инвалидов</v>
      </c>
      <c r="K51" s="199" t="str">
        <f>IF('Data Import'!$AR$187="Да","+","")</f>
        <v/>
      </c>
      <c r="L51" s="200">
        <f>IF('Data Import'!$AR$189&lt;&gt;"",'Data Import'!$AR$189,"")</f>
        <v>4</v>
      </c>
      <c r="M51" s="200">
        <f>IF('Data Import'!$AR$190&lt;&gt;"",'Data Import'!$AR$190,"")</f>
        <v>4</v>
      </c>
    </row>
    <row r="52" spans="1:13" s="202" customFormat="1" ht="15.75" customHeight="1" x14ac:dyDescent="0.25">
      <c r="A52" s="33">
        <v>42</v>
      </c>
      <c r="B52" s="177" t="s">
        <v>52</v>
      </c>
      <c r="C52" s="199" t="str">
        <f>IF('Data Import'!$AS$181="Нет","+","")</f>
        <v>+</v>
      </c>
      <c r="D52" s="199" t="str">
        <f>IF('Data Import'!$AS$182="Нет","+","")</f>
        <v/>
      </c>
      <c r="E52" s="179" t="str">
        <f>IF('Data Import'!$AS$183&lt;&gt;"",'Data Import'!$AS$183,"")</f>
        <v/>
      </c>
      <c r="F52" s="199" t="str">
        <f>IF('Data Import'!$AS$184&lt;&gt;"",'Data Import'!$AS$184,"")</f>
        <v/>
      </c>
      <c r="G52" s="201" t="str">
        <f>IF('Data Import'!$AS$185&lt;&gt;"",'Data Import'!$AS$185,"")</f>
        <v/>
      </c>
      <c r="H52" s="201" t="str">
        <f>IF('Data Import'!$AS$186&lt;&gt;"",'Data Import'!$AS$186,"")</f>
        <v/>
      </c>
      <c r="I52" s="199" t="str">
        <f>IF('Data Import'!$AS$187="Нет","+","")</f>
        <v/>
      </c>
      <c r="J52" s="179" t="str">
        <f>IF('Data Import'!$AS$188&lt;&gt;"",'Data Import'!$AS$188,"")</f>
        <v/>
      </c>
      <c r="K52" s="199" t="str">
        <f>IF('Data Import'!$AS$187="Да","+","")</f>
        <v>+</v>
      </c>
      <c r="L52" s="200">
        <f>IF('Data Import'!$AS$189&lt;&gt;"",'Data Import'!$AS$189,"")</f>
        <v>10</v>
      </c>
      <c r="M52" s="200">
        <f>IF('Data Import'!$AS$190&lt;&gt;"",'Data Import'!$AS$190,"")</f>
        <v>10</v>
      </c>
    </row>
    <row r="53" spans="1:13" s="202" customFormat="1" ht="15.75" customHeight="1" x14ac:dyDescent="0.25">
      <c r="A53" s="33">
        <v>43</v>
      </c>
      <c r="B53" s="177" t="s">
        <v>53</v>
      </c>
      <c r="C53" s="199" t="str">
        <f>IF('Data Import'!$AT$181="Нет","+","")</f>
        <v/>
      </c>
      <c r="D53" s="199" t="str">
        <f>IF('Data Import'!$AT$182="Нет","+","")</f>
        <v/>
      </c>
      <c r="E53" s="179" t="str">
        <f>IF('Data Import'!$AT$183&lt;&gt;"",'Data Import'!$AT$183,"")</f>
        <v/>
      </c>
      <c r="F53" s="199" t="str">
        <f>IF('Data Import'!$AT$184&lt;&gt;"",'Data Import'!$AT$184,"")</f>
        <v/>
      </c>
      <c r="G53" s="201" t="str">
        <f>IF('Data Import'!$AT$185&lt;&gt;"",'Data Import'!$AT$185,"")</f>
        <v/>
      </c>
      <c r="H53" s="201" t="str">
        <f>IF('Data Import'!$AT$186&lt;&gt;"",'Data Import'!$AT$186,"")</f>
        <v/>
      </c>
      <c r="I53" s="199" t="str">
        <f>IF('Data Import'!$AT$187="Нет","+","")</f>
        <v/>
      </c>
      <c r="J53" s="179" t="str">
        <f>IF('Data Import'!$AT$188&lt;&gt;"",'Data Import'!$AT$188,"")</f>
        <v/>
      </c>
      <c r="K53" s="199" t="str">
        <f>IF('Data Import'!$AT$187="Да","+","")</f>
        <v/>
      </c>
      <c r="L53" s="200" t="str">
        <f>IF('Data Import'!$AT$189&lt;&gt;"",'Data Import'!$AT$189,"")</f>
        <v/>
      </c>
      <c r="M53" s="200" t="str">
        <f>IF('Data Import'!$AT$190&lt;&gt;"",'Data Import'!$AT$190,"")</f>
        <v/>
      </c>
    </row>
    <row r="54" spans="1:13" s="202" customFormat="1" ht="15.75" customHeight="1" x14ac:dyDescent="0.25">
      <c r="A54" s="33">
        <v>44</v>
      </c>
      <c r="B54" s="177" t="s">
        <v>54</v>
      </c>
      <c r="C54" s="199" t="str">
        <f>IF('Data Import'!$AU$181="Нет","+","")</f>
        <v/>
      </c>
      <c r="D54" s="199" t="str">
        <f>IF('Data Import'!$AU$182="Нет","+","")</f>
        <v>+</v>
      </c>
      <c r="E54" s="179" t="str">
        <f>IF('Data Import'!$AU$183&lt;&gt;"",'Data Import'!$AU$183,"")</f>
        <v/>
      </c>
      <c r="F54" s="199" t="str">
        <f>IF('Data Import'!$AU$184&lt;&gt;"",'Data Import'!$AU$184,"")</f>
        <v/>
      </c>
      <c r="G54" s="201" t="str">
        <f>IF('Data Import'!$AU$185&lt;&gt;"",'Data Import'!$AU$185,"")</f>
        <v/>
      </c>
      <c r="H54" s="201" t="str">
        <f>IF('Data Import'!$AU$186&lt;&gt;"",'Data Import'!$AU$186,"")</f>
        <v/>
      </c>
      <c r="I54" s="199" t="str">
        <f>IF('Data Import'!$AU$187="Нет","+","")</f>
        <v/>
      </c>
      <c r="J54" s="179" t="str">
        <f>IF('Data Import'!$AU$188&lt;&gt;"",'Data Import'!$AU$188,"")</f>
        <v/>
      </c>
      <c r="K54" s="199" t="str">
        <f>IF('Data Import'!$AU$187="Да","+","")</f>
        <v>+</v>
      </c>
      <c r="L54" s="200">
        <f>IF('Data Import'!$AU$189&lt;&gt;"",'Data Import'!$AU$189,"")</f>
        <v>17</v>
      </c>
      <c r="M54" s="200">
        <f>IF('Data Import'!$AU$190&lt;&gt;"",'Data Import'!$AU$190,"")</f>
        <v>17</v>
      </c>
    </row>
    <row r="55" spans="1:13" s="202" customFormat="1" ht="111.75" customHeight="1" x14ac:dyDescent="0.25">
      <c r="A55" s="33">
        <v>45</v>
      </c>
      <c r="B55" s="177" t="s">
        <v>55</v>
      </c>
      <c r="C55" s="199" t="str">
        <f>IF('Data Import'!$AV$181="Нет","+","")</f>
        <v>+</v>
      </c>
      <c r="D55" s="199" t="str">
        <f>IF('Data Import'!$AV$182="Нет","+","")</f>
        <v/>
      </c>
      <c r="E55" s="179" t="str">
        <f>IF('Data Import'!$AV$183&lt;&gt;"",'Data Import'!$AV$183,"")</f>
        <v/>
      </c>
      <c r="F55" s="199" t="str">
        <f>IF('Data Import'!$AV$184&lt;&gt;"",'Data Import'!$AV$184,"")</f>
        <v/>
      </c>
      <c r="G55" s="201" t="str">
        <f>IF('Data Import'!$AV$185&lt;&gt;"",'Data Import'!$AV$185,"")</f>
        <v/>
      </c>
      <c r="H55" s="201" t="str">
        <f>IF('Data Import'!$AV$186&lt;&gt;"",'Data Import'!$AV$186,"")</f>
        <v/>
      </c>
      <c r="I55" s="199" t="str">
        <f>IF('Data Import'!$AV$187="Нет","+","")</f>
        <v/>
      </c>
      <c r="J55" s="179" t="str">
        <f>IF('Data Import'!$AV$188&lt;&gt;"",'Data Import'!$AV$188,"")</f>
        <v>В рамках текущей деятельности, с учетом действуещего законодательства: 
Федеральный закон от 24.11.1995 № 181-ФЗ (ред. от 29.10.2024) "О социальной защите инвалидов в Российской Федерации"; 
Постановление Правительства Кемеровской области - Кузбасса от 05.10.2023  № 657 "Об утверждении государственной программы Кемеровской области - Кузбасса "Развитие транспорта Кузбасса".</v>
      </c>
      <c r="K55" s="199" t="str">
        <f>IF('Data Import'!$AV$187="Да","+","")</f>
        <v/>
      </c>
      <c r="L55" s="200">
        <f>IF('Data Import'!$AV$189&lt;&gt;"",'Data Import'!$AV$189,"")</f>
        <v>122</v>
      </c>
      <c r="M55" s="200">
        <f>IF('Data Import'!$AV$190&lt;&gt;"",'Data Import'!$AV$190,"")</f>
        <v>41</v>
      </c>
    </row>
    <row r="56" spans="1:13" s="202" customFormat="1" ht="15.75" customHeight="1" x14ac:dyDescent="0.25">
      <c r="A56" s="33">
        <v>46</v>
      </c>
      <c r="B56" s="177" t="s">
        <v>56</v>
      </c>
      <c r="C56" s="199" t="str">
        <f>IF('Data Import'!$AW$181="Нет","+","")</f>
        <v>+</v>
      </c>
      <c r="D56" s="199" t="str">
        <f>IF('Data Import'!$AW$182="Нет","+","")</f>
        <v/>
      </c>
      <c r="E56" s="179" t="str">
        <f>IF('Data Import'!$AW$183&lt;&gt;"",'Data Import'!$AW$183,"")</f>
        <v/>
      </c>
      <c r="F56" s="199" t="str">
        <f>IF('Data Import'!$AW$184&lt;&gt;"",'Data Import'!$AW$184,"")</f>
        <v/>
      </c>
      <c r="G56" s="201" t="str">
        <f>IF('Data Import'!$AW$185&lt;&gt;"",'Data Import'!$AW$185,"")</f>
        <v/>
      </c>
      <c r="H56" s="201" t="str">
        <f>IF('Data Import'!$AW$186&lt;&gt;"",'Data Import'!$AW$186,"")</f>
        <v/>
      </c>
      <c r="I56" s="199" t="str">
        <f>IF('Data Import'!$AW$187="Нет","+","")</f>
        <v/>
      </c>
      <c r="J56" s="179" t="str">
        <f>IF('Data Import'!$AW$188&lt;&gt;"",'Data Import'!$AW$188,"")</f>
        <v/>
      </c>
      <c r="K56" s="199" t="str">
        <f>IF('Data Import'!$AW$187="Да","+","")</f>
        <v>+</v>
      </c>
      <c r="L56" s="200">
        <f>IF('Data Import'!$AW$189&lt;&gt;"",'Data Import'!$AW$189,"")</f>
        <v>95</v>
      </c>
      <c r="M56" s="200">
        <f>IF('Data Import'!$AW$190&lt;&gt;"",'Data Import'!$AW$190,"")</f>
        <v>80</v>
      </c>
    </row>
    <row r="57" spans="1:13" s="202" customFormat="1" ht="15.75" customHeight="1" x14ac:dyDescent="0.25">
      <c r="A57" s="33">
        <v>47</v>
      </c>
      <c r="B57" s="177" t="s">
        <v>57</v>
      </c>
      <c r="C57" s="199" t="str">
        <f>IF('Data Import'!$AX$181="Нет","+","")</f>
        <v/>
      </c>
      <c r="D57" s="199" t="str">
        <f>IF('Data Import'!$AX$182="Нет","+","")</f>
        <v>+</v>
      </c>
      <c r="E57" s="179" t="str">
        <f>IF('Data Import'!$AX$183&lt;&gt;"",'Data Import'!$AX$183,"")</f>
        <v/>
      </c>
      <c r="F57" s="199" t="str">
        <f>IF('Data Import'!$AX$184&lt;&gt;"",'Data Import'!$AX$184,"")</f>
        <v/>
      </c>
      <c r="G57" s="201" t="str">
        <f>IF('Data Import'!$AX$185&lt;&gt;"",'Data Import'!$AX$185,"")</f>
        <v/>
      </c>
      <c r="H57" s="201" t="str">
        <f>IF('Data Import'!$AX$186&lt;&gt;"",'Data Import'!$AX$186,"")</f>
        <v/>
      </c>
      <c r="I57" s="199" t="str">
        <f>IF('Data Import'!$AX$187="Нет","+","")</f>
        <v/>
      </c>
      <c r="J57" s="179" t="str">
        <f>IF('Data Import'!$AX$188&lt;&gt;"",'Data Import'!$AX$188,"")</f>
        <v/>
      </c>
      <c r="K57" s="199" t="str">
        <f>IF('Data Import'!$AX$187="Да","+","")</f>
        <v>+</v>
      </c>
      <c r="L57" s="200">
        <f>IF('Data Import'!$AX$189&lt;&gt;"",'Data Import'!$AX$189,"")</f>
        <v>144</v>
      </c>
      <c r="M57" s="200">
        <f>IF('Data Import'!$AX$190&lt;&gt;"",'Data Import'!$AX$190,"")</f>
        <v>144</v>
      </c>
    </row>
    <row r="58" spans="1:13" s="202" customFormat="1" ht="15.75" customHeight="1" x14ac:dyDescent="0.25">
      <c r="A58" s="33">
        <v>48</v>
      </c>
      <c r="B58" s="177" t="s">
        <v>58</v>
      </c>
      <c r="C58" s="199" t="str">
        <f>IF('Data Import'!$AY$181="Нет","+","")</f>
        <v/>
      </c>
      <c r="D58" s="199" t="str">
        <f>IF('Data Import'!$AY$182="Нет","+","")</f>
        <v>+</v>
      </c>
      <c r="E58" s="179" t="str">
        <f>IF('Data Import'!$AY$183&lt;&gt;"",'Data Import'!$AY$183,"")</f>
        <v/>
      </c>
      <c r="F58" s="199" t="str">
        <f>IF('Data Import'!$AY$184&lt;&gt;"",'Data Import'!$AY$184,"")</f>
        <v/>
      </c>
      <c r="G58" s="201" t="str">
        <f>IF('Data Import'!$AY$185&lt;&gt;"",'Data Import'!$AY$185,"")</f>
        <v/>
      </c>
      <c r="H58" s="201" t="str">
        <f>IF('Data Import'!$AY$186&lt;&gt;"",'Data Import'!$AY$186,"")</f>
        <v/>
      </c>
      <c r="I58" s="199" t="str">
        <f>IF('Data Import'!$AY$187="Нет","+","")</f>
        <v/>
      </c>
      <c r="J58" s="179" t="str">
        <f>IF('Data Import'!$AY$188&lt;&gt;"",'Data Import'!$AY$188,"")</f>
        <v/>
      </c>
      <c r="K58" s="199" t="str">
        <f>IF('Data Import'!$AY$187="Да","+","")</f>
        <v>+</v>
      </c>
      <c r="L58" s="200">
        <f>IF('Data Import'!$AY$189&lt;&gt;"",'Data Import'!$AY$189,"")</f>
        <v>96</v>
      </c>
      <c r="M58" s="200">
        <f>IF('Data Import'!$AY$190&lt;&gt;"",'Data Import'!$AY$190,"")</f>
        <v>40</v>
      </c>
    </row>
    <row r="59" spans="1:13" s="202" customFormat="1" ht="15.75" customHeight="1" x14ac:dyDescent="0.25">
      <c r="A59" s="33">
        <v>49</v>
      </c>
      <c r="B59" s="177" t="s">
        <v>59</v>
      </c>
      <c r="C59" s="199" t="str">
        <f>IF('Data Import'!$AZ$181="Нет","+","")</f>
        <v/>
      </c>
      <c r="D59" s="199" t="str">
        <f>IF('Data Import'!$AZ$182="Нет","+","")</f>
        <v/>
      </c>
      <c r="E59" s="179" t="str">
        <f>IF('Data Import'!$AZ$183&lt;&gt;"",'Data Import'!$AZ$183,"")</f>
        <v/>
      </c>
      <c r="F59" s="199" t="str">
        <f>IF('Data Import'!$AZ$184&lt;&gt;"",'Data Import'!$AZ$184,"")</f>
        <v/>
      </c>
      <c r="G59" s="201" t="str">
        <f>IF('Data Import'!$AZ$185&lt;&gt;"",'Data Import'!$AZ$185,"")</f>
        <v/>
      </c>
      <c r="H59" s="201" t="str">
        <f>IF('Data Import'!$AZ$186&lt;&gt;"",'Data Import'!$AZ$186,"")</f>
        <v/>
      </c>
      <c r="I59" s="199" t="str">
        <f>IF('Data Import'!$AZ$187="Нет","+","")</f>
        <v/>
      </c>
      <c r="J59" s="179" t="str">
        <f>IF('Data Import'!$AZ$188&lt;&gt;"",'Data Import'!$AZ$188,"")</f>
        <v/>
      </c>
      <c r="K59" s="199" t="str">
        <f>IF('Data Import'!$AZ$187="Да","+","")</f>
        <v/>
      </c>
      <c r="L59" s="200" t="str">
        <f>IF('Data Import'!$AZ$189&lt;&gt;"",'Data Import'!$AZ$189,"")</f>
        <v/>
      </c>
      <c r="M59" s="200" t="str">
        <f>IF('Data Import'!$AZ$190&lt;&gt;"",'Data Import'!$AZ$190,"")</f>
        <v/>
      </c>
    </row>
    <row r="60" spans="1:13" s="202" customFormat="1" ht="158.25" customHeight="1" x14ac:dyDescent="0.25">
      <c r="A60" s="33">
        <v>50</v>
      </c>
      <c r="B60" s="177" t="s">
        <v>60</v>
      </c>
      <c r="C60" s="199" t="str">
        <f>IF('Data Import'!$BA$181="Нет","+","")</f>
        <v>+</v>
      </c>
      <c r="D60" s="199" t="str">
        <f>IF('Data Import'!$BA$182="Нет","+","")</f>
        <v/>
      </c>
      <c r="E60" s="179" t="str">
        <f>IF('Data Import'!$BA$183&lt;&gt;"",'Data Import'!$BA$183,"")</f>
        <v/>
      </c>
      <c r="F60" s="199" t="str">
        <f>IF('Data Import'!$BA$184&lt;&gt;"",'Data Import'!$BA$184,"")</f>
        <v/>
      </c>
      <c r="G60" s="201" t="str">
        <f>IF('Data Import'!$BA$185&lt;&gt;"",'Data Import'!$BA$185,"")</f>
        <v/>
      </c>
      <c r="H60" s="201" t="str">
        <f>IF('Data Import'!$BA$186&lt;&gt;"",'Data Import'!$BA$186,"")</f>
        <v/>
      </c>
      <c r="I60" s="199" t="str">
        <f>IF('Data Import'!$BA$187="Нет","+","")</f>
        <v/>
      </c>
      <c r="J60" s="179" t="str">
        <f>IF('Data Import'!$BA$188&lt;&gt;"",'Data Import'!$BA$188,"")</f>
        <v>В критерии оценки включено наличие в парке перевозчика низкопольных автобусов, оборудование для перевозок пассажиров с ограниченными возможностями передвижения, наличие кнопок для остановки, автоинформаторов, электронной информационной системы.                                                                                                                                                                                                                                         1. Постановление Администрации г. Улан-Удэ от 06.02.2019 № 22 "Об утверждении Порядка проведения открытого конкурса на право осуществления перевозок по муниципальным маршрутам регулярных перевозок на территории города Улан-Удэ по нерегулируемым тарифам"
2. Постановление Администрации г. Улан-Удэ от 06.02.2019 № 24 (ред. от 20.05.2021) "Об установлении Шкалы для оценки критериев, учитываемых при рассмотрении заявок на участие в открытом конкурсе на право осуществления перевозок по муниципальным маршрутам регулярных перевозок на территории города Улан-Удэ по нерегулируемым тарифам"</v>
      </c>
      <c r="K60" s="199" t="str">
        <f>IF('Data Import'!$BA$187="Да","+","")</f>
        <v/>
      </c>
      <c r="L60" s="200">
        <f>IF('Data Import'!$BA$189&lt;&gt;"",'Data Import'!$BA$189,"")</f>
        <v>1</v>
      </c>
      <c r="M60" s="200">
        <f>IF('Data Import'!$BA$190&lt;&gt;"",'Data Import'!$BA$190,"")</f>
        <v>0</v>
      </c>
    </row>
    <row r="61" spans="1:13" s="202" customFormat="1" ht="15.75" customHeight="1" x14ac:dyDescent="0.25">
      <c r="A61" s="33">
        <v>51</v>
      </c>
      <c r="B61" s="177" t="s">
        <v>61</v>
      </c>
      <c r="C61" s="199" t="str">
        <f>IF('Data Import'!$BB$181="Нет","+","")</f>
        <v/>
      </c>
      <c r="D61" s="199" t="str">
        <f>IF('Data Import'!$BB$182="Нет","+","")</f>
        <v/>
      </c>
      <c r="E61" s="179" t="str">
        <f>IF('Data Import'!$BB$183&lt;&gt;"",'Data Import'!$BB$183,"")</f>
        <v/>
      </c>
      <c r="F61" s="199" t="str">
        <f>IF('Data Import'!$BB$184&lt;&gt;"",'Data Import'!$BB$184,"")</f>
        <v/>
      </c>
      <c r="G61" s="201" t="str">
        <f>IF('Data Import'!$BB$185&lt;&gt;"",'Data Import'!$BB$185,"")</f>
        <v/>
      </c>
      <c r="H61" s="201" t="str">
        <f>IF('Data Import'!$BB$186&lt;&gt;"",'Data Import'!$BB$186,"")</f>
        <v/>
      </c>
      <c r="I61" s="199" t="str">
        <f>IF('Data Import'!$BB$187="Нет","+","")</f>
        <v/>
      </c>
      <c r="J61" s="179" t="str">
        <f>IF('Data Import'!$BB$188&lt;&gt;"",'Data Import'!$BB$188,"")</f>
        <v/>
      </c>
      <c r="K61" s="199" t="str">
        <f>IF('Data Import'!$BB$187="Да","+","")</f>
        <v/>
      </c>
      <c r="L61" s="200" t="str">
        <f>IF('Data Import'!$BB$189&lt;&gt;"",'Data Import'!$BB$189,"")</f>
        <v/>
      </c>
      <c r="M61" s="200" t="str">
        <f>IF('Data Import'!$BB$190&lt;&gt;"",'Data Import'!$BB$190,"")</f>
        <v/>
      </c>
    </row>
    <row r="62" spans="1:13" s="202" customFormat="1" ht="47.25" customHeight="1" x14ac:dyDescent="0.25">
      <c r="A62" s="33">
        <v>52</v>
      </c>
      <c r="B62" s="177" t="s">
        <v>62</v>
      </c>
      <c r="C62" s="199" t="str">
        <f>IF('Data Import'!$BC$181="Нет","+","")</f>
        <v/>
      </c>
      <c r="D62" s="199" t="str">
        <f>IF('Data Import'!$BC$182="Нет","+","")</f>
        <v/>
      </c>
      <c r="E62" s="179" t="str">
        <f>IF('Data Import'!$BC$183&lt;&gt;"",'Data Import'!$BC$183,"")</f>
        <v>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v>
      </c>
      <c r="F62" s="199" t="str">
        <f>IF('Data Import'!$BC$184&lt;&gt;"",'Data Import'!$BC$184,"")</f>
        <v>ед.</v>
      </c>
      <c r="G62" s="201">
        <f>IF('Data Import'!$BC$185&lt;&gt;"",'Data Import'!$BC$185,"")</f>
        <v>5</v>
      </c>
      <c r="H62" s="201">
        <f>IF('Data Import'!$BC$186&lt;&gt;"",'Data Import'!$BC$186,"")</f>
        <v>5</v>
      </c>
      <c r="I62" s="199" t="str">
        <f>IF('Data Import'!$BC$187="Нет","+","")</f>
        <v/>
      </c>
      <c r="J62" s="179" t="str">
        <f>IF('Data Import'!$BC$188&lt;&gt;"",'Data Import'!$BC$188,"")</f>
        <v/>
      </c>
      <c r="K62" s="199" t="str">
        <f>IF('Data Import'!$BC$187="Да","+","")</f>
        <v>+</v>
      </c>
      <c r="L62" s="200">
        <f>IF('Data Import'!$BC$189&lt;&gt;"",'Data Import'!$BC$189,"")</f>
        <v>5</v>
      </c>
      <c r="M62" s="200">
        <f>IF('Data Import'!$BC$190&lt;&gt;"",'Data Import'!$BC$190,"")</f>
        <v>5</v>
      </c>
    </row>
    <row r="63" spans="1:13" s="202" customFormat="1" ht="15.75" customHeight="1" x14ac:dyDescent="0.25">
      <c r="A63" s="33">
        <v>53</v>
      </c>
      <c r="B63" s="177" t="s">
        <v>63</v>
      </c>
      <c r="C63" s="199" t="str">
        <f>IF('Data Import'!$BD$181="Нет","+","")</f>
        <v/>
      </c>
      <c r="D63" s="199" t="str">
        <f>IF('Data Import'!$BD$182="Нет","+","")</f>
        <v>+</v>
      </c>
      <c r="E63" s="179" t="str">
        <f>IF('Data Import'!$BD$183&lt;&gt;"",'Data Import'!$BD$183,"")</f>
        <v/>
      </c>
      <c r="F63" s="199" t="str">
        <f>IF('Data Import'!$BD$184&lt;&gt;"",'Data Import'!$BD$184,"")</f>
        <v/>
      </c>
      <c r="G63" s="201" t="str">
        <f>IF('Data Import'!$BD$185&lt;&gt;"",'Data Import'!$BD$185,"")</f>
        <v/>
      </c>
      <c r="H63" s="201" t="str">
        <f>IF('Data Import'!$BD$186&lt;&gt;"",'Data Import'!$BD$186,"")</f>
        <v/>
      </c>
      <c r="I63" s="199" t="str">
        <f>IF('Data Import'!$BD$187="Нет","+","")</f>
        <v/>
      </c>
      <c r="J63" s="179" t="str">
        <f>IF('Data Import'!$BD$188&lt;&gt;"",'Data Import'!$BD$188,"")</f>
        <v/>
      </c>
      <c r="K63" s="199" t="str">
        <f>IF('Data Import'!$BD$187="Да","+","")</f>
        <v>+</v>
      </c>
      <c r="L63" s="200">
        <f>IF('Data Import'!$BD$189&lt;&gt;"",'Data Import'!$BD$189,"")</f>
        <v>23</v>
      </c>
      <c r="M63" s="200">
        <f>IF('Data Import'!$BD$190&lt;&gt;"",'Data Import'!$BD$190,"")</f>
        <v>21</v>
      </c>
    </row>
    <row r="64" spans="1:13" s="202" customFormat="1" ht="15.75" customHeight="1" x14ac:dyDescent="0.25">
      <c r="A64" s="33">
        <v>54</v>
      </c>
      <c r="B64" s="177" t="s">
        <v>64</v>
      </c>
      <c r="C64" s="199" t="str">
        <f>IF('Data Import'!$BE$181="Нет","+","")</f>
        <v/>
      </c>
      <c r="D64" s="199" t="str">
        <f>IF('Data Import'!$BE$182="Нет","+","")</f>
        <v>+</v>
      </c>
      <c r="E64" s="179" t="str">
        <f>IF('Data Import'!$BE$183&lt;&gt;"",'Data Import'!$BE$183,"")</f>
        <v/>
      </c>
      <c r="F64" s="199" t="str">
        <f>IF('Data Import'!$BE$184&lt;&gt;"",'Data Import'!$BE$184,"")</f>
        <v/>
      </c>
      <c r="G64" s="201" t="str">
        <f>IF('Data Import'!$BE$185&lt;&gt;"",'Data Import'!$BE$185,"")</f>
        <v/>
      </c>
      <c r="H64" s="201" t="str">
        <f>IF('Data Import'!$BE$186&lt;&gt;"",'Data Import'!$BE$186,"")</f>
        <v/>
      </c>
      <c r="I64" s="199" t="str">
        <f>IF('Data Import'!$BE$187="Нет","+","")</f>
        <v/>
      </c>
      <c r="J64" s="179" t="str">
        <f>IF('Data Import'!$BE$188&lt;&gt;"",'Data Import'!$BE$188,"")</f>
        <v/>
      </c>
      <c r="K64" s="199" t="str">
        <f>IF('Data Import'!$BE$187="Да","+","")</f>
        <v>+</v>
      </c>
      <c r="L64" s="200">
        <f>IF('Data Import'!$BE$189&lt;&gt;"",'Data Import'!$BE$189,"")</f>
        <v>6</v>
      </c>
      <c r="M64" s="200">
        <f>IF('Data Import'!$BE$190&lt;&gt;"",'Data Import'!$BE$190,"")</f>
        <v>6</v>
      </c>
    </row>
    <row r="65" spans="1:13" s="202" customFormat="1" ht="15.75" customHeight="1" x14ac:dyDescent="0.25">
      <c r="A65" s="33">
        <v>55</v>
      </c>
      <c r="B65" s="177" t="s">
        <v>65</v>
      </c>
      <c r="C65" s="199" t="str">
        <f>IF('Data Import'!$BF$181="Нет","+","")</f>
        <v>+</v>
      </c>
      <c r="D65" s="199" t="str">
        <f>IF('Data Import'!$BF$182="Нет","+","")</f>
        <v/>
      </c>
      <c r="E65" s="179" t="str">
        <f>IF('Data Import'!$BF$183&lt;&gt;"",'Data Import'!$BF$183,"")</f>
        <v/>
      </c>
      <c r="F65" s="199" t="str">
        <f>IF('Data Import'!$BF$184&lt;&gt;"",'Data Import'!$BF$184,"")</f>
        <v/>
      </c>
      <c r="G65" s="201" t="str">
        <f>IF('Data Import'!$BF$185&lt;&gt;"",'Data Import'!$BF$185,"")</f>
        <v/>
      </c>
      <c r="H65" s="201" t="str">
        <f>IF('Data Import'!$BF$186&lt;&gt;"",'Data Import'!$BF$186,"")</f>
        <v/>
      </c>
      <c r="I65" s="199" t="str">
        <f>IF('Data Import'!$BF$187="Нет","+","")</f>
        <v/>
      </c>
      <c r="J65" s="179" t="str">
        <f>IF('Data Import'!$BF$188&lt;&gt;"",'Data Import'!$BF$188,"")</f>
        <v/>
      </c>
      <c r="K65" s="199" t="str">
        <f>IF('Data Import'!$BF$187="Да","+","")</f>
        <v>+</v>
      </c>
      <c r="L65" s="200">
        <f>IF('Data Import'!$BF$189&lt;&gt;"",'Data Import'!$BF$189,"")</f>
        <v>111</v>
      </c>
      <c r="M65" s="200">
        <f>IF('Data Import'!$BF$190&lt;&gt;"",'Data Import'!$BF$190,"")</f>
        <v>86</v>
      </c>
    </row>
    <row r="66" spans="1:13" s="202" customFormat="1" ht="15.75" customHeight="1" x14ac:dyDescent="0.25">
      <c r="A66" s="33">
        <v>56</v>
      </c>
      <c r="B66" s="177" t="s">
        <v>66</v>
      </c>
      <c r="C66" s="199" t="str">
        <f>IF('Data Import'!$BG$181="Нет","+","")</f>
        <v/>
      </c>
      <c r="D66" s="199" t="str">
        <f>IF('Data Import'!$BG$182="Нет","+","")</f>
        <v>+</v>
      </c>
      <c r="E66" s="179" t="str">
        <f>IF('Data Import'!$BG$183&lt;&gt;"",'Data Import'!$BG$183,"")</f>
        <v/>
      </c>
      <c r="F66" s="199" t="str">
        <f>IF('Data Import'!$BG$184&lt;&gt;"",'Data Import'!$BG$184,"")</f>
        <v/>
      </c>
      <c r="G66" s="201" t="str">
        <f>IF('Data Import'!$BG$185&lt;&gt;"",'Data Import'!$BG$185,"")</f>
        <v/>
      </c>
      <c r="H66" s="201" t="str">
        <f>IF('Data Import'!$BG$186&lt;&gt;"",'Data Import'!$BG$186,"")</f>
        <v/>
      </c>
      <c r="I66" s="199" t="str">
        <f>IF('Data Import'!$BG$187="Нет","+","")</f>
        <v/>
      </c>
      <c r="J66" s="179" t="str">
        <f>IF('Data Import'!$BG$188&lt;&gt;"",'Data Import'!$BG$188,"")</f>
        <v/>
      </c>
      <c r="K66" s="199" t="str">
        <f>IF('Data Import'!$BG$187="Да","+","")</f>
        <v>+</v>
      </c>
      <c r="L66" s="200">
        <f>IF('Data Import'!$BG$189&lt;&gt;"",'Data Import'!$BG$189,"")</f>
        <v>5</v>
      </c>
      <c r="M66" s="200">
        <f>IF('Data Import'!$BG$190&lt;&gt;"",'Data Import'!$BG$190,"")</f>
        <v>5</v>
      </c>
    </row>
    <row r="67" spans="1:13" s="202" customFormat="1" ht="15.75" customHeight="1" x14ac:dyDescent="0.25">
      <c r="A67" s="33">
        <v>57</v>
      </c>
      <c r="B67" s="177" t="s">
        <v>67</v>
      </c>
      <c r="C67" s="199" t="str">
        <f>IF('Data Import'!$BH$181="Нет","+","")</f>
        <v/>
      </c>
      <c r="D67" s="199" t="str">
        <f>IF('Data Import'!$BH$182="Нет","+","")</f>
        <v/>
      </c>
      <c r="E67" s="179" t="str">
        <f>IF('Data Import'!$BH$183&lt;&gt;"",'Data Import'!$BH$183,"")</f>
        <v/>
      </c>
      <c r="F67" s="199" t="str">
        <f>IF('Data Import'!$BH$184&lt;&gt;"",'Data Import'!$BH$184,"")</f>
        <v/>
      </c>
      <c r="G67" s="201" t="str">
        <f>IF('Data Import'!$BH$185&lt;&gt;"",'Data Import'!$BH$185,"")</f>
        <v/>
      </c>
      <c r="H67" s="201" t="str">
        <f>IF('Data Import'!$BH$186&lt;&gt;"",'Data Import'!$BH$186,"")</f>
        <v/>
      </c>
      <c r="I67" s="199" t="str">
        <f>IF('Data Import'!$BH$187="Нет","+","")</f>
        <v/>
      </c>
      <c r="J67" s="179" t="str">
        <f>IF('Data Import'!$BH$188&lt;&gt;"",'Data Import'!$BH$188,"")</f>
        <v/>
      </c>
      <c r="K67" s="199" t="str">
        <f>IF('Data Import'!$BH$187="Да","+","")</f>
        <v/>
      </c>
      <c r="L67" s="200" t="str">
        <f>IF('Data Import'!$BH$189&lt;&gt;"",'Data Import'!$BH$189,"")</f>
        <v/>
      </c>
      <c r="M67" s="200" t="str">
        <f>IF('Data Import'!$BH$190&lt;&gt;"",'Data Import'!$BH$190,"")</f>
        <v/>
      </c>
    </row>
    <row r="68" spans="1:13" s="202" customFormat="1" ht="63" customHeight="1" x14ac:dyDescent="0.25">
      <c r="A68" s="33">
        <v>58</v>
      </c>
      <c r="B68" s="177" t="s">
        <v>68</v>
      </c>
      <c r="C68" s="199" t="str">
        <f>IF('Data Import'!$BI$181="Нет","+","")</f>
        <v/>
      </c>
      <c r="D68" s="199" t="str">
        <f>IF('Data Import'!$BI$182="Нет","+","")</f>
        <v/>
      </c>
      <c r="E68" s="179" t="str">
        <f>IF('Data Import'!$BI$183&lt;&gt;"",'Data Import'!$BI$183,"")</f>
        <v>Количество конкурсных процедур на осуществление перевозок пассажиров автомобильным и городским наземным электрическим транспортом, запланированных к проведению в соответствующем году, в конкурсную документацию которых включены условия по обеспечению доступности транспортного средства для инвалидов</v>
      </c>
      <c r="F68" s="199" t="str">
        <f>IF('Data Import'!$BI$184&lt;&gt;"",'Data Import'!$BI$184,"")</f>
        <v>ед.</v>
      </c>
      <c r="G68" s="201" t="str">
        <f>IF('Data Import'!$BI$185&lt;&gt;"",'Data Import'!$BI$185,"")</f>
        <v/>
      </c>
      <c r="H68" s="201" t="str">
        <f>IF('Data Import'!$BI$186&lt;&gt;"",'Data Import'!$BI$186,"")</f>
        <v/>
      </c>
      <c r="I68" s="199" t="str">
        <f>IF('Data Import'!$BI$187="Нет","+","")</f>
        <v/>
      </c>
      <c r="J68" s="179" t="str">
        <f>IF('Data Import'!$BI$188&lt;&gt;"",'Data Import'!$BI$188,"")</f>
        <v/>
      </c>
      <c r="K68" s="199" t="str">
        <f>IF('Data Import'!$BI$187="Да","+","")</f>
        <v>+</v>
      </c>
      <c r="L68" s="200">
        <f>IF('Data Import'!$BI$189&lt;&gt;"",'Data Import'!$BI$189,"")</f>
        <v>191</v>
      </c>
      <c r="M68" s="200">
        <f>IF('Data Import'!$BI$190&lt;&gt;"",'Data Import'!$BI$190,"")</f>
        <v>89</v>
      </c>
    </row>
    <row r="69" spans="1:13" s="202" customFormat="1" ht="15.75" customHeight="1" x14ac:dyDescent="0.25">
      <c r="A69" s="33">
        <v>59</v>
      </c>
      <c r="B69" s="177" t="s">
        <v>69</v>
      </c>
      <c r="C69" s="199" t="str">
        <f>IF('Data Import'!$BJ$181="Нет","+","")</f>
        <v>+</v>
      </c>
      <c r="D69" s="199" t="str">
        <f>IF('Data Import'!$BJ$182="Нет","+","")</f>
        <v/>
      </c>
      <c r="E69" s="179" t="str">
        <f>IF('Data Import'!$BJ$183&lt;&gt;"",'Data Import'!$BJ$183,"")</f>
        <v/>
      </c>
      <c r="F69" s="199" t="str">
        <f>IF('Data Import'!$BJ$184&lt;&gt;"",'Data Import'!$BJ$184,"")</f>
        <v/>
      </c>
      <c r="G69" s="201" t="str">
        <f>IF('Data Import'!$BJ$185&lt;&gt;"",'Data Import'!$BJ$185,"")</f>
        <v/>
      </c>
      <c r="H69" s="201" t="str">
        <f>IF('Data Import'!$BJ$186&lt;&gt;"",'Data Import'!$BJ$186,"")</f>
        <v/>
      </c>
      <c r="I69" s="199" t="str">
        <f>IF('Data Import'!$BJ$187="Нет","+","")</f>
        <v/>
      </c>
      <c r="J69" s="179" t="str">
        <f>IF('Data Import'!$BJ$188&lt;&gt;"",'Data Import'!$BJ$188,"")</f>
        <v/>
      </c>
      <c r="K69" s="199" t="str">
        <f>IF('Data Import'!$BJ$187="Да","+","")</f>
        <v>+</v>
      </c>
      <c r="L69" s="200">
        <f>IF('Data Import'!$BJ$189&lt;&gt;"",'Data Import'!$BJ$189,"")</f>
        <v>32</v>
      </c>
      <c r="M69" s="200">
        <f>IF('Data Import'!$BJ$190&lt;&gt;"",'Data Import'!$BJ$190,"")</f>
        <v>30</v>
      </c>
    </row>
    <row r="70" spans="1:13" s="202" customFormat="1" ht="15.75" customHeight="1" x14ac:dyDescent="0.25">
      <c r="A70" s="33">
        <v>60</v>
      </c>
      <c r="B70" s="177" t="s">
        <v>70</v>
      </c>
      <c r="C70" s="199" t="str">
        <f>IF('Data Import'!$BK$181="Нет","+","")</f>
        <v/>
      </c>
      <c r="D70" s="199" t="str">
        <f>IF('Data Import'!$BK$182="Нет","+","")</f>
        <v>+</v>
      </c>
      <c r="E70" s="179" t="str">
        <f>IF('Data Import'!$BK$183&lt;&gt;"",'Data Import'!$BK$183,"")</f>
        <v/>
      </c>
      <c r="F70" s="199" t="str">
        <f>IF('Data Import'!$BK$184&lt;&gt;"",'Data Import'!$BK$184,"")</f>
        <v/>
      </c>
      <c r="G70" s="201" t="str">
        <f>IF('Data Import'!$BK$185&lt;&gt;"",'Data Import'!$BK$185,"")</f>
        <v/>
      </c>
      <c r="H70" s="201" t="str">
        <f>IF('Data Import'!$BK$186&lt;&gt;"",'Data Import'!$BK$186,"")</f>
        <v/>
      </c>
      <c r="I70" s="199" t="str">
        <f>IF('Data Import'!$BK$187="Нет","+","")</f>
        <v/>
      </c>
      <c r="J70" s="179" t="str">
        <f>IF('Data Import'!$BK$188&lt;&gt;"",'Data Import'!$BK$188,"")</f>
        <v/>
      </c>
      <c r="K70" s="199" t="str">
        <f>IF('Data Import'!$BK$187="Да","+","")</f>
        <v>+</v>
      </c>
      <c r="L70" s="200">
        <f>IF('Data Import'!$BK$189&lt;&gt;"",'Data Import'!$BK$189,"")</f>
        <v>52</v>
      </c>
      <c r="M70" s="200">
        <f>IF('Data Import'!$BK$190&lt;&gt;"",'Data Import'!$BK$190,"")</f>
        <v>25</v>
      </c>
    </row>
    <row r="71" spans="1:13" s="202" customFormat="1" ht="15.75" customHeight="1" x14ac:dyDescent="0.25">
      <c r="A71" s="33">
        <v>61</v>
      </c>
      <c r="B71" s="177" t="s">
        <v>71</v>
      </c>
      <c r="C71" s="199" t="str">
        <f>IF('Data Import'!$BL$181="Нет","+","")</f>
        <v/>
      </c>
      <c r="D71" s="199" t="str">
        <f>IF('Data Import'!$BL$182="Нет","+","")</f>
        <v>+</v>
      </c>
      <c r="E71" s="179" t="str">
        <f>IF('Data Import'!$BL$183&lt;&gt;"",'Data Import'!$BL$183,"")</f>
        <v/>
      </c>
      <c r="F71" s="199" t="str">
        <f>IF('Data Import'!$BL$184&lt;&gt;"",'Data Import'!$BL$184,"")</f>
        <v/>
      </c>
      <c r="G71" s="201" t="str">
        <f>IF('Data Import'!$BL$185&lt;&gt;"",'Data Import'!$BL$185,"")</f>
        <v/>
      </c>
      <c r="H71" s="201" t="str">
        <f>IF('Data Import'!$BL$186&lt;&gt;"",'Data Import'!$BL$186,"")</f>
        <v/>
      </c>
      <c r="I71" s="199" t="str">
        <f>IF('Data Import'!$BL$187="Нет","+","")</f>
        <v/>
      </c>
      <c r="J71" s="179" t="str">
        <f>IF('Data Import'!$BL$188&lt;&gt;"",'Data Import'!$BL$188,"")</f>
        <v/>
      </c>
      <c r="K71" s="199" t="str">
        <f>IF('Data Import'!$BL$187="Да","+","")</f>
        <v>+</v>
      </c>
      <c r="L71" s="200">
        <f>IF('Data Import'!$BL$189&lt;&gt;"",'Data Import'!$BL$189,"")</f>
        <v>6</v>
      </c>
      <c r="M71" s="200">
        <f>IF('Data Import'!$BL$190&lt;&gt;"",'Data Import'!$BL$190,"")</f>
        <v>4</v>
      </c>
    </row>
    <row r="72" spans="1:13" s="202" customFormat="1" ht="123" customHeight="1" x14ac:dyDescent="0.25">
      <c r="A72" s="33">
        <v>62</v>
      </c>
      <c r="B72" s="177" t="s">
        <v>72</v>
      </c>
      <c r="C72" s="199" t="str">
        <f>IF('Data Import'!$BM$181="Нет","+","")</f>
        <v/>
      </c>
      <c r="D72" s="199" t="str">
        <f>IF('Data Import'!$BM$182="Нет","+","")</f>
        <v/>
      </c>
      <c r="E72" s="179" t="str">
        <f>IF('Data Import'!$BM$183&lt;&gt;"",'Data Import'!$BM$183,"")</f>
        <v xml:space="preserve">В конкурсную документацию  открытого конкурса на право получения свидетельства об осуществлении перевозок включены критерии оценки заявок по оснащению автобусов оборудованием для перевозки инвалидов. При проведении торгов или осуществлении закупки у единого поставщика (подрядчика, исполнителя) наличие оборудования для перевозки инвалидов и условия по обеспечению доступности транспортного средства для инвалидов указываются в обязательных требованиях к транспортому средству, включаемых в описание объекта закупки. С 2024 года вся конкурсная документация содержит необходимые критерии оценки заявок или требования.
</v>
      </c>
      <c r="F72" s="199" t="str">
        <f>IF('Data Import'!$BM$184&lt;&gt;"",'Data Import'!$BM$184,"")</f>
        <v>%</v>
      </c>
      <c r="G72" s="201">
        <f>IF('Data Import'!$BM$185&lt;&gt;"",'Data Import'!$BM$185,"")</f>
        <v>100</v>
      </c>
      <c r="H72" s="201">
        <f>IF('Data Import'!$BM$186&lt;&gt;"",'Data Import'!$BM$186,"")</f>
        <v>100</v>
      </c>
      <c r="I72" s="199" t="str">
        <f>IF('Data Import'!$BM$187="Нет","+","")</f>
        <v/>
      </c>
      <c r="J72" s="179" t="str">
        <f>IF('Data Import'!$BM$188&lt;&gt;"",'Data Import'!$BM$188,"")</f>
        <v/>
      </c>
      <c r="K72" s="199" t="str">
        <f>IF('Data Import'!$BM$187="Да","+","")</f>
        <v>+</v>
      </c>
      <c r="L72" s="200">
        <f>IF('Data Import'!$BM$189&lt;&gt;"",'Data Import'!$BM$189,"")</f>
        <v>6</v>
      </c>
      <c r="M72" s="200">
        <f>IF('Data Import'!$BM$190&lt;&gt;"",'Data Import'!$BM$190,"")</f>
        <v>6</v>
      </c>
    </row>
    <row r="73" spans="1:13" s="202" customFormat="1" ht="15.75" customHeight="1" x14ac:dyDescent="0.25">
      <c r="A73" s="33">
        <v>63</v>
      </c>
      <c r="B73" s="177" t="s">
        <v>73</v>
      </c>
      <c r="C73" s="199" t="str">
        <f>IF('Data Import'!$BN$181="Нет","+","")</f>
        <v>+</v>
      </c>
      <c r="D73" s="199" t="str">
        <f>IF('Data Import'!$BN$182="Нет","+","")</f>
        <v/>
      </c>
      <c r="E73" s="179" t="str">
        <f>IF('Data Import'!$BN$183&lt;&gt;"",'Data Import'!$BN$183,"")</f>
        <v/>
      </c>
      <c r="F73" s="199" t="str">
        <f>IF('Data Import'!$BN$184&lt;&gt;"",'Data Import'!$BN$184,"")</f>
        <v/>
      </c>
      <c r="G73" s="201" t="str">
        <f>IF('Data Import'!$BN$185&lt;&gt;"",'Data Import'!$BN$185,"")</f>
        <v/>
      </c>
      <c r="H73" s="201" t="str">
        <f>IF('Data Import'!$BN$186&lt;&gt;"",'Data Import'!$BN$186,"")</f>
        <v/>
      </c>
      <c r="I73" s="199" t="str">
        <f>IF('Data Import'!$BN$187="Нет","+","")</f>
        <v/>
      </c>
      <c r="J73" s="179" t="str">
        <f>IF('Data Import'!$BN$188&lt;&gt;"",'Data Import'!$BN$188,"")</f>
        <v/>
      </c>
      <c r="K73" s="199" t="str">
        <f>IF('Data Import'!$BN$187="Да","+","")</f>
        <v>+</v>
      </c>
      <c r="L73" s="200">
        <f>IF('Data Import'!$BN$189&lt;&gt;"",'Data Import'!$BN$189,"")</f>
        <v>168</v>
      </c>
      <c r="M73" s="200">
        <f>IF('Data Import'!$BN$190&lt;&gt;"",'Data Import'!$BN$190,"")</f>
        <v>102</v>
      </c>
    </row>
    <row r="74" spans="1:13" s="202" customFormat="1" ht="15.75" customHeight="1" x14ac:dyDescent="0.25">
      <c r="A74" s="33">
        <v>64</v>
      </c>
      <c r="B74" s="177" t="s">
        <v>74</v>
      </c>
      <c r="C74" s="199" t="str">
        <f>IF('Data Import'!$BO$181="Нет","+","")</f>
        <v>+</v>
      </c>
      <c r="D74" s="199" t="str">
        <f>IF('Data Import'!$BO$182="Нет","+","")</f>
        <v/>
      </c>
      <c r="E74" s="179" t="str">
        <f>IF('Data Import'!$BO$183&lt;&gt;"",'Data Import'!$BO$183,"")</f>
        <v/>
      </c>
      <c r="F74" s="199" t="str">
        <f>IF('Data Import'!$BO$184&lt;&gt;"",'Data Import'!$BO$184,"")</f>
        <v/>
      </c>
      <c r="G74" s="201" t="str">
        <f>IF('Data Import'!$BO$185&lt;&gt;"",'Data Import'!$BO$185,"")</f>
        <v/>
      </c>
      <c r="H74" s="201" t="str">
        <f>IF('Data Import'!$BO$186&lt;&gt;"",'Data Import'!$BO$186,"")</f>
        <v/>
      </c>
      <c r="I74" s="199" t="str">
        <f>IF('Data Import'!$BO$187="Нет","+","")</f>
        <v>+</v>
      </c>
      <c r="J74" s="179" t="str">
        <f>IF('Data Import'!$BO$188&lt;&gt;"",'Data Import'!$BO$188,"")</f>
        <v/>
      </c>
      <c r="K74" s="199" t="str">
        <f>IF('Data Import'!$BO$187="Да","+","")</f>
        <v/>
      </c>
      <c r="L74" s="200">
        <f>IF('Data Import'!$BO$189&lt;&gt;"",'Data Import'!$BO$189,"")</f>
        <v>0</v>
      </c>
      <c r="M74" s="200">
        <f>IF('Data Import'!$BO$190&lt;&gt;"",'Data Import'!$BO$190,"")</f>
        <v>0</v>
      </c>
    </row>
    <row r="75" spans="1:13" s="202" customFormat="1" ht="15.75" customHeight="1" x14ac:dyDescent="0.25">
      <c r="A75" s="33">
        <v>65</v>
      </c>
      <c r="B75" s="177" t="s">
        <v>75</v>
      </c>
      <c r="C75" s="199" t="str">
        <f>IF('Data Import'!$BP$181="Нет","+","")</f>
        <v>+</v>
      </c>
      <c r="D75" s="199" t="str">
        <f>IF('Data Import'!$BP$182="Нет","+","")</f>
        <v/>
      </c>
      <c r="E75" s="179" t="str">
        <f>IF('Data Import'!$BP$183&lt;&gt;"",'Data Import'!$BP$183,"")</f>
        <v/>
      </c>
      <c r="F75" s="199" t="str">
        <f>IF('Data Import'!$BP$184&lt;&gt;"",'Data Import'!$BP$184,"")</f>
        <v/>
      </c>
      <c r="G75" s="201" t="str">
        <f>IF('Data Import'!$BP$185&lt;&gt;"",'Data Import'!$BP$185,"")</f>
        <v/>
      </c>
      <c r="H75" s="201" t="str">
        <f>IF('Data Import'!$BP$186&lt;&gt;"",'Data Import'!$BP$186,"")</f>
        <v/>
      </c>
      <c r="I75" s="199" t="str">
        <f>IF('Data Import'!$BP$187="Нет","+","")</f>
        <v/>
      </c>
      <c r="J75" s="179" t="str">
        <f>IF('Data Import'!$BP$188&lt;&gt;"",'Data Import'!$BP$188,"")</f>
        <v/>
      </c>
      <c r="K75" s="199" t="str">
        <f>IF('Data Import'!$BP$187="Да","+","")</f>
        <v>+</v>
      </c>
      <c r="L75" s="200">
        <f>IF('Data Import'!$BP$189&lt;&gt;"",'Data Import'!$BP$189,"")</f>
        <v>17</v>
      </c>
      <c r="M75" s="200">
        <f>IF('Data Import'!$BP$190&lt;&gt;"",'Data Import'!$BP$190,"")</f>
        <v>14</v>
      </c>
    </row>
    <row r="76" spans="1:13" s="202" customFormat="1" ht="15.75" customHeight="1" x14ac:dyDescent="0.25">
      <c r="A76" s="33">
        <v>66</v>
      </c>
      <c r="B76" s="177" t="s">
        <v>76</v>
      </c>
      <c r="C76" s="199" t="str">
        <f>IF('Data Import'!$BQ$181="Нет","+","")</f>
        <v/>
      </c>
      <c r="D76" s="199" t="str">
        <f>IF('Data Import'!$BQ$182="Нет","+","")</f>
        <v>+</v>
      </c>
      <c r="E76" s="179" t="str">
        <f>IF('Data Import'!$BQ$183&lt;&gt;"",'Data Import'!$BQ$183,"")</f>
        <v/>
      </c>
      <c r="F76" s="199" t="str">
        <f>IF('Data Import'!$BQ$184&lt;&gt;"",'Data Import'!$BQ$184,"")</f>
        <v/>
      </c>
      <c r="G76" s="201" t="str">
        <f>IF('Data Import'!$BQ$185&lt;&gt;"",'Data Import'!$BQ$185,"")</f>
        <v/>
      </c>
      <c r="H76" s="201" t="str">
        <f>IF('Data Import'!$BQ$186&lt;&gt;"",'Data Import'!$BQ$186,"")</f>
        <v/>
      </c>
      <c r="I76" s="199" t="str">
        <f>IF('Data Import'!$BQ$187="Нет","+","")</f>
        <v/>
      </c>
      <c r="J76" s="179" t="str">
        <f>IF('Data Import'!$BQ$188&lt;&gt;"",'Data Import'!$BQ$188,"")</f>
        <v/>
      </c>
      <c r="K76" s="199" t="str">
        <f>IF('Data Import'!$BQ$187="Да","+","")</f>
        <v>+</v>
      </c>
      <c r="L76" s="200">
        <f>IF('Data Import'!$BQ$189&lt;&gt;"",'Data Import'!$BQ$189,"")</f>
        <v>34</v>
      </c>
      <c r="M76" s="200">
        <f>IF('Data Import'!$BQ$190&lt;&gt;"",'Data Import'!$BQ$190,"")</f>
        <v>17</v>
      </c>
    </row>
    <row r="77" spans="1:13" s="202" customFormat="1" ht="48" customHeight="1" x14ac:dyDescent="0.25">
      <c r="A77" s="33">
        <v>67</v>
      </c>
      <c r="B77" s="177" t="s">
        <v>77</v>
      </c>
      <c r="C77" s="199" t="str">
        <f>IF('Data Import'!$BR$181="Нет","+","")</f>
        <v/>
      </c>
      <c r="D77" s="199" t="str">
        <f>IF('Data Import'!$BR$182="Нет","+","")</f>
        <v/>
      </c>
      <c r="E77" s="179" t="str">
        <f>IF('Data Import'!$BR$183&lt;&gt;"",'Data Import'!$BR$183,"")</f>
        <v>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v>
      </c>
      <c r="F77" s="199" t="str">
        <f>IF('Data Import'!$BR$184&lt;&gt;"",'Data Import'!$BR$184,"")</f>
        <v>%</v>
      </c>
      <c r="G77" s="201">
        <f>IF('Data Import'!$BR$185&lt;&gt;"",'Data Import'!$BR$185,"")</f>
        <v>0</v>
      </c>
      <c r="H77" s="201">
        <f>IF('Data Import'!$BR$186&lt;&gt;"",'Data Import'!$BR$186,"")</f>
        <v>0</v>
      </c>
      <c r="I77" s="199" t="str">
        <f>IF('Data Import'!$BR$187="Нет","+","")</f>
        <v>+</v>
      </c>
      <c r="J77" s="179" t="str">
        <f>IF('Data Import'!$BR$188&lt;&gt;"",'Data Import'!$BR$188,"")</f>
        <v/>
      </c>
      <c r="K77" s="199" t="str">
        <f>IF('Data Import'!$BR$187="Да","+","")</f>
        <v/>
      </c>
      <c r="L77" s="200">
        <f>IF('Data Import'!$BR$189&lt;&gt;"",'Data Import'!$BR$189,"")</f>
        <v>1</v>
      </c>
      <c r="M77" s="200">
        <f>IF('Data Import'!$BR$190&lt;&gt;"",'Data Import'!$BR$190,"")</f>
        <v>0</v>
      </c>
    </row>
    <row r="78" spans="1:13" s="202" customFormat="1" ht="15.75" customHeight="1" x14ac:dyDescent="0.25">
      <c r="A78" s="33">
        <v>68</v>
      </c>
      <c r="B78" s="177" t="s">
        <v>78</v>
      </c>
      <c r="C78" s="199" t="str">
        <f>IF('Data Import'!$BS$181="Нет","+","")</f>
        <v/>
      </c>
      <c r="D78" s="199" t="str">
        <f>IF('Data Import'!$BS$182="Нет","+","")</f>
        <v>+</v>
      </c>
      <c r="E78" s="179" t="str">
        <f>IF('Data Import'!$BS$183&lt;&gt;"",'Data Import'!$BS$183,"")</f>
        <v/>
      </c>
      <c r="F78" s="199" t="str">
        <f>IF('Data Import'!$BS$184&lt;&gt;"",'Data Import'!$BS$184,"")</f>
        <v/>
      </c>
      <c r="G78" s="201" t="str">
        <f>IF('Data Import'!$BS$185&lt;&gt;"",'Data Import'!$BS$185,"")</f>
        <v/>
      </c>
      <c r="H78" s="201" t="str">
        <f>IF('Data Import'!$BS$186&lt;&gt;"",'Data Import'!$BS$186,"")</f>
        <v/>
      </c>
      <c r="I78" s="199" t="str">
        <f>IF('Data Import'!$BS$187="Нет","+","")</f>
        <v/>
      </c>
      <c r="J78" s="179" t="str">
        <f>IF('Data Import'!$BS$188&lt;&gt;"",'Data Import'!$BS$188,"")</f>
        <v/>
      </c>
      <c r="K78" s="199" t="str">
        <f>IF('Data Import'!$BS$187="Да","+","")</f>
        <v>+</v>
      </c>
      <c r="L78" s="200">
        <f>IF('Data Import'!$BS$189&lt;&gt;"",'Data Import'!$BS$189,"")</f>
        <v>68</v>
      </c>
      <c r="M78" s="200">
        <f>IF('Data Import'!$BS$190&lt;&gt;"",'Data Import'!$BS$190,"")</f>
        <v>29</v>
      </c>
    </row>
    <row r="79" spans="1:13" s="202" customFormat="1" ht="21.75" customHeight="1" x14ac:dyDescent="0.25">
      <c r="A79" s="33">
        <v>69</v>
      </c>
      <c r="B79" s="177" t="s">
        <v>79</v>
      </c>
      <c r="C79" s="199" t="str">
        <f>IF('Data Import'!$BT$181="Нет","+","")</f>
        <v/>
      </c>
      <c r="D79" s="199" t="str">
        <f>IF('Data Import'!$BT$182="Нет","+","")</f>
        <v/>
      </c>
      <c r="E79" s="179" t="str">
        <f>IF('Data Import'!$BT$183&lt;&gt;"",'Data Import'!$BT$183,"")</f>
        <v>конкурсная документация содержит необходимые критерии оценки заявок или требования</v>
      </c>
      <c r="F79" s="199" t="str">
        <f>IF('Data Import'!$BT$184&lt;&gt;"",'Data Import'!$BT$184,"")</f>
        <v>ед.</v>
      </c>
      <c r="G79" s="201">
        <f>IF('Data Import'!$BT$185&lt;&gt;"",'Data Import'!$BT$185,"")</f>
        <v>1</v>
      </c>
      <c r="H79" s="201">
        <f>IF('Data Import'!$BT$186&lt;&gt;"",'Data Import'!$BT$186,"")</f>
        <v>1</v>
      </c>
      <c r="I79" s="199" t="str">
        <f>IF('Data Import'!$BT$187="Нет","+","")</f>
        <v/>
      </c>
      <c r="J79" s="179" t="str">
        <f>IF('Data Import'!$BT$188&lt;&gt;"",'Data Import'!$BT$188,"")</f>
        <v/>
      </c>
      <c r="K79" s="199" t="str">
        <f>IF('Data Import'!$BT$187="Да","+","")</f>
        <v>+</v>
      </c>
      <c r="L79" s="200">
        <f>IF('Data Import'!$BT$189&lt;&gt;"",'Data Import'!$BT$189,"")</f>
        <v>250</v>
      </c>
      <c r="M79" s="200">
        <f>IF('Data Import'!$BT$190&lt;&gt;"",'Data Import'!$BT$190,"")</f>
        <v>176</v>
      </c>
    </row>
    <row r="80" spans="1:13" s="202" customFormat="1" ht="15.75" customHeight="1" x14ac:dyDescent="0.25">
      <c r="A80" s="33">
        <v>70</v>
      </c>
      <c r="B80" s="177" t="s">
        <v>80</v>
      </c>
      <c r="C80" s="199" t="str">
        <f>IF('Data Import'!$BU$181="Нет","+","")</f>
        <v/>
      </c>
      <c r="D80" s="199" t="str">
        <f>IF('Data Import'!$BU$182="Нет","+","")</f>
        <v>+</v>
      </c>
      <c r="E80" s="179" t="str">
        <f>IF('Data Import'!$BU$183&lt;&gt;"",'Data Import'!$BU$183,"")</f>
        <v/>
      </c>
      <c r="F80" s="199" t="str">
        <f>IF('Data Import'!$BU$184&lt;&gt;"",'Data Import'!$BU$184,"")</f>
        <v/>
      </c>
      <c r="G80" s="201" t="str">
        <f>IF('Data Import'!$BU$185&lt;&gt;"",'Data Import'!$BU$185,"")</f>
        <v/>
      </c>
      <c r="H80" s="201" t="str">
        <f>IF('Data Import'!$BU$186&lt;&gt;"",'Data Import'!$BU$186,"")</f>
        <v/>
      </c>
      <c r="I80" s="199" t="str">
        <f>IF('Data Import'!$BU$187="Нет","+","")</f>
        <v/>
      </c>
      <c r="J80" s="179" t="str">
        <f>IF('Data Import'!$BU$188&lt;&gt;"",'Data Import'!$BU$188,"")</f>
        <v/>
      </c>
      <c r="K80" s="199" t="str">
        <f>IF('Data Import'!$BU$187="Да","+","")</f>
        <v>+</v>
      </c>
      <c r="L80" s="200">
        <f>IF('Data Import'!$BU$189&lt;&gt;"",'Data Import'!$BU$189,"")</f>
        <v>114</v>
      </c>
      <c r="M80" s="200">
        <f>IF('Data Import'!$BU$190&lt;&gt;"",'Data Import'!$BU$190,"")</f>
        <v>114</v>
      </c>
    </row>
    <row r="81" spans="1:13" s="202" customFormat="1" ht="15.75" customHeight="1" x14ac:dyDescent="0.25">
      <c r="A81" s="33">
        <v>71</v>
      </c>
      <c r="B81" s="177" t="s">
        <v>81</v>
      </c>
      <c r="C81" s="199" t="str">
        <f>IF('Data Import'!$BV$181="Нет","+","")</f>
        <v>+</v>
      </c>
      <c r="D81" s="199" t="str">
        <f>IF('Data Import'!$BV$182="Нет","+","")</f>
        <v/>
      </c>
      <c r="E81" s="179" t="str">
        <f>IF('Data Import'!$BV$183&lt;&gt;"",'Data Import'!$BV$183,"")</f>
        <v/>
      </c>
      <c r="F81" s="199" t="str">
        <f>IF('Data Import'!$BV$184&lt;&gt;"",'Data Import'!$BV$184,"")</f>
        <v/>
      </c>
      <c r="G81" s="201" t="str">
        <f>IF('Data Import'!$BV$185&lt;&gt;"",'Data Import'!$BV$185,"")</f>
        <v/>
      </c>
      <c r="H81" s="201" t="str">
        <f>IF('Data Import'!$BV$186&lt;&gt;"",'Data Import'!$BV$186,"")</f>
        <v/>
      </c>
      <c r="I81" s="199" t="str">
        <f>IF('Data Import'!$BV$187="Нет","+","")</f>
        <v/>
      </c>
      <c r="J81" s="179" t="str">
        <f>IF('Data Import'!$BV$188&lt;&gt;"",'Data Import'!$BV$188,"")</f>
        <v/>
      </c>
      <c r="K81" s="199" t="str">
        <f>IF('Data Import'!$BV$187="Да","+","")</f>
        <v>+</v>
      </c>
      <c r="L81" s="200">
        <f>IF('Data Import'!$BV$189&lt;&gt;"",'Data Import'!$BV$189,"")</f>
        <v>125</v>
      </c>
      <c r="M81" s="200">
        <f>IF('Data Import'!$BV$190&lt;&gt;"",'Data Import'!$BV$190,"")</f>
        <v>15</v>
      </c>
    </row>
    <row r="82" spans="1:13" s="202" customFormat="1" ht="15.75" customHeight="1" x14ac:dyDescent="0.25">
      <c r="A82" s="33">
        <v>72</v>
      </c>
      <c r="B82" s="177" t="s">
        <v>82</v>
      </c>
      <c r="C82" s="199" t="str">
        <f>IF('Data Import'!$BW$181="Нет","+","")</f>
        <v>+</v>
      </c>
      <c r="D82" s="199" t="str">
        <f>IF('Data Import'!$BW$182="Нет","+","")</f>
        <v/>
      </c>
      <c r="E82" s="179" t="str">
        <f>IF('Data Import'!$BW$183&lt;&gt;"",'Data Import'!$BW$183,"")</f>
        <v/>
      </c>
      <c r="F82" s="199" t="str">
        <f>IF('Data Import'!$BW$184&lt;&gt;"",'Data Import'!$BW$184,"")</f>
        <v/>
      </c>
      <c r="G82" s="201" t="str">
        <f>IF('Data Import'!$BW$185&lt;&gt;"",'Data Import'!$BW$185,"")</f>
        <v/>
      </c>
      <c r="H82" s="201" t="str">
        <f>IF('Data Import'!$BW$186&lt;&gt;"",'Data Import'!$BW$186,"")</f>
        <v/>
      </c>
      <c r="I82" s="199" t="str">
        <f>IF('Data Import'!$BW$187="Нет","+","")</f>
        <v/>
      </c>
      <c r="J82" s="179" t="str">
        <f>IF('Data Import'!$BW$188&lt;&gt;"",'Data Import'!$BW$188,"")</f>
        <v/>
      </c>
      <c r="K82" s="199" t="str">
        <f>IF('Data Import'!$BW$187="Да","+","")</f>
        <v>+</v>
      </c>
      <c r="L82" s="200">
        <f>IF('Data Import'!$BW$189&lt;&gt;"",'Data Import'!$BW$189,"")</f>
        <v>18</v>
      </c>
      <c r="M82" s="200">
        <f>IF('Data Import'!$BW$190&lt;&gt;"",'Data Import'!$BW$190,"")</f>
        <v>18</v>
      </c>
    </row>
    <row r="83" spans="1:13" s="202" customFormat="1" ht="15.75" customHeight="1" x14ac:dyDescent="0.25">
      <c r="A83" s="33">
        <v>73</v>
      </c>
      <c r="B83" s="177" t="s">
        <v>83</v>
      </c>
      <c r="C83" s="199" t="str">
        <f>IF('Data Import'!$BX$181="Нет","+","")</f>
        <v/>
      </c>
      <c r="D83" s="199" t="str">
        <f>IF('Data Import'!$BX$182="Нет","+","")</f>
        <v/>
      </c>
      <c r="E83" s="179" t="str">
        <f>IF('Data Import'!$BX$183&lt;&gt;"",'Data Import'!$BX$183,"")</f>
        <v/>
      </c>
      <c r="F83" s="199" t="str">
        <f>IF('Data Import'!$BX$184&lt;&gt;"",'Data Import'!$BX$184,"")</f>
        <v/>
      </c>
      <c r="G83" s="201" t="str">
        <f>IF('Data Import'!$BX$185&lt;&gt;"",'Data Import'!$BX$185,"")</f>
        <v/>
      </c>
      <c r="H83" s="201" t="str">
        <f>IF('Data Import'!$BX$186&lt;&gt;"",'Data Import'!$BX$186,"")</f>
        <v/>
      </c>
      <c r="I83" s="199" t="str">
        <f>IF('Data Import'!$BX$187="Нет","+","")</f>
        <v/>
      </c>
      <c r="J83" s="179" t="str">
        <f>IF('Data Import'!$BX$188&lt;&gt;"",'Data Import'!$BX$188,"")</f>
        <v/>
      </c>
      <c r="K83" s="199" t="str">
        <f>IF('Data Import'!$BX$187="Да","+","")</f>
        <v/>
      </c>
      <c r="L83" s="200" t="str">
        <f>IF('Data Import'!$BX$189&lt;&gt;"",'Data Import'!$BX$189,"")</f>
        <v/>
      </c>
      <c r="M83" s="200" t="str">
        <f>IF('Data Import'!$BX$190&lt;&gt;"",'Data Import'!$BX$190,"")</f>
        <v/>
      </c>
    </row>
    <row r="84" spans="1:13" s="202" customFormat="1" ht="15.75" customHeight="1" x14ac:dyDescent="0.25">
      <c r="A84" s="33">
        <v>74</v>
      </c>
      <c r="B84" s="177" t="s">
        <v>84</v>
      </c>
      <c r="C84" s="199" t="str">
        <f>IF('Data Import'!$BY$181="Нет","+","")</f>
        <v/>
      </c>
      <c r="D84" s="199" t="str">
        <f>IF('Data Import'!$BY$182="Нет","+","")</f>
        <v>+</v>
      </c>
      <c r="E84" s="179" t="str">
        <f>IF('Data Import'!$BY$183&lt;&gt;"",'Data Import'!$BY$183,"")</f>
        <v/>
      </c>
      <c r="F84" s="199" t="str">
        <f>IF('Data Import'!$BY$184&lt;&gt;"",'Data Import'!$BY$184,"")</f>
        <v/>
      </c>
      <c r="G84" s="201" t="str">
        <f>IF('Data Import'!$BY$185&lt;&gt;"",'Data Import'!$BY$185,"")</f>
        <v/>
      </c>
      <c r="H84" s="201" t="str">
        <f>IF('Data Import'!$BY$186&lt;&gt;"",'Data Import'!$BY$186,"")</f>
        <v/>
      </c>
      <c r="I84" s="199" t="str">
        <f>IF('Data Import'!$BY$187="Нет","+","")</f>
        <v/>
      </c>
      <c r="J84" s="179" t="str">
        <f>IF('Data Import'!$BY$188&lt;&gt;"",'Data Import'!$BY$188,"")</f>
        <v/>
      </c>
      <c r="K84" s="199" t="str">
        <f>IF('Data Import'!$BY$187="Да","+","")</f>
        <v>+</v>
      </c>
      <c r="L84" s="200">
        <f>IF('Data Import'!$BY$189&lt;&gt;"",'Data Import'!$BY$189,"")</f>
        <v>4</v>
      </c>
      <c r="M84" s="200">
        <f>IF('Data Import'!$BY$190&lt;&gt;"",'Data Import'!$BY$190,"")</f>
        <v>4</v>
      </c>
    </row>
    <row r="85" spans="1:13" s="202" customFormat="1" ht="15.75" customHeight="1" x14ac:dyDescent="0.25">
      <c r="A85" s="33">
        <v>75</v>
      </c>
      <c r="B85" s="177" t="s">
        <v>85</v>
      </c>
      <c r="C85" s="199" t="str">
        <f>IF('Data Import'!$BZ$181="Нет","+","")</f>
        <v/>
      </c>
      <c r="D85" s="199" t="str">
        <f>IF('Data Import'!$BZ$182="Нет","+","")</f>
        <v/>
      </c>
      <c r="E85" s="179" t="str">
        <f>IF('Data Import'!$BZ$183&lt;&gt;"",'Data Import'!$BZ$183,"")</f>
        <v/>
      </c>
      <c r="F85" s="199" t="str">
        <f>IF('Data Import'!$BZ$184&lt;&gt;"",'Data Import'!$BZ$184,"")</f>
        <v/>
      </c>
      <c r="G85" s="201" t="str">
        <f>IF('Data Import'!$BZ$185&lt;&gt;"",'Data Import'!$BZ$185,"")</f>
        <v/>
      </c>
      <c r="H85" s="201" t="str">
        <f>IF('Data Import'!$BZ$186&lt;&gt;"",'Data Import'!$BZ$186,"")</f>
        <v/>
      </c>
      <c r="I85" s="199" t="str">
        <f>IF('Data Import'!$BZ$187="Нет","+","")</f>
        <v/>
      </c>
      <c r="J85" s="179" t="str">
        <f>IF('Data Import'!$BZ$188&lt;&gt;"",'Data Import'!$BZ$188,"")</f>
        <v/>
      </c>
      <c r="K85" s="199" t="str">
        <f>IF('Data Import'!$BZ$187="Да","+","")</f>
        <v/>
      </c>
      <c r="L85" s="200" t="str">
        <f>IF('Data Import'!$BZ$189&lt;&gt;"",'Data Import'!$BZ$189,"")</f>
        <v/>
      </c>
      <c r="M85" s="200" t="str">
        <f>IF('Data Import'!$BZ$190&lt;&gt;"",'Data Import'!$BZ$190,"")</f>
        <v/>
      </c>
    </row>
    <row r="86" spans="1:13" s="202" customFormat="1" ht="15.75" customHeight="1" x14ac:dyDescent="0.25">
      <c r="A86" s="33">
        <v>76</v>
      </c>
      <c r="B86" s="177" t="s">
        <v>86</v>
      </c>
      <c r="C86" s="199" t="str">
        <f>IF('Data Import'!$CA$181="Нет","+","")</f>
        <v>+</v>
      </c>
      <c r="D86" s="199" t="str">
        <f>IF('Data Import'!$CA$182="Нет","+","")</f>
        <v/>
      </c>
      <c r="E86" s="179" t="str">
        <f>IF('Data Import'!$CA$183&lt;&gt;"",'Data Import'!$CA$183,"")</f>
        <v/>
      </c>
      <c r="F86" s="199" t="str">
        <f>IF('Data Import'!$CA$184&lt;&gt;"",'Data Import'!$CA$184,"")</f>
        <v/>
      </c>
      <c r="G86" s="201" t="str">
        <f>IF('Data Import'!$CA$185&lt;&gt;"",'Data Import'!$CA$185,"")</f>
        <v/>
      </c>
      <c r="H86" s="201" t="str">
        <f>IF('Data Import'!$CA$186&lt;&gt;"",'Data Import'!$CA$186,"")</f>
        <v/>
      </c>
      <c r="I86" s="199" t="str">
        <f>IF('Data Import'!$CA$187="Нет","+","")</f>
        <v/>
      </c>
      <c r="J86" s="179" t="str">
        <f>IF('Data Import'!$CA$188&lt;&gt;"",'Data Import'!$CA$188,"")</f>
        <v/>
      </c>
      <c r="K86" s="199" t="str">
        <f>IF('Data Import'!$CA$187="Да","+","")</f>
        <v>+</v>
      </c>
      <c r="L86" s="200">
        <f>IF('Data Import'!$CA$189&lt;&gt;"",'Data Import'!$CA$189,"")</f>
        <v>22</v>
      </c>
      <c r="M86" s="200">
        <f>IF('Data Import'!$CA$190&lt;&gt;"",'Data Import'!$CA$190,"")</f>
        <v>22</v>
      </c>
    </row>
    <row r="87" spans="1:13" s="202" customFormat="1" ht="33.75" customHeight="1" x14ac:dyDescent="0.25">
      <c r="A87" s="33">
        <v>77</v>
      </c>
      <c r="B87" s="177" t="s">
        <v>87</v>
      </c>
      <c r="C87" s="199" t="str">
        <f>IF('Data Import'!$CB$181="Нет","+","")</f>
        <v/>
      </c>
      <c r="D87" s="199" t="str">
        <f>IF('Data Import'!$CB$182="Нет","+","")</f>
        <v/>
      </c>
      <c r="E87" s="179" t="str">
        <f>IF('Data Import'!$CB$183&lt;&gt;"",'Data Import'!$CB$183,"")</f>
        <v>В конкурсную документацию включены критерии оценки заявок, в соответствии с которыми оценивается оборудование для перевозки инвалидов</v>
      </c>
      <c r="F87" s="199" t="str">
        <f>IF('Data Import'!$CB$184&lt;&gt;"",'Data Import'!$CB$184,"")</f>
        <v>%</v>
      </c>
      <c r="G87" s="201">
        <f>IF('Data Import'!$CB$185&lt;&gt;"",'Data Import'!$CB$185,"")</f>
        <v>55</v>
      </c>
      <c r="H87" s="201">
        <f>IF('Data Import'!$CB$186&lt;&gt;"",'Data Import'!$CB$186,"")</f>
        <v>65</v>
      </c>
      <c r="I87" s="199" t="str">
        <f>IF('Data Import'!$CB$187="Нет","+","")</f>
        <v/>
      </c>
      <c r="J87" s="179" t="str">
        <f>IF('Data Import'!$CB$188&lt;&gt;"",'Data Import'!$CB$188,"")</f>
        <v/>
      </c>
      <c r="K87" s="199" t="str">
        <f>IF('Data Import'!$CB$187="Да","+","")</f>
        <v>+</v>
      </c>
      <c r="L87" s="200">
        <f>IF('Data Import'!$CB$189&lt;&gt;"",'Data Import'!$CB$189,"")</f>
        <v>179</v>
      </c>
      <c r="M87" s="200">
        <f>IF('Data Import'!$CB$190&lt;&gt;"",'Data Import'!$CB$190,"")</f>
        <v>179</v>
      </c>
    </row>
    <row r="88" spans="1:13" s="202" customFormat="1" ht="48" customHeight="1" x14ac:dyDescent="0.25">
      <c r="A88" s="33">
        <v>78</v>
      </c>
      <c r="B88" s="177" t="s">
        <v>88</v>
      </c>
      <c r="C88" s="199" t="str">
        <f>IF('Data Import'!$CC$181="Нет","+","")</f>
        <v/>
      </c>
      <c r="D88" s="199" t="str">
        <f>IF('Data Import'!$CC$182="Нет","+","")</f>
        <v/>
      </c>
      <c r="E88" s="179" t="str">
        <f>IF('Data Import'!$CC$183&lt;&gt;"",'Data Import'!$CC$183,"")</f>
        <v xml:space="preserve">Включение в конкурсную документацию  на осуществление перевозок пассажиров автомобильным и городским наземным электрическим транспортом условий по обеспечению доступности транспортного средства для инвалидов 
</v>
      </c>
      <c r="F88" s="199" t="str">
        <f>IF('Data Import'!$CC$184&lt;&gt;"",'Data Import'!$CC$184,"")</f>
        <v>%</v>
      </c>
      <c r="G88" s="201">
        <f>IF('Data Import'!$CC$185&lt;&gt;"",'Data Import'!$CC$185,"")</f>
        <v>0</v>
      </c>
      <c r="H88" s="201">
        <f>IF('Data Import'!$CC$186&lt;&gt;"",'Data Import'!$CC$186,"")</f>
        <v>0</v>
      </c>
      <c r="I88" s="199" t="str">
        <f>IF('Data Import'!$CC$187="Нет","+","")</f>
        <v/>
      </c>
      <c r="J88" s="179" t="str">
        <f>IF('Data Import'!$CC$188&lt;&gt;"",'Data Import'!$CC$188,"")</f>
        <v/>
      </c>
      <c r="K88" s="199" t="str">
        <f>IF('Data Import'!$CC$187="Да","+","")</f>
        <v>+</v>
      </c>
      <c r="L88" s="200">
        <f>IF('Data Import'!$CC$189&lt;&gt;"",'Data Import'!$CC$189,"")</f>
        <v>15</v>
      </c>
      <c r="M88" s="200">
        <f>IF('Data Import'!$CC$190&lt;&gt;"",'Data Import'!$CC$190,"")</f>
        <v>15</v>
      </c>
    </row>
    <row r="89" spans="1:13" s="202" customFormat="1" ht="15.75" customHeight="1" x14ac:dyDescent="0.25">
      <c r="A89" s="33">
        <v>79</v>
      </c>
      <c r="B89" s="177" t="s">
        <v>89</v>
      </c>
      <c r="C89" s="199" t="str">
        <f>IF('Data Import'!$CD$181="Нет","+","")</f>
        <v>+</v>
      </c>
      <c r="D89" s="199" t="str">
        <f>IF('Data Import'!$CD$182="Нет","+","")</f>
        <v/>
      </c>
      <c r="E89" s="179" t="str">
        <f>IF('Data Import'!$CD$183&lt;&gt;"",'Data Import'!$CD$183,"")</f>
        <v/>
      </c>
      <c r="F89" s="199" t="str">
        <f>IF('Data Import'!$CD$184&lt;&gt;"",'Data Import'!$CD$184,"")</f>
        <v/>
      </c>
      <c r="G89" s="201" t="str">
        <f>IF('Data Import'!$CD$185&lt;&gt;"",'Data Import'!$CD$185,"")</f>
        <v/>
      </c>
      <c r="H89" s="201" t="str">
        <f>IF('Data Import'!$CD$186&lt;&gt;"",'Data Import'!$CD$186,"")</f>
        <v/>
      </c>
      <c r="I89" s="199" t="str">
        <f>IF('Data Import'!$CD$187="Нет","+","")</f>
        <v/>
      </c>
      <c r="J89" s="179" t="str">
        <f>IF('Data Import'!$CD$188&lt;&gt;"",'Data Import'!$CD$188,"")</f>
        <v/>
      </c>
      <c r="K89" s="199" t="str">
        <f>IF('Data Import'!$CD$187="Да","+","")</f>
        <v>+</v>
      </c>
      <c r="L89" s="200">
        <f>IF('Data Import'!$CD$189&lt;&gt;"",'Data Import'!$CD$189,"")</f>
        <v>101</v>
      </c>
      <c r="M89" s="200">
        <f>IF('Data Import'!$CD$190&lt;&gt;"",'Data Import'!$CD$190,"")</f>
        <v>70</v>
      </c>
    </row>
    <row r="90" spans="1:13" s="202" customFormat="1" ht="15.75" customHeight="1" x14ac:dyDescent="0.25">
      <c r="A90" s="33">
        <v>80</v>
      </c>
      <c r="B90" s="177" t="s">
        <v>90</v>
      </c>
      <c r="C90" s="199" t="str">
        <f>IF('Data Import'!$CE$181="Нет","+","")</f>
        <v>+</v>
      </c>
      <c r="D90" s="199" t="str">
        <f>IF('Data Import'!$CE$182="Нет","+","")</f>
        <v/>
      </c>
      <c r="E90" s="179" t="str">
        <f>IF('Data Import'!$CE$183&lt;&gt;"",'Data Import'!$CE$183,"")</f>
        <v/>
      </c>
      <c r="F90" s="199" t="str">
        <f>IF('Data Import'!$CE$184&lt;&gt;"",'Data Import'!$CE$184,"")</f>
        <v/>
      </c>
      <c r="G90" s="201" t="str">
        <f>IF('Data Import'!$CE$185&lt;&gt;"",'Data Import'!$CE$185,"")</f>
        <v/>
      </c>
      <c r="H90" s="201" t="str">
        <f>IF('Data Import'!$CE$186&lt;&gt;"",'Data Import'!$CE$186,"")</f>
        <v/>
      </c>
      <c r="I90" s="199" t="str">
        <f>IF('Data Import'!$CE$187="Нет","+","")</f>
        <v/>
      </c>
      <c r="J90" s="179" t="str">
        <f>IF('Data Import'!$CE$188&lt;&gt;"",'Data Import'!$CE$188,"")</f>
        <v/>
      </c>
      <c r="K90" s="199" t="str">
        <f>IF('Data Import'!$CE$187="Да","+","")</f>
        <v>+</v>
      </c>
      <c r="L90" s="200">
        <f>IF('Data Import'!$CE$189&lt;&gt;"",'Data Import'!$CE$189,"")</f>
        <v>34</v>
      </c>
      <c r="M90" s="200">
        <f>IF('Data Import'!$CE$190&lt;&gt;"",'Data Import'!$CE$190,"")</f>
        <v>34</v>
      </c>
    </row>
    <row r="91" spans="1:13" s="202" customFormat="1" ht="15.75" customHeight="1" x14ac:dyDescent="0.25">
      <c r="A91" s="33">
        <v>81</v>
      </c>
      <c r="B91" s="177" t="s">
        <v>91</v>
      </c>
      <c r="C91" s="199" t="str">
        <f>IF('Data Import'!$CF$181="Нет","+","")</f>
        <v/>
      </c>
      <c r="D91" s="199" t="str">
        <f>IF('Data Import'!$CF$182="Нет","+","")</f>
        <v/>
      </c>
      <c r="E91" s="179" t="str">
        <f>IF('Data Import'!$CF$183&lt;&gt;"",'Data Import'!$CF$183,"")</f>
        <v/>
      </c>
      <c r="F91" s="199" t="str">
        <f>IF('Data Import'!$CF$184&lt;&gt;"",'Data Import'!$CF$184,"")</f>
        <v/>
      </c>
      <c r="G91" s="201" t="str">
        <f>IF('Data Import'!$CF$185&lt;&gt;"",'Data Import'!$CF$185,"")</f>
        <v/>
      </c>
      <c r="H91" s="201" t="str">
        <f>IF('Data Import'!$CF$186&lt;&gt;"",'Data Import'!$CF$186,"")</f>
        <v/>
      </c>
      <c r="I91" s="199" t="str">
        <f>IF('Data Import'!$CF$187="Нет","+","")</f>
        <v/>
      </c>
      <c r="J91" s="179" t="str">
        <f>IF('Data Import'!$CF$188&lt;&gt;"",'Data Import'!$CF$188,"")</f>
        <v/>
      </c>
      <c r="K91" s="199" t="str">
        <f>IF('Data Import'!$CF$187="Да","+","")</f>
        <v/>
      </c>
      <c r="L91" s="200" t="str">
        <f>IF('Data Import'!$CF$189&lt;&gt;"",'Data Import'!$CF$189,"")</f>
        <v/>
      </c>
      <c r="M91" s="200" t="str">
        <f>IF('Data Import'!$CF$190&lt;&gt;"",'Data Import'!$CF$190,"")</f>
        <v/>
      </c>
    </row>
    <row r="92" spans="1:13" s="202" customFormat="1" ht="15.75" customHeight="1" x14ac:dyDescent="0.25">
      <c r="A92" s="33">
        <v>82</v>
      </c>
      <c r="B92" s="177" t="s">
        <v>92</v>
      </c>
      <c r="C92" s="199" t="str">
        <f>IF('Data Import'!$CG$181="Нет","+","")</f>
        <v/>
      </c>
      <c r="D92" s="199" t="str">
        <f>IF('Data Import'!$CG$182="Нет","+","")</f>
        <v/>
      </c>
      <c r="E92" s="179" t="str">
        <f>IF('Data Import'!$CG$183&lt;&gt;"",'Data Import'!$CG$183,"")</f>
        <v/>
      </c>
      <c r="F92" s="199" t="str">
        <f>IF('Data Import'!$CG$184&lt;&gt;"",'Data Import'!$CG$184,"")</f>
        <v/>
      </c>
      <c r="G92" s="201" t="str">
        <f>IF('Data Import'!$CG$185&lt;&gt;"",'Data Import'!$CG$185,"")</f>
        <v/>
      </c>
      <c r="H92" s="201" t="str">
        <f>IF('Data Import'!$CG$186&lt;&gt;"",'Data Import'!$CG$186,"")</f>
        <v/>
      </c>
      <c r="I92" s="199" t="str">
        <f>IF('Data Import'!$CG$187="Нет","+","")</f>
        <v/>
      </c>
      <c r="J92" s="179" t="str">
        <f>IF('Data Import'!$CG$188&lt;&gt;"",'Data Import'!$CG$188,"")</f>
        <v/>
      </c>
      <c r="K92" s="199" t="str">
        <f>IF('Data Import'!$CG$187="Да","+","")</f>
        <v/>
      </c>
      <c r="L92" s="200" t="str">
        <f>IF('Data Import'!$CG$189&lt;&gt;"",'Data Import'!$CG$189,"")</f>
        <v/>
      </c>
      <c r="M92" s="200" t="str">
        <f>IF('Data Import'!$CG$190&lt;&gt;"",'Data Import'!$CG$190,"")</f>
        <v/>
      </c>
    </row>
    <row r="93" spans="1:13" s="202" customFormat="1" ht="45.75" customHeight="1" x14ac:dyDescent="0.25">
      <c r="A93" s="33">
        <v>83</v>
      </c>
      <c r="B93" s="177" t="s">
        <v>93</v>
      </c>
      <c r="C93" s="199" t="str">
        <f>IF('Data Import'!$CH$181="Нет","+","")</f>
        <v/>
      </c>
      <c r="D93" s="199" t="str">
        <f>IF('Data Import'!$CH$182="Нет","+","")</f>
        <v/>
      </c>
      <c r="E93" s="179" t="str">
        <f>IF('Data Import'!$CH$183&lt;&gt;"",'Data Import'!$CH$183,"")</f>
        <v>Количество контрактов на перевозку пассажиров по регулярным автобусным маршрутам, предусматривающих использование транспортных средств, оборудованных для перевозки инвалидов и других маломобильных групп населения</v>
      </c>
      <c r="F93" s="199" t="str">
        <f>IF('Data Import'!$CH$184&lt;&gt;"",'Data Import'!$CH$184,"")</f>
        <v>ед.</v>
      </c>
      <c r="G93" s="201">
        <f>IF('Data Import'!$CH$185&lt;&gt;"",'Data Import'!$CH$185,"")</f>
        <v>86</v>
      </c>
      <c r="H93" s="201">
        <f>IF('Data Import'!$CH$186&lt;&gt;"",'Data Import'!$CH$186,"")</f>
        <v>86</v>
      </c>
      <c r="I93" s="199" t="str">
        <f>IF('Data Import'!$CH$187="Нет","+","")</f>
        <v/>
      </c>
      <c r="J93" s="179" t="str">
        <f>IF('Data Import'!$CH$188&lt;&gt;"",'Data Import'!$CH$188,"")</f>
        <v/>
      </c>
      <c r="K93" s="199" t="str">
        <f>IF('Data Import'!$CH$187="Да","+","")</f>
        <v>+</v>
      </c>
      <c r="L93" s="200">
        <f>IF('Data Import'!$CH$189&lt;&gt;"",'Data Import'!$CH$189,"")</f>
        <v>86</v>
      </c>
      <c r="M93" s="200">
        <f>IF('Data Import'!$CH$190&lt;&gt;"",'Data Import'!$CH$190,"")</f>
        <v>86</v>
      </c>
    </row>
    <row r="94" spans="1:13" s="202" customFormat="1" ht="15.75" customHeight="1" x14ac:dyDescent="0.25">
      <c r="A94" s="33">
        <v>84</v>
      </c>
      <c r="B94" s="177" t="s">
        <v>94</v>
      </c>
      <c r="C94" s="199" t="str">
        <f>IF('Data Import'!$CI$181="Нет","+","")</f>
        <v/>
      </c>
      <c r="D94" s="199" t="str">
        <f>IF('Data Import'!$CI$182="Нет","+","")</f>
        <v/>
      </c>
      <c r="E94" s="179" t="str">
        <f>IF('Data Import'!$CI$183&lt;&gt;"",'Data Import'!$CI$183,"")</f>
        <v/>
      </c>
      <c r="F94" s="199" t="str">
        <f>IF('Data Import'!$CI$184&lt;&gt;"",'Data Import'!$CI$184,"")</f>
        <v/>
      </c>
      <c r="G94" s="201" t="str">
        <f>IF('Data Import'!$CI$185&lt;&gt;"",'Data Import'!$CI$185,"")</f>
        <v/>
      </c>
      <c r="H94" s="201" t="str">
        <f>IF('Data Import'!$CI$186&lt;&gt;"",'Data Import'!$CI$186,"")</f>
        <v/>
      </c>
      <c r="I94" s="199" t="str">
        <f>IF('Data Import'!$CI$187="Нет","+","")</f>
        <v/>
      </c>
      <c r="J94" s="179" t="str">
        <f>IF('Data Import'!$CI$188&lt;&gt;"",'Data Import'!$CI$188,"")</f>
        <v/>
      </c>
      <c r="K94" s="199" t="str">
        <f>IF('Data Import'!$CI$187="Да","+","")</f>
        <v/>
      </c>
      <c r="L94" s="200" t="str">
        <f>IF('Data Import'!$CI$189&lt;&gt;"",'Data Import'!$CI$189,"")</f>
        <v/>
      </c>
      <c r="M94" s="200" t="str">
        <f>IF('Data Import'!$CI$190&lt;&gt;"",'Data Import'!$CI$190,"")</f>
        <v/>
      </c>
    </row>
    <row r="95" spans="1:13" s="202" customFormat="1" ht="15.75" customHeight="1" x14ac:dyDescent="0.25">
      <c r="A95" s="33">
        <v>85</v>
      </c>
      <c r="B95" s="177" t="s">
        <v>95</v>
      </c>
      <c r="C95" s="199" t="str">
        <f>IF('Data Import'!$CJ$181="Нет","+","")</f>
        <v/>
      </c>
      <c r="D95" s="199" t="str">
        <f>IF('Data Import'!$CJ$182="Нет","+","")</f>
        <v/>
      </c>
      <c r="E95" s="179" t="str">
        <f>IF('Data Import'!$CJ$183&lt;&gt;"",'Data Import'!$CJ$183,"")</f>
        <v/>
      </c>
      <c r="F95" s="199" t="str">
        <f>IF('Data Import'!$CJ$184&lt;&gt;"",'Data Import'!$CJ$184,"")</f>
        <v/>
      </c>
      <c r="G95" s="201" t="str">
        <f>IF('Data Import'!$CJ$185&lt;&gt;"",'Data Import'!$CJ$185,"")</f>
        <v/>
      </c>
      <c r="H95" s="201" t="str">
        <f>IF('Data Import'!$CJ$186&lt;&gt;"",'Data Import'!$CJ$186,"")</f>
        <v/>
      </c>
      <c r="I95" s="199" t="str">
        <f>IF('Data Import'!$CJ$187="Нет","+","")</f>
        <v/>
      </c>
      <c r="J95" s="179" t="str">
        <f>IF('Data Import'!$CJ$188&lt;&gt;"",'Data Import'!$CJ$188,"")</f>
        <v/>
      </c>
      <c r="K95" s="199" t="str">
        <f>IF('Data Import'!$CJ$187="Да","+","")</f>
        <v/>
      </c>
      <c r="L95" s="200" t="str">
        <f>IF('Data Import'!$CJ$189&lt;&gt;"",'Data Import'!$CJ$189,"")</f>
        <v/>
      </c>
      <c r="M95" s="200" t="str">
        <f>IF('Data Import'!$CJ$190&lt;&gt;"",'Data Import'!$CJ$190,"")</f>
        <v/>
      </c>
    </row>
    <row r="96" spans="1:13" s="202" customFormat="1" ht="15.75" customHeight="1" x14ac:dyDescent="0.25">
      <c r="A96" s="33">
        <v>86</v>
      </c>
      <c r="B96" s="177" t="s">
        <v>96</v>
      </c>
      <c r="C96" s="199" t="str">
        <f>IF('Data Import'!$CK$181="Нет","+","")</f>
        <v/>
      </c>
      <c r="D96" s="199" t="str">
        <f>IF('Data Import'!$CK$182="Нет","+","")</f>
        <v/>
      </c>
      <c r="E96" s="179" t="str">
        <f>IF('Data Import'!$CK$183&lt;&gt;"",'Data Import'!$CK$183,"")</f>
        <v/>
      </c>
      <c r="F96" s="199" t="str">
        <f>IF('Data Import'!$CK$184&lt;&gt;"",'Data Import'!$CK$184,"")</f>
        <v/>
      </c>
      <c r="G96" s="201" t="str">
        <f>IF('Data Import'!$CK$185&lt;&gt;"",'Data Import'!$CK$185,"")</f>
        <v/>
      </c>
      <c r="H96" s="201" t="str">
        <f>IF('Data Import'!$CK$186&lt;&gt;"",'Data Import'!$CK$186,"")</f>
        <v/>
      </c>
      <c r="I96" s="199" t="str">
        <f>IF('Data Import'!$CK$187="Нет","+","")</f>
        <v/>
      </c>
      <c r="J96" s="179" t="str">
        <f>IF('Data Import'!$CK$188&lt;&gt;"",'Data Import'!$CK$188,"")</f>
        <v/>
      </c>
      <c r="K96" s="199" t="str">
        <f>IF('Data Import'!$CK$187="Да","+","")</f>
        <v/>
      </c>
      <c r="L96" s="200" t="str">
        <f>IF('Data Import'!$CK$189&lt;&gt;"",'Data Import'!$CK$189,"")</f>
        <v/>
      </c>
      <c r="M96" s="200" t="str">
        <f>IF('Data Import'!$CK$190&lt;&gt;"",'Data Import'!$CK$190,"")</f>
        <v/>
      </c>
    </row>
    <row r="97" spans="1:13" s="202" customFormat="1" ht="32.25" customHeight="1" x14ac:dyDescent="0.25">
      <c r="A97" s="33">
        <v>87</v>
      </c>
      <c r="B97" s="177" t="s">
        <v>97</v>
      </c>
      <c r="C97" s="199" t="str">
        <f>IF('Data Import'!$CL$181="Нет","+","")</f>
        <v/>
      </c>
      <c r="D97" s="199" t="str">
        <f>IF('Data Import'!$CL$182="Нет","+","")</f>
        <v/>
      </c>
      <c r="E97" s="179" t="str">
        <f>IF('Data Import'!$CL$183&lt;&gt;"",'Data Import'!$CL$183,"")</f>
        <v xml:space="preserve">Наличие транспортных средств, оснащенных оборудованием для маломобильных групп населения
</v>
      </c>
      <c r="F97" s="199" t="str">
        <f>IF('Data Import'!$CL$184&lt;&gt;"",'Data Import'!$CL$184,"")</f>
        <v>ед.</v>
      </c>
      <c r="G97" s="201" t="str">
        <f>IF('Data Import'!$CL$185&lt;&gt;"",'Data Import'!$CL$185,"")</f>
        <v/>
      </c>
      <c r="H97" s="201" t="str">
        <f>IF('Data Import'!$CL$186&lt;&gt;"",'Data Import'!$CL$186,"")</f>
        <v/>
      </c>
      <c r="I97" s="199" t="str">
        <f>IF('Data Import'!$CL$187="Нет","+","")</f>
        <v/>
      </c>
      <c r="J97" s="179" t="str">
        <f>IF('Data Import'!$CL$188&lt;&gt;"",'Data Import'!$CL$188,"")</f>
        <v/>
      </c>
      <c r="K97" s="199" t="str">
        <f>IF('Data Import'!$CL$187="Да","+","")</f>
        <v>+</v>
      </c>
      <c r="L97" s="200">
        <f>IF('Data Import'!$CL$189&lt;&gt;"",'Data Import'!$CL$189,"")</f>
        <v>1</v>
      </c>
      <c r="M97" s="200">
        <f>IF('Data Import'!$CL$190&lt;&gt;"",'Data Import'!$CL$190,"")</f>
        <v>1</v>
      </c>
    </row>
    <row r="98" spans="1:13" s="202" customFormat="1" ht="15.75" customHeight="1" x14ac:dyDescent="0.25">
      <c r="A98" s="33">
        <v>88</v>
      </c>
      <c r="B98" s="177" t="s">
        <v>98</v>
      </c>
      <c r="C98" s="199" t="str">
        <f>IF('Data Import'!$CM$181="Нет","+","")</f>
        <v>+</v>
      </c>
      <c r="D98" s="199" t="str">
        <f>IF('Data Import'!$CM$182="Нет","+","")</f>
        <v/>
      </c>
      <c r="E98" s="179" t="str">
        <f>IF('Data Import'!$CM$183&lt;&gt;"",'Data Import'!$CM$183,"")</f>
        <v/>
      </c>
      <c r="F98" s="199" t="str">
        <f>IF('Data Import'!$CM$184&lt;&gt;"",'Data Import'!$CM$184,"")</f>
        <v/>
      </c>
      <c r="G98" s="201" t="str">
        <f>IF('Data Import'!$CM$185&lt;&gt;"",'Data Import'!$CM$185,"")</f>
        <v/>
      </c>
      <c r="H98" s="201" t="str">
        <f>IF('Data Import'!$CM$186&lt;&gt;"",'Data Import'!$CM$186,"")</f>
        <v/>
      </c>
      <c r="I98" s="199" t="str">
        <f>IF('Data Import'!$CM$187="Нет","+","")</f>
        <v>+</v>
      </c>
      <c r="J98" s="179" t="str">
        <f>IF('Data Import'!$CM$188&lt;&gt;"",'Data Import'!$CM$188,"")</f>
        <v/>
      </c>
      <c r="K98" s="199" t="str">
        <f>IF('Data Import'!$CM$187="Да","+","")</f>
        <v/>
      </c>
      <c r="L98" s="200" t="str">
        <f>IF('Data Import'!$CM$189&lt;&gt;"",'Data Import'!$CM$189,"")</f>
        <v/>
      </c>
      <c r="M98" s="200" t="str">
        <f>IF('Data Import'!$CM$190&lt;&gt;"",'Data Import'!$CM$190,"")</f>
        <v/>
      </c>
    </row>
    <row r="99" spans="1:13" s="202" customFormat="1" ht="15.75" customHeight="1" x14ac:dyDescent="0.25">
      <c r="A99" s="33">
        <v>89</v>
      </c>
      <c r="B99" s="177" t="s">
        <v>99</v>
      </c>
      <c r="C99" s="199" t="str">
        <f>IF('Data Import'!$CN$181="Нет","+","")</f>
        <v/>
      </c>
      <c r="D99" s="199" t="str">
        <f>IF('Data Import'!$CN$182="Нет","+","")</f>
        <v/>
      </c>
      <c r="E99" s="179" t="str">
        <f>IF('Data Import'!$CN$183&lt;&gt;"",'Data Import'!$CN$183,"")</f>
        <v/>
      </c>
      <c r="F99" s="199" t="str">
        <f>IF('Data Import'!$CN$184&lt;&gt;"",'Data Import'!$CN$184,"")</f>
        <v/>
      </c>
      <c r="G99" s="201" t="str">
        <f>IF('Data Import'!$CN$185&lt;&gt;"",'Data Import'!$CN$185,"")</f>
        <v/>
      </c>
      <c r="H99" s="201" t="str">
        <f>IF('Data Import'!$CN$186&lt;&gt;"",'Data Import'!$CN$186,"")</f>
        <v/>
      </c>
      <c r="I99" s="199" t="str">
        <f>IF('Data Import'!$CN$187="Нет","+","")</f>
        <v/>
      </c>
      <c r="J99" s="179" t="str">
        <f>IF('Data Import'!$CN$188&lt;&gt;"",'Data Import'!$CN$188,"")</f>
        <v/>
      </c>
      <c r="K99" s="199" t="str">
        <f>IF('Data Import'!$CN$187="Да","+","")</f>
        <v/>
      </c>
      <c r="L99" s="200" t="str">
        <f>IF('Data Import'!$CN$189&lt;&gt;"",'Data Import'!$CN$189,"")</f>
        <v/>
      </c>
      <c r="M99" s="200" t="str">
        <f>IF('Data Import'!$CN$190&lt;&gt;"",'Data Import'!$CN$190,"")</f>
        <v/>
      </c>
    </row>
    <row r="100" spans="1:13" s="202" customFormat="1" x14ac:dyDescent="0.25">
      <c r="A100" s="221"/>
      <c r="B100" s="215"/>
      <c r="C100" s="215"/>
      <c r="D100" s="219"/>
      <c r="E100" s="215"/>
      <c r="F100" s="215"/>
      <c r="G100" s="215"/>
      <c r="H100" s="215"/>
      <c r="I100" s="219"/>
      <c r="J100" s="219"/>
      <c r="K100" s="219"/>
      <c r="L100" s="219"/>
      <c r="M100" s="219"/>
    </row>
    <row r="101" spans="1:13" s="202" customFormat="1" x14ac:dyDescent="0.25">
      <c r="A101" s="221"/>
      <c r="B101" s="215"/>
      <c r="C101" s="215"/>
      <c r="D101" s="219"/>
      <c r="E101" s="215"/>
      <c r="F101" s="215"/>
      <c r="G101" s="215"/>
      <c r="H101" s="215"/>
      <c r="I101" s="219"/>
      <c r="J101" s="219"/>
      <c r="K101" s="219"/>
      <c r="L101" s="222"/>
      <c r="M101" s="222"/>
    </row>
  </sheetData>
  <autoFilter ref="A10:N99"/>
  <mergeCells count="18">
    <mergeCell ref="E8:H8"/>
    <mergeCell ref="I8:I9"/>
    <mergeCell ref="K8:K9"/>
    <mergeCell ref="J8:J9"/>
    <mergeCell ref="A1:M1"/>
    <mergeCell ref="A2:A9"/>
    <mergeCell ref="B2:B9"/>
    <mergeCell ref="C2:M2"/>
    <mergeCell ref="C3:M3"/>
    <mergeCell ref="C4:M4"/>
    <mergeCell ref="C5:H5"/>
    <mergeCell ref="I5:K7"/>
    <mergeCell ref="L5:L9"/>
    <mergeCell ref="M5:M9"/>
    <mergeCell ref="C6:C9"/>
    <mergeCell ref="D6:H6"/>
    <mergeCell ref="D7:H7"/>
    <mergeCell ref="D8:D9"/>
  </mergeCells>
  <pageMargins left="0.7" right="0.7" top="0.75" bottom="0.75" header="0.3" footer="0.3"/>
  <pageSetup paperSize="9" firstPageNumber="2147483648" orientation="portrait"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04"/>
  <sheetViews>
    <sheetView zoomScale="55" zoomScaleNormal="55" workbookViewId="0">
      <pane xSplit="2" ySplit="11" topLeftCell="C12" activePane="bottomRight" state="frozen"/>
      <selection pane="topRight" activeCell="C1" sqref="C1"/>
      <selection pane="bottomLeft" activeCell="A12" sqref="A12"/>
      <selection pane="bottomRight" activeCell="A102" sqref="A102:AA102"/>
    </sheetView>
  </sheetViews>
  <sheetFormatPr defaultRowHeight="15" x14ac:dyDescent="0.25"/>
  <cols>
    <col min="1" max="1" width="5.42578125" style="57" customWidth="1"/>
    <col min="2" max="2" width="37.5703125" style="56" customWidth="1"/>
    <col min="3" max="3" width="6.140625" style="57" customWidth="1"/>
    <col min="4" max="4" width="5.7109375" style="57" customWidth="1"/>
    <col min="5" max="5" width="53.7109375" style="56" customWidth="1"/>
    <col min="6" max="6" width="14.7109375" style="57" customWidth="1"/>
    <col min="7" max="7" width="13.5703125" style="57" customWidth="1"/>
    <col min="8" max="8" width="11.28515625" style="57" customWidth="1"/>
    <col min="9" max="9" width="15.140625" style="57" customWidth="1"/>
    <col min="10" max="10" width="11.42578125" style="57" customWidth="1"/>
    <col min="11" max="11" width="12.5703125" style="57" customWidth="1"/>
    <col min="12" max="12" width="14.42578125" style="57" customWidth="1"/>
    <col min="13" max="13" width="4.42578125" style="57" customWidth="1"/>
    <col min="14" max="14" width="32.5703125" style="80" customWidth="1"/>
    <col min="15" max="15" width="5.42578125" style="80" customWidth="1"/>
    <col min="16" max="17" width="9" style="80" customWidth="1"/>
    <col min="18" max="18" width="9.5703125" style="80" customWidth="1"/>
    <col min="19" max="19" width="8.5703125" style="80" customWidth="1"/>
    <col min="20" max="20" width="8.42578125" style="80" customWidth="1"/>
    <col min="21" max="21" width="9" style="80" customWidth="1"/>
    <col min="22" max="22" width="9.7109375" style="80" customWidth="1"/>
    <col min="23" max="23" width="9.28515625" style="80" customWidth="1"/>
    <col min="24" max="24" width="8.7109375" style="80" customWidth="1"/>
    <col min="25" max="26" width="9" style="80" customWidth="1"/>
    <col min="27" max="27" width="8.7109375" style="80" customWidth="1"/>
    <col min="28" max="28" width="8.42578125" style="80" customWidth="1"/>
    <col min="29" max="29" width="8.7109375" style="80" customWidth="1"/>
    <col min="30" max="30" width="8.42578125" style="80" customWidth="1"/>
    <col min="31" max="31" width="8.7109375" style="80" customWidth="1"/>
    <col min="32" max="32" width="8.42578125" style="80" customWidth="1"/>
    <col min="33" max="33" width="9" style="80" customWidth="1"/>
    <col min="34" max="34" width="8.7109375" style="80" customWidth="1"/>
    <col min="35" max="35" width="9" style="80" customWidth="1"/>
    <col min="36" max="36" width="8.42578125" style="80" customWidth="1"/>
    <col min="37" max="37" width="8.7109375" style="80" customWidth="1"/>
    <col min="38" max="38" width="9" style="80" customWidth="1"/>
    <col min="39" max="39" width="8.7109375" style="80" customWidth="1"/>
    <col min="40" max="41" width="9" style="80" customWidth="1"/>
    <col min="42" max="42" width="8.7109375" style="80" customWidth="1"/>
    <col min="43" max="43" width="9.28515625" style="57" customWidth="1"/>
    <col min="44" max="45" width="8.7109375" style="57" customWidth="1"/>
  </cols>
  <sheetData>
    <row r="1" spans="1:50" ht="18.75" customHeight="1" x14ac:dyDescent="0.3">
      <c r="A1" s="152" t="s">
        <v>169</v>
      </c>
      <c r="B1" s="145"/>
      <c r="C1" s="147"/>
      <c r="D1" s="147"/>
      <c r="E1" s="145"/>
      <c r="F1" s="147"/>
      <c r="G1" s="147"/>
      <c r="H1" s="147"/>
      <c r="I1" s="147"/>
      <c r="J1" s="147"/>
      <c r="K1" s="147"/>
      <c r="L1" s="147"/>
      <c r="M1" s="147"/>
      <c r="N1" s="147"/>
      <c r="O1" s="147"/>
      <c r="P1" s="147"/>
      <c r="Q1" s="147"/>
      <c r="R1" s="151"/>
      <c r="S1" s="151"/>
      <c r="T1" s="147"/>
      <c r="U1" s="147"/>
      <c r="V1" s="147"/>
      <c r="W1" s="147"/>
      <c r="X1" s="151"/>
      <c r="Y1" s="151"/>
      <c r="Z1" s="147"/>
      <c r="AA1" s="147"/>
      <c r="AB1" s="147"/>
      <c r="AC1" s="147"/>
      <c r="AD1" s="151"/>
      <c r="AE1" s="151"/>
      <c r="AF1" s="147"/>
      <c r="AG1" s="147"/>
      <c r="AH1" s="147"/>
      <c r="AI1" s="147"/>
      <c r="AJ1" s="151"/>
      <c r="AK1" s="151"/>
      <c r="AL1" s="147"/>
      <c r="AM1" s="147"/>
      <c r="AN1" s="147"/>
      <c r="AO1" s="147"/>
      <c r="AP1" s="147"/>
      <c r="AQ1" s="147"/>
      <c r="AR1" s="147"/>
      <c r="AS1" s="147"/>
    </row>
    <row r="2" spans="1:50" ht="15.75" customHeight="1" x14ac:dyDescent="0.25">
      <c r="A2" s="92" t="s">
        <v>0</v>
      </c>
      <c r="B2" s="92" t="s">
        <v>1</v>
      </c>
      <c r="C2" s="110" t="s">
        <v>119</v>
      </c>
      <c r="D2" s="90"/>
      <c r="E2" s="90"/>
      <c r="F2" s="90"/>
      <c r="G2" s="90"/>
      <c r="H2" s="90"/>
      <c r="I2" s="90"/>
      <c r="J2" s="90"/>
      <c r="K2" s="90"/>
      <c r="L2" s="90"/>
      <c r="M2" s="90"/>
      <c r="N2" s="90"/>
      <c r="O2" s="90"/>
      <c r="P2" s="90"/>
      <c r="Q2" s="90"/>
      <c r="R2" s="153"/>
      <c r="S2" s="153"/>
      <c r="T2" s="90"/>
      <c r="U2" s="90"/>
      <c r="V2" s="90"/>
      <c r="W2" s="90"/>
      <c r="X2" s="153"/>
      <c r="Y2" s="153"/>
      <c r="Z2" s="90"/>
      <c r="AA2" s="90"/>
      <c r="AB2" s="90"/>
      <c r="AC2" s="90"/>
      <c r="AD2" s="153"/>
      <c r="AE2" s="153"/>
      <c r="AF2" s="90"/>
      <c r="AG2" s="90"/>
      <c r="AH2" s="90"/>
      <c r="AI2" s="90"/>
      <c r="AJ2" s="153"/>
      <c r="AK2" s="153"/>
      <c r="AL2" s="90"/>
      <c r="AM2" s="90"/>
      <c r="AN2" s="90"/>
      <c r="AO2" s="90"/>
      <c r="AP2" s="90"/>
      <c r="AQ2" s="90"/>
      <c r="AR2" s="90"/>
      <c r="AS2" s="91"/>
      <c r="AT2" s="11"/>
      <c r="AU2" s="11"/>
      <c r="AV2" s="11"/>
      <c r="AW2" s="11"/>
      <c r="AX2" s="11"/>
    </row>
    <row r="3" spans="1:50" ht="15.75" customHeight="1" x14ac:dyDescent="0.25">
      <c r="A3" s="93"/>
      <c r="B3" s="93"/>
      <c r="C3" s="96" t="s">
        <v>173</v>
      </c>
      <c r="D3" s="90"/>
      <c r="E3" s="90"/>
      <c r="F3" s="90"/>
      <c r="G3" s="90"/>
      <c r="H3" s="90"/>
      <c r="I3" s="90"/>
      <c r="J3" s="90"/>
      <c r="K3" s="90"/>
      <c r="L3" s="90"/>
      <c r="M3" s="90"/>
      <c r="N3" s="90"/>
      <c r="O3" s="90"/>
      <c r="P3" s="90"/>
      <c r="Q3" s="90"/>
      <c r="R3" s="153"/>
      <c r="S3" s="153"/>
      <c r="T3" s="90"/>
      <c r="U3" s="90"/>
      <c r="V3" s="90"/>
      <c r="W3" s="90"/>
      <c r="X3" s="153"/>
      <c r="Y3" s="153"/>
      <c r="Z3" s="90"/>
      <c r="AA3" s="90"/>
      <c r="AB3" s="90"/>
      <c r="AC3" s="90"/>
      <c r="AD3" s="153"/>
      <c r="AE3" s="153"/>
      <c r="AF3" s="90"/>
      <c r="AG3" s="90"/>
      <c r="AH3" s="90"/>
      <c r="AI3" s="90"/>
      <c r="AJ3" s="153"/>
      <c r="AK3" s="153"/>
      <c r="AL3" s="90"/>
      <c r="AM3" s="90"/>
      <c r="AN3" s="90"/>
      <c r="AO3" s="90"/>
      <c r="AP3" s="90"/>
      <c r="AQ3" s="90"/>
      <c r="AR3" s="90"/>
      <c r="AS3" s="91"/>
      <c r="AT3" s="11"/>
      <c r="AU3" s="11"/>
      <c r="AV3" s="11"/>
      <c r="AW3" s="11"/>
      <c r="AX3" s="11"/>
    </row>
    <row r="4" spans="1:50" ht="21.75" customHeight="1" x14ac:dyDescent="0.25">
      <c r="A4" s="93"/>
      <c r="B4" s="93"/>
      <c r="C4" s="97" t="s">
        <v>174</v>
      </c>
      <c r="D4" s="90"/>
      <c r="E4" s="90"/>
      <c r="F4" s="90"/>
      <c r="G4" s="90"/>
      <c r="H4" s="90"/>
      <c r="I4" s="90"/>
      <c r="J4" s="90"/>
      <c r="K4" s="90"/>
      <c r="L4" s="90"/>
      <c r="M4" s="90"/>
      <c r="N4" s="90"/>
      <c r="O4" s="90"/>
      <c r="P4" s="90"/>
      <c r="Q4" s="90"/>
      <c r="R4" s="153"/>
      <c r="S4" s="153"/>
      <c r="T4" s="90"/>
      <c r="U4" s="90"/>
      <c r="V4" s="90"/>
      <c r="W4" s="90"/>
      <c r="X4" s="153"/>
      <c r="Y4" s="153"/>
      <c r="Z4" s="90"/>
      <c r="AA4" s="90"/>
      <c r="AB4" s="90"/>
      <c r="AC4" s="90"/>
      <c r="AD4" s="153"/>
      <c r="AE4" s="153"/>
      <c r="AF4" s="90"/>
      <c r="AG4" s="90"/>
      <c r="AH4" s="90"/>
      <c r="AI4" s="90"/>
      <c r="AJ4" s="153"/>
      <c r="AK4" s="153"/>
      <c r="AL4" s="90"/>
      <c r="AM4" s="90"/>
      <c r="AN4" s="90"/>
      <c r="AO4" s="90"/>
      <c r="AP4" s="90"/>
      <c r="AQ4" s="90"/>
      <c r="AR4" s="90"/>
      <c r="AS4" s="91"/>
      <c r="AT4" s="11"/>
      <c r="AU4" s="11"/>
      <c r="AV4" s="11"/>
      <c r="AW4" s="11"/>
      <c r="AX4" s="11"/>
    </row>
    <row r="5" spans="1:50" ht="37.5" customHeight="1" x14ac:dyDescent="0.25">
      <c r="A5" s="93"/>
      <c r="B5" s="93"/>
      <c r="C5" s="98" t="s">
        <v>113</v>
      </c>
      <c r="D5" s="90"/>
      <c r="E5" s="90"/>
      <c r="F5" s="90"/>
      <c r="G5" s="90"/>
      <c r="H5" s="90"/>
      <c r="I5" s="90"/>
      <c r="J5" s="90"/>
      <c r="K5" s="90"/>
      <c r="L5" s="91"/>
      <c r="M5" s="98" t="str">
        <f>CONCATENATE("Велась ли в ",'Data Import'!$A$1," работа по данному направлению")</f>
        <v>Велась ли в 2025 г. работа по данному направлению</v>
      </c>
      <c r="N5" s="105"/>
      <c r="O5" s="100"/>
      <c r="P5" s="133" t="s">
        <v>175</v>
      </c>
      <c r="Q5" s="136"/>
      <c r="R5" s="136"/>
      <c r="S5" s="136"/>
      <c r="T5" s="136"/>
      <c r="U5" s="136"/>
      <c r="V5" s="136"/>
      <c r="W5" s="136"/>
      <c r="X5" s="136"/>
      <c r="Y5" s="136"/>
      <c r="Z5" s="136"/>
      <c r="AA5" s="136"/>
      <c r="AB5" s="136"/>
      <c r="AC5" s="136"/>
      <c r="AD5" s="136"/>
      <c r="AE5" s="136"/>
      <c r="AF5" s="136"/>
      <c r="AG5" s="134"/>
      <c r="AH5" s="98" t="s">
        <v>176</v>
      </c>
      <c r="AI5" s="90"/>
      <c r="AJ5" s="153"/>
      <c r="AK5" s="153"/>
      <c r="AL5" s="90"/>
      <c r="AM5" s="90"/>
      <c r="AN5" s="90"/>
      <c r="AO5" s="90"/>
      <c r="AP5" s="90"/>
      <c r="AQ5" s="90"/>
      <c r="AR5" s="90"/>
      <c r="AS5" s="91"/>
    </row>
    <row r="6" spans="1:50" ht="15" customHeight="1" x14ac:dyDescent="0.25">
      <c r="A6" s="93"/>
      <c r="B6" s="93"/>
      <c r="C6" s="98" t="s">
        <v>6</v>
      </c>
      <c r="D6" s="114" t="s">
        <v>7</v>
      </c>
      <c r="E6" s="90"/>
      <c r="F6" s="90"/>
      <c r="G6" s="90"/>
      <c r="H6" s="90"/>
      <c r="I6" s="90"/>
      <c r="J6" s="90"/>
      <c r="K6" s="90"/>
      <c r="L6" s="91"/>
      <c r="M6" s="101"/>
      <c r="N6" s="147"/>
      <c r="O6" s="102"/>
      <c r="P6" s="133" t="s">
        <v>177</v>
      </c>
      <c r="Q6" s="137"/>
      <c r="R6" s="137"/>
      <c r="S6" s="137"/>
      <c r="T6" s="137"/>
      <c r="U6" s="138"/>
      <c r="V6" s="133" t="s">
        <v>178</v>
      </c>
      <c r="W6" s="136"/>
      <c r="X6" s="136"/>
      <c r="Y6" s="136"/>
      <c r="Z6" s="136"/>
      <c r="AA6" s="136"/>
      <c r="AB6" s="136"/>
      <c r="AC6" s="136"/>
      <c r="AD6" s="136"/>
      <c r="AE6" s="136"/>
      <c r="AF6" s="136"/>
      <c r="AG6" s="134"/>
      <c r="AH6" s="98" t="s">
        <v>179</v>
      </c>
      <c r="AI6" s="105"/>
      <c r="AJ6" s="154"/>
      <c r="AK6" s="154"/>
      <c r="AL6" s="105"/>
      <c r="AM6" s="100"/>
      <c r="AN6" s="98" t="s">
        <v>180</v>
      </c>
      <c r="AO6" s="105"/>
      <c r="AP6" s="105"/>
      <c r="AQ6" s="105"/>
      <c r="AR6" s="105"/>
      <c r="AS6" s="100"/>
    </row>
    <row r="7" spans="1:50" ht="60" customHeight="1" x14ac:dyDescent="0.25">
      <c r="A7" s="93"/>
      <c r="B7" s="93"/>
      <c r="C7" s="93"/>
      <c r="D7" s="98" t="s">
        <v>116</v>
      </c>
      <c r="E7" s="90"/>
      <c r="F7" s="90"/>
      <c r="G7" s="90"/>
      <c r="H7" s="90"/>
      <c r="I7" s="90"/>
      <c r="J7" s="90"/>
      <c r="K7" s="90"/>
      <c r="L7" s="91"/>
      <c r="M7" s="101"/>
      <c r="N7" s="147"/>
      <c r="O7" s="102"/>
      <c r="P7" s="143"/>
      <c r="Q7" s="140"/>
      <c r="R7" s="140"/>
      <c r="S7" s="140"/>
      <c r="T7" s="140"/>
      <c r="U7" s="141"/>
      <c r="V7" s="133" t="s">
        <v>181</v>
      </c>
      <c r="W7" s="136"/>
      <c r="X7" s="136"/>
      <c r="Y7" s="136"/>
      <c r="Z7" s="136"/>
      <c r="AA7" s="134"/>
      <c r="AB7" s="133" t="s">
        <v>182</v>
      </c>
      <c r="AC7" s="136"/>
      <c r="AD7" s="136"/>
      <c r="AE7" s="136"/>
      <c r="AF7" s="136"/>
      <c r="AG7" s="134"/>
      <c r="AH7" s="103"/>
      <c r="AI7" s="107"/>
      <c r="AJ7" s="155"/>
      <c r="AK7" s="155"/>
      <c r="AL7" s="107"/>
      <c r="AM7" s="104"/>
      <c r="AN7" s="103"/>
      <c r="AO7" s="107"/>
      <c r="AP7" s="107"/>
      <c r="AQ7" s="107"/>
      <c r="AR7" s="107"/>
      <c r="AS7" s="104"/>
    </row>
    <row r="8" spans="1:50" ht="15.75" customHeight="1" x14ac:dyDescent="0.25">
      <c r="A8" s="93"/>
      <c r="B8" s="93"/>
      <c r="C8" s="93"/>
      <c r="D8" s="98" t="s">
        <v>6</v>
      </c>
      <c r="E8" s="98" t="s">
        <v>7</v>
      </c>
      <c r="F8" s="90"/>
      <c r="G8" s="90"/>
      <c r="H8" s="90"/>
      <c r="I8" s="90"/>
      <c r="J8" s="90"/>
      <c r="K8" s="90"/>
      <c r="L8" s="91"/>
      <c r="M8" s="101"/>
      <c r="N8" s="147"/>
      <c r="O8" s="102"/>
      <c r="P8" s="133" t="s">
        <v>183</v>
      </c>
      <c r="Q8" s="138"/>
      <c r="R8" s="133" t="s">
        <v>184</v>
      </c>
      <c r="S8" s="138"/>
      <c r="T8" s="133" t="s">
        <v>185</v>
      </c>
      <c r="U8" s="138"/>
      <c r="V8" s="133" t="s">
        <v>183</v>
      </c>
      <c r="W8" s="138"/>
      <c r="X8" s="133" t="s">
        <v>184</v>
      </c>
      <c r="Y8" s="138"/>
      <c r="Z8" s="133" t="s">
        <v>185</v>
      </c>
      <c r="AA8" s="138"/>
      <c r="AB8" s="133" t="s">
        <v>183</v>
      </c>
      <c r="AC8" s="138"/>
      <c r="AD8" s="133" t="s">
        <v>184</v>
      </c>
      <c r="AE8" s="138"/>
      <c r="AF8" s="133" t="s">
        <v>185</v>
      </c>
      <c r="AG8" s="138"/>
      <c r="AH8" s="133" t="s">
        <v>183</v>
      </c>
      <c r="AI8" s="138"/>
      <c r="AJ8" s="133" t="s">
        <v>184</v>
      </c>
      <c r="AK8" s="138"/>
      <c r="AL8" s="133" t="s">
        <v>185</v>
      </c>
      <c r="AM8" s="138"/>
      <c r="AN8" s="133" t="s">
        <v>183</v>
      </c>
      <c r="AO8" s="138"/>
      <c r="AP8" s="98" t="s">
        <v>184</v>
      </c>
      <c r="AQ8" s="100"/>
      <c r="AR8" s="98" t="s">
        <v>185</v>
      </c>
      <c r="AS8" s="100"/>
    </row>
    <row r="9" spans="1:50" ht="33" customHeight="1" x14ac:dyDescent="0.25">
      <c r="A9" s="93"/>
      <c r="B9" s="93"/>
      <c r="C9" s="93"/>
      <c r="D9" s="93"/>
      <c r="E9" s="98" t="s">
        <v>117</v>
      </c>
      <c r="F9" s="98" t="s">
        <v>118</v>
      </c>
      <c r="G9" s="98" t="str">
        <f>CONCATENATE("Плановое значение целевого показателя на ",LEFT('Data Import'!$A$1,4)," год")</f>
        <v>Плановое значение целевого показателя на 2025 год</v>
      </c>
      <c r="H9" s="90"/>
      <c r="I9" s="91"/>
      <c r="J9" s="98" t="str">
        <f>CONCATENATE("Фактическое значение целевого показателя в ",LEFT('Data Import'!$A$1,4)," году ")</f>
        <v xml:space="preserve">Фактическое значение целевого показателя в 2025 году </v>
      </c>
      <c r="K9" s="90"/>
      <c r="L9" s="91"/>
      <c r="M9" s="103"/>
      <c r="N9" s="107"/>
      <c r="O9" s="104"/>
      <c r="P9" s="143"/>
      <c r="Q9" s="141"/>
      <c r="R9" s="143"/>
      <c r="S9" s="141"/>
      <c r="T9" s="143"/>
      <c r="U9" s="141"/>
      <c r="V9" s="143"/>
      <c r="W9" s="141"/>
      <c r="X9" s="143"/>
      <c r="Y9" s="141"/>
      <c r="Z9" s="143"/>
      <c r="AA9" s="141"/>
      <c r="AB9" s="143"/>
      <c r="AC9" s="141"/>
      <c r="AD9" s="143"/>
      <c r="AE9" s="141"/>
      <c r="AF9" s="143"/>
      <c r="AG9" s="141"/>
      <c r="AH9" s="143"/>
      <c r="AI9" s="141"/>
      <c r="AJ9" s="143"/>
      <c r="AK9" s="141"/>
      <c r="AL9" s="143"/>
      <c r="AM9" s="141"/>
      <c r="AN9" s="143"/>
      <c r="AO9" s="141"/>
      <c r="AP9" s="103"/>
      <c r="AQ9" s="104"/>
      <c r="AR9" s="103"/>
      <c r="AS9" s="104"/>
    </row>
    <row r="10" spans="1:50" ht="53.25" customHeight="1" x14ac:dyDescent="0.25">
      <c r="A10" s="94"/>
      <c r="B10" s="94"/>
      <c r="C10" s="94"/>
      <c r="D10" s="94"/>
      <c r="E10" s="94"/>
      <c r="F10" s="94"/>
      <c r="G10" s="46" t="s">
        <v>186</v>
      </c>
      <c r="H10" s="46" t="s">
        <v>187</v>
      </c>
      <c r="I10" s="46" t="s">
        <v>188</v>
      </c>
      <c r="J10" s="46" t="s">
        <v>186</v>
      </c>
      <c r="K10" s="46" t="s">
        <v>187</v>
      </c>
      <c r="L10" s="46" t="s">
        <v>188</v>
      </c>
      <c r="M10" s="46" t="s">
        <v>6</v>
      </c>
      <c r="N10" s="75" t="s">
        <v>8</v>
      </c>
      <c r="O10" s="87" t="s">
        <v>7</v>
      </c>
      <c r="P10" s="75" t="str">
        <f>CONCATENATE("в ",LEFT('Data Import'!$A$1,4)-1," году")</f>
        <v>в 2024 году</v>
      </c>
      <c r="Q10" s="75" t="str">
        <f>CONCATENATE("в ",LEFT('Data Import'!$A$1,4)," году")</f>
        <v>в 2025 году</v>
      </c>
      <c r="R10" s="75" t="str">
        <f>CONCATENATE("в ",LEFT('Data Import'!$A$1,4)-1," году")</f>
        <v>в 2024 году</v>
      </c>
      <c r="S10" s="75" t="str">
        <f>CONCATENATE("в ",LEFT('Data Import'!$A$1,4)," году")</f>
        <v>в 2025 году</v>
      </c>
      <c r="T10" s="75" t="str">
        <f>CONCATENATE("в ",LEFT('Data Import'!$A$1,4)-1," году")</f>
        <v>в 2024 году</v>
      </c>
      <c r="U10" s="75" t="str">
        <f>CONCATENATE("в ",LEFT('Data Import'!$A$1,4)," году")</f>
        <v>в 2025 году</v>
      </c>
      <c r="V10" s="75" t="str">
        <f>CONCATENATE("в ",LEFT('Data Import'!$A$1,4)-1," году")</f>
        <v>в 2024 году</v>
      </c>
      <c r="W10" s="75" t="str">
        <f>CONCATENATE("в ",LEFT('Data Import'!$A$1,4)," году")</f>
        <v>в 2025 году</v>
      </c>
      <c r="X10" s="75" t="str">
        <f>CONCATENATE("в ",LEFT('Data Import'!$A$1,4)-1," году")</f>
        <v>в 2024 году</v>
      </c>
      <c r="Y10" s="75" t="str">
        <f>CONCATENATE("в ",LEFT('Data Import'!$A$1,4)," году")</f>
        <v>в 2025 году</v>
      </c>
      <c r="Z10" s="75" t="str">
        <f>CONCATENATE("в ",LEFT('Data Import'!$A$1,4)-1," году")</f>
        <v>в 2024 году</v>
      </c>
      <c r="AA10" s="75" t="str">
        <f>CONCATENATE("в ",LEFT('Data Import'!$A$1,4)," году")</f>
        <v>в 2025 году</v>
      </c>
      <c r="AB10" s="75" t="str">
        <f>CONCATENATE("в ",LEFT('Data Import'!$A$1,4)-1," году")</f>
        <v>в 2024 году</v>
      </c>
      <c r="AC10" s="75" t="str">
        <f>CONCATENATE("в ",LEFT('Data Import'!$A$1,4)," году")</f>
        <v>в 2025 году</v>
      </c>
      <c r="AD10" s="75" t="str">
        <f>CONCATENATE("в ",LEFT('Data Import'!$A$1,4)-1," году")</f>
        <v>в 2024 году</v>
      </c>
      <c r="AE10" s="75" t="str">
        <f>CONCATENATE("в ",LEFT('Data Import'!$A$1,4)," году")</f>
        <v>в 2025 году</v>
      </c>
      <c r="AF10" s="75" t="str">
        <f>CONCATENATE("в ",LEFT('Data Import'!$A$1,4)-1," году")</f>
        <v>в 2024 году</v>
      </c>
      <c r="AG10" s="75" t="str">
        <f>CONCATENATE("в ",LEFT('Data Import'!$A$1,4)," году")</f>
        <v>в 2025 году</v>
      </c>
      <c r="AH10" s="75" t="str">
        <f>CONCATENATE("в ",LEFT('Data Import'!$A$1,4)-1," году")</f>
        <v>в 2024 году</v>
      </c>
      <c r="AI10" s="75" t="str">
        <f>CONCATENATE("в ",LEFT('Data Import'!$A$1,4)," году")</f>
        <v>в 2025 году</v>
      </c>
      <c r="AJ10" s="75" t="str">
        <f>CONCATENATE("в ",LEFT('Data Import'!$A$1,4)-1," году")</f>
        <v>в 2024 году</v>
      </c>
      <c r="AK10" s="75" t="str">
        <f>CONCATENATE("в ",LEFT('Data Import'!$A$1,4)," году")</f>
        <v>в 2025 году</v>
      </c>
      <c r="AL10" s="75" t="str">
        <f>CONCATENATE("в ",LEFT('Data Import'!$A$1,4)-1," году")</f>
        <v>в 2024 году</v>
      </c>
      <c r="AM10" s="75" t="str">
        <f>CONCATENATE("в ",LEFT('Data Import'!$A$1,4)," году")</f>
        <v>в 2025 году</v>
      </c>
      <c r="AN10" s="75" t="str">
        <f>CONCATENATE("в ",LEFT('Data Import'!$A$1,4)-1," году")</f>
        <v>в 2024 году</v>
      </c>
      <c r="AO10" s="75" t="str">
        <f>CONCATENATE("в ",LEFT('Data Import'!$A$1,4)," году")</f>
        <v>в 2025 году</v>
      </c>
      <c r="AP10" s="75" t="str">
        <f>CONCATENATE("в ",LEFT('Data Import'!$A$1,4)-1," году")</f>
        <v>в 2024 году</v>
      </c>
      <c r="AQ10" s="46" t="str">
        <f>CONCATENATE("в ",LEFT('Data Import'!$A$1,4)," году")</f>
        <v>в 2025 году</v>
      </c>
      <c r="AR10" s="46" t="str">
        <f>CONCATENATE("в ",LEFT('Data Import'!$A$1,4)-1," году")</f>
        <v>в 2024 году</v>
      </c>
      <c r="AS10" s="46" t="str">
        <f>CONCATENATE("в ",LEFT('Data Import'!$A$1,4)," году")</f>
        <v>в 2025 году</v>
      </c>
    </row>
    <row r="11" spans="1:50" ht="15.75" customHeight="1" x14ac:dyDescent="0.25">
      <c r="A11" s="45">
        <v>1</v>
      </c>
      <c r="B11" s="45">
        <v>2</v>
      </c>
      <c r="C11" s="45">
        <v>3</v>
      </c>
      <c r="D11" s="45">
        <v>4</v>
      </c>
      <c r="E11" s="22">
        <v>5</v>
      </c>
      <c r="F11" s="22">
        <v>6</v>
      </c>
      <c r="G11" s="22">
        <v>7</v>
      </c>
      <c r="H11" s="22">
        <v>8</v>
      </c>
      <c r="I11" s="22">
        <v>9</v>
      </c>
      <c r="J11" s="22">
        <v>10</v>
      </c>
      <c r="K11" s="22">
        <v>11</v>
      </c>
      <c r="L11" s="22">
        <v>12</v>
      </c>
      <c r="M11" s="22">
        <v>13</v>
      </c>
      <c r="N11" s="76">
        <v>14</v>
      </c>
      <c r="O11" s="76">
        <v>15</v>
      </c>
      <c r="P11" s="76">
        <v>16</v>
      </c>
      <c r="Q11" s="76">
        <v>17</v>
      </c>
      <c r="R11" s="76">
        <v>18</v>
      </c>
      <c r="S11" s="76">
        <v>19</v>
      </c>
      <c r="T11" s="76">
        <v>20</v>
      </c>
      <c r="U11" s="76">
        <v>21</v>
      </c>
      <c r="V11" s="76">
        <v>22</v>
      </c>
      <c r="W11" s="76">
        <v>23</v>
      </c>
      <c r="X11" s="76">
        <v>24</v>
      </c>
      <c r="Y11" s="76">
        <v>25</v>
      </c>
      <c r="Z11" s="76">
        <v>26</v>
      </c>
      <c r="AA11" s="76">
        <v>27</v>
      </c>
      <c r="AB11" s="76">
        <v>28</v>
      </c>
      <c r="AC11" s="76">
        <v>29</v>
      </c>
      <c r="AD11" s="76">
        <v>30</v>
      </c>
      <c r="AE11" s="76">
        <v>31</v>
      </c>
      <c r="AF11" s="76">
        <v>32</v>
      </c>
      <c r="AG11" s="76">
        <v>33</v>
      </c>
      <c r="AH11" s="76">
        <v>34</v>
      </c>
      <c r="AI11" s="76">
        <v>35</v>
      </c>
      <c r="AJ11" s="76">
        <v>36</v>
      </c>
      <c r="AK11" s="76">
        <v>37</v>
      </c>
      <c r="AL11" s="76">
        <v>38</v>
      </c>
      <c r="AM11" s="76">
        <v>39</v>
      </c>
      <c r="AN11" s="76">
        <v>40</v>
      </c>
      <c r="AO11" s="76">
        <v>41</v>
      </c>
      <c r="AP11" s="76">
        <v>42</v>
      </c>
      <c r="AQ11" s="22">
        <v>43</v>
      </c>
      <c r="AR11" s="22">
        <v>44</v>
      </c>
      <c r="AS11" s="22">
        <v>45</v>
      </c>
    </row>
    <row r="12" spans="1:50" s="202" customFormat="1" ht="15.75" customHeight="1" x14ac:dyDescent="0.25">
      <c r="A12" s="33">
        <v>1</v>
      </c>
      <c r="B12" s="177" t="s">
        <v>11</v>
      </c>
      <c r="C12" s="199" t="str">
        <f>IF('Data Import'!$D$191="Нет","+","")</f>
        <v/>
      </c>
      <c r="D12" s="199" t="str">
        <f>IF('Data Import'!$D$192="Нет","+","")</f>
        <v/>
      </c>
      <c r="E12" s="179" t="str">
        <f>IF('Data Import'!$D$193&lt;&gt;"",'Data Import'!$D$193,"")</f>
        <v/>
      </c>
      <c r="F12" s="199" t="str">
        <f>IF('Data Import'!$D$194&lt;&gt;"",'Data Import'!$D$194,"")</f>
        <v/>
      </c>
      <c r="G12" s="201" t="str">
        <f>IF('Data Import'!$D$195&lt;&gt;"",'Data Import'!$D$195,"")</f>
        <v/>
      </c>
      <c r="H12" s="201" t="str">
        <f>IF('Data Import'!$D$196&lt;&gt;"",'Data Import'!$D$196,"")</f>
        <v/>
      </c>
      <c r="I12" s="201" t="str">
        <f>IF('Data Import'!$D$197&lt;&gt;"",'Data Import'!$D$197,"")</f>
        <v/>
      </c>
      <c r="J12" s="201" t="str">
        <f>IF('Data Import'!$D$198&lt;&gt;"",'Data Import'!$D$198,"")</f>
        <v/>
      </c>
      <c r="K12" s="201" t="str">
        <f>IF('Data Import'!$D$199&lt;&gt;"",'Data Import'!$D$199,"")</f>
        <v/>
      </c>
      <c r="L12" s="201" t="str">
        <f>IF('Data Import'!$D$200&lt;&gt;"",'Data Import'!$D$200,"")</f>
        <v/>
      </c>
      <c r="M12" s="199" t="str">
        <f>IF('Data Import'!$D$201="Нет","+","")</f>
        <v/>
      </c>
      <c r="N12" s="225" t="str">
        <f>IF('Data Import'!$D$202&lt;&gt;"",'Data Import'!$D$202,"")</f>
        <v/>
      </c>
      <c r="O12" s="203" t="str">
        <f>IF('Data Import'!$D$201="Да","+","")</f>
        <v/>
      </c>
      <c r="P12" s="217" t="str">
        <f>IF('Data Import'!$D$203&lt;&gt;"",'Data Import'!$D$203,"")</f>
        <v/>
      </c>
      <c r="Q12" s="217" t="str">
        <f>IF('Data Import'!$D$204&lt;&gt;"",'Data Import'!$D$204,"")</f>
        <v/>
      </c>
      <c r="R12" s="217" t="str">
        <f>IF('Data Import'!$D$205&lt;&gt;"",'Data Import'!$D$205,"")</f>
        <v/>
      </c>
      <c r="S12" s="217" t="str">
        <f>IF('Data Import'!$D$206&lt;&gt;"",'Data Import'!$D$206,"")</f>
        <v/>
      </c>
      <c r="T12" s="217" t="str">
        <f>IF('Data Import'!$D$207&lt;&gt;"",'Data Import'!$D$207,"")</f>
        <v/>
      </c>
      <c r="U12" s="217" t="str">
        <f>IF('Data Import'!$D$208&lt;&gt;"",'Data Import'!$D$208,"")</f>
        <v/>
      </c>
      <c r="V12" s="217" t="str">
        <f>IF('Data Import'!$D$209&lt;&gt;"",'Data Import'!$D$209,"")</f>
        <v/>
      </c>
      <c r="W12" s="217" t="str">
        <f>IF('Data Import'!$D$210&lt;&gt;"",'Data Import'!$D$210,"")</f>
        <v/>
      </c>
      <c r="X12" s="217" t="str">
        <f>IF('Data Import'!$D$211&lt;&gt;"",'Data Import'!$D$211,"")</f>
        <v/>
      </c>
      <c r="Y12" s="217" t="str">
        <f>IF('Data Import'!$D$212&lt;&gt;"",'Data Import'!$D$212,"")</f>
        <v/>
      </c>
      <c r="Z12" s="217" t="str">
        <f>IF('Data Import'!$D$213&lt;&gt;"",'Data Import'!$D$213,"")</f>
        <v/>
      </c>
      <c r="AA12" s="217" t="str">
        <f>IF('Data Import'!$D$214&lt;&gt;"",'Data Import'!$D$214,"")</f>
        <v/>
      </c>
      <c r="AB12" s="217" t="str">
        <f>IF('Data Import'!$D$215&lt;&gt;"",'Data Import'!$D$215,"")</f>
        <v/>
      </c>
      <c r="AC12" s="217" t="str">
        <f>IF('Data Import'!$D$216&lt;&gt;"",'Data Import'!$D$216,"")</f>
        <v/>
      </c>
      <c r="AD12" s="217" t="str">
        <f>IF('Data Import'!$D$217&lt;&gt;"",'Data Import'!$D$217,"")</f>
        <v/>
      </c>
      <c r="AE12" s="217" t="str">
        <f>IF('Data Import'!$D$218&lt;&gt;"",'Data Import'!$D$218,"")</f>
        <v/>
      </c>
      <c r="AF12" s="217" t="str">
        <f>IF('Data Import'!$D$219&lt;&gt;"",'Data Import'!$D$219,"")</f>
        <v/>
      </c>
      <c r="AG12" s="217" t="str">
        <f>IF('Data Import'!$D$220&lt;&gt;"",'Data Import'!$D$220,"")</f>
        <v/>
      </c>
      <c r="AH12" s="205" t="str">
        <f>IF('Data Import'!$D$221&lt;&gt;"",'Data Import'!$D$221,"")</f>
        <v/>
      </c>
      <c r="AI12" s="205" t="str">
        <f>IF('Data Import'!$D$222&lt;&gt;"",'Data Import'!$D$222,"")</f>
        <v/>
      </c>
      <c r="AJ12" s="205" t="str">
        <f>IF('Data Import'!$D$223&lt;&gt;"",'Data Import'!$D$223,"")</f>
        <v/>
      </c>
      <c r="AK12" s="205" t="str">
        <f>IF('Data Import'!$D$224&lt;&gt;"",'Data Import'!$D$224,"")</f>
        <v/>
      </c>
      <c r="AL12" s="205" t="str">
        <f>IF('Data Import'!$D$225&lt;&gt;"",'Data Import'!$D$225,"")</f>
        <v/>
      </c>
      <c r="AM12" s="205" t="str">
        <f>IF('Data Import'!$D$226&lt;&gt;"",'Data Import'!$D$226,"")</f>
        <v/>
      </c>
      <c r="AN12" s="205" t="str">
        <f>IF('Data Import'!$D$227&lt;&gt;"",'Data Import'!$D$227,"")</f>
        <v/>
      </c>
      <c r="AO12" s="205" t="str">
        <f>IF('Data Import'!$D$228&lt;&gt;"",'Data Import'!$D$228,"")</f>
        <v/>
      </c>
      <c r="AP12" s="205" t="str">
        <f>IF('Data Import'!$D$229&lt;&gt;"",'Data Import'!$D$229,"")</f>
        <v/>
      </c>
      <c r="AQ12" s="201" t="str">
        <f>IF('Data Import'!$D$230&lt;&gt;"",'Data Import'!$D$230,"")</f>
        <v/>
      </c>
      <c r="AR12" s="201" t="str">
        <f>IF('Data Import'!$D$231&lt;&gt;"",'Data Import'!$D$231,"")</f>
        <v/>
      </c>
      <c r="AS12" s="201" t="str">
        <f>IF('Data Import'!$D$232&lt;&gt;"",'Data Import'!$D$232,"")</f>
        <v/>
      </c>
    </row>
    <row r="13" spans="1:50" s="202" customFormat="1" ht="15.75" customHeight="1" x14ac:dyDescent="0.25">
      <c r="A13" s="33">
        <v>2</v>
      </c>
      <c r="B13" s="177" t="s">
        <v>12</v>
      </c>
      <c r="C13" s="199" t="str">
        <f>IF('Data Import'!$E$191="Нет","+","")</f>
        <v/>
      </c>
      <c r="D13" s="199" t="str">
        <f>IF('Data Import'!$E$192="Нет","+","")</f>
        <v/>
      </c>
      <c r="E13" s="179" t="str">
        <f>IF('Data Import'!$E$193&lt;&gt;"",'Data Import'!$E$193,"")</f>
        <v/>
      </c>
      <c r="F13" s="199" t="str">
        <f>IF('Data Import'!$E$194&lt;&gt;"",'Data Import'!$E$194,"")</f>
        <v/>
      </c>
      <c r="G13" s="201" t="str">
        <f>IF('Data Import'!$E$195&lt;&gt;"",'Data Import'!$E$195,"")</f>
        <v/>
      </c>
      <c r="H13" s="201" t="str">
        <f>IF('Data Import'!$E$196&lt;&gt;"",'Data Import'!$E$196,"")</f>
        <v/>
      </c>
      <c r="I13" s="201" t="str">
        <f>IF('Data Import'!$E$197&lt;&gt;"",'Data Import'!$E$197,"")</f>
        <v/>
      </c>
      <c r="J13" s="201" t="str">
        <f>IF('Data Import'!$E$198&lt;&gt;"",'Data Import'!$E$198,"")</f>
        <v/>
      </c>
      <c r="K13" s="201" t="str">
        <f>IF('Data Import'!$E$199&lt;&gt;"",'Data Import'!$E$199,"")</f>
        <v/>
      </c>
      <c r="L13" s="201" t="str">
        <f>IF('Data Import'!$E$200&lt;&gt;"",'Data Import'!$E$200,"")</f>
        <v/>
      </c>
      <c r="M13" s="199" t="str">
        <f>IF('Data Import'!$E$201="Нет","+","")</f>
        <v/>
      </c>
      <c r="N13" s="225" t="str">
        <f>IF('Data Import'!$E$202&lt;&gt;"",'Data Import'!$E$202,"")</f>
        <v/>
      </c>
      <c r="O13" s="203" t="str">
        <f>IF('Data Import'!$E$201="Да","+","")</f>
        <v/>
      </c>
      <c r="P13" s="217" t="str">
        <f>IF('Data Import'!$E$203&lt;&gt;"",'Data Import'!$E$203,"")</f>
        <v/>
      </c>
      <c r="Q13" s="217" t="str">
        <f>IF('Data Import'!$E$204&lt;&gt;"",'Data Import'!$E$204,"")</f>
        <v/>
      </c>
      <c r="R13" s="217" t="str">
        <f>IF('Data Import'!$E$205&lt;&gt;"",'Data Import'!$E$205,"")</f>
        <v/>
      </c>
      <c r="S13" s="217" t="str">
        <f>IF('Data Import'!$E$206&lt;&gt;"",'Data Import'!$E$206,"")</f>
        <v/>
      </c>
      <c r="T13" s="217" t="str">
        <f>IF('Data Import'!$E$207&lt;&gt;"",'Data Import'!$E$207,"")</f>
        <v/>
      </c>
      <c r="U13" s="217" t="str">
        <f>IF('Data Import'!$E$208&lt;&gt;"",'Data Import'!$E$208,"")</f>
        <v/>
      </c>
      <c r="V13" s="217" t="str">
        <f>IF('Data Import'!$E$209&lt;&gt;"",'Data Import'!$E$209,"")</f>
        <v/>
      </c>
      <c r="W13" s="217" t="str">
        <f>IF('Data Import'!$E$210&lt;&gt;"",'Data Import'!$E$210,"")</f>
        <v/>
      </c>
      <c r="X13" s="217" t="str">
        <f>IF('Data Import'!$E$211&lt;&gt;"",'Data Import'!$E$211,"")</f>
        <v/>
      </c>
      <c r="Y13" s="217" t="str">
        <f>IF('Data Import'!$E$212&lt;&gt;"",'Data Import'!$E$212,"")</f>
        <v/>
      </c>
      <c r="Z13" s="217" t="str">
        <f>IF('Data Import'!$E$213&lt;&gt;"",'Data Import'!$E$213,"")</f>
        <v/>
      </c>
      <c r="AA13" s="217" t="str">
        <f>IF('Data Import'!$E$214&lt;&gt;"",'Data Import'!$E$214,"")</f>
        <v/>
      </c>
      <c r="AB13" s="217" t="str">
        <f>IF('Data Import'!$E$215&lt;&gt;"",'Data Import'!$E$215,"")</f>
        <v/>
      </c>
      <c r="AC13" s="217" t="str">
        <f>IF('Data Import'!$E$216&lt;&gt;"",'Data Import'!$E$216,"")</f>
        <v/>
      </c>
      <c r="AD13" s="217" t="str">
        <f>IF('Data Import'!$E$217&lt;&gt;"",'Data Import'!$E$217,"")</f>
        <v/>
      </c>
      <c r="AE13" s="217" t="str">
        <f>IF('Data Import'!$E$218&lt;&gt;"",'Data Import'!$E$218,"")</f>
        <v/>
      </c>
      <c r="AF13" s="217" t="str">
        <f>IF('Data Import'!$E$219&lt;&gt;"",'Data Import'!$E$219,"")</f>
        <v/>
      </c>
      <c r="AG13" s="217" t="str">
        <f>IF('Data Import'!$E$220&lt;&gt;"",'Data Import'!$E$220,"")</f>
        <v/>
      </c>
      <c r="AH13" s="205" t="str">
        <f>IF('Data Import'!$E$221&lt;&gt;"",'Data Import'!$E$221,"")</f>
        <v/>
      </c>
      <c r="AI13" s="205" t="str">
        <f>IF('Data Import'!$E$222&lt;&gt;"",'Data Import'!$E$222,"")</f>
        <v/>
      </c>
      <c r="AJ13" s="205" t="str">
        <f>IF('Data Import'!$E$223&lt;&gt;"",'Data Import'!$E$223,"")</f>
        <v/>
      </c>
      <c r="AK13" s="205" t="str">
        <f>IF('Data Import'!$E$224&lt;&gt;"",'Data Import'!$E$224,"")</f>
        <v/>
      </c>
      <c r="AL13" s="205" t="str">
        <f>IF('Data Import'!$E$225&lt;&gt;"",'Data Import'!$E$225,"")</f>
        <v/>
      </c>
      <c r="AM13" s="205" t="str">
        <f>IF('Data Import'!$E$226&lt;&gt;"",'Data Import'!$E$226,"")</f>
        <v/>
      </c>
      <c r="AN13" s="205" t="str">
        <f>IF('Data Import'!$E$227&lt;&gt;"",'Data Import'!$E$227,"")</f>
        <v/>
      </c>
      <c r="AO13" s="205" t="str">
        <f>IF('Data Import'!$E$228&lt;&gt;"",'Data Import'!$E$228,"")</f>
        <v/>
      </c>
      <c r="AP13" s="205" t="str">
        <f>IF('Data Import'!$E$229&lt;&gt;"",'Data Import'!$E$229,"")</f>
        <v/>
      </c>
      <c r="AQ13" s="201" t="str">
        <f>IF('Data Import'!$E$230&lt;&gt;"",'Data Import'!$E$230,"")</f>
        <v/>
      </c>
      <c r="AR13" s="201" t="str">
        <f>IF('Data Import'!$E$231&lt;&gt;"",'Data Import'!$E$231,"")</f>
        <v/>
      </c>
      <c r="AS13" s="201" t="str">
        <f>IF('Data Import'!$E$232&lt;&gt;"",'Data Import'!$E$232,"")</f>
        <v/>
      </c>
    </row>
    <row r="14" spans="1:50" s="202" customFormat="1" ht="15.75" customHeight="1" x14ac:dyDescent="0.25">
      <c r="A14" s="33">
        <v>3</v>
      </c>
      <c r="B14" s="177" t="s">
        <v>13</v>
      </c>
      <c r="C14" s="199" t="str">
        <f>IF('Data Import'!$F$191="Нет","+","")</f>
        <v/>
      </c>
      <c r="D14" s="199" t="str">
        <f>IF('Data Import'!$F$192="Нет","+","")</f>
        <v/>
      </c>
      <c r="E14" s="179" t="str">
        <f>IF('Data Import'!$F$193&lt;&gt;"",'Data Import'!$F$193,"")</f>
        <v/>
      </c>
      <c r="F14" s="199" t="str">
        <f>IF('Data Import'!$F$194&lt;&gt;"",'Data Import'!$F$194,"")</f>
        <v/>
      </c>
      <c r="G14" s="201" t="str">
        <f>IF('Data Import'!$F$195&lt;&gt;"",'Data Import'!$F$195,"")</f>
        <v/>
      </c>
      <c r="H14" s="201" t="str">
        <f>IF('Data Import'!$F$196&lt;&gt;"",'Data Import'!$F$196,"")</f>
        <v/>
      </c>
      <c r="I14" s="201" t="str">
        <f>IF('Data Import'!$F$197&lt;&gt;"",'Data Import'!$F$197,"")</f>
        <v/>
      </c>
      <c r="J14" s="201" t="str">
        <f>IF('Data Import'!$F$198&lt;&gt;"",'Data Import'!$F$198,"")</f>
        <v/>
      </c>
      <c r="K14" s="201" t="str">
        <f>IF('Data Import'!$F$199&lt;&gt;"",'Data Import'!$F$199,"")</f>
        <v/>
      </c>
      <c r="L14" s="201" t="str">
        <f>IF('Data Import'!$F$200&lt;&gt;"",'Data Import'!$F$200,"")</f>
        <v/>
      </c>
      <c r="M14" s="199" t="str">
        <f>IF('Data Import'!$F$201="Нет","+","")</f>
        <v/>
      </c>
      <c r="N14" s="225" t="str">
        <f>IF('Data Import'!$F$202&lt;&gt;"",'Data Import'!$F$202,"")</f>
        <v/>
      </c>
      <c r="O14" s="203" t="str">
        <f>IF('Data Import'!$F$201="Да","+","")</f>
        <v/>
      </c>
      <c r="P14" s="217" t="str">
        <f>IF('Data Import'!$F$203&lt;&gt;"",'Data Import'!$F$203,"")</f>
        <v/>
      </c>
      <c r="Q14" s="217" t="str">
        <f>IF('Data Import'!$F$204&lt;&gt;"",'Data Import'!$F$204,"")</f>
        <v/>
      </c>
      <c r="R14" s="217" t="str">
        <f>IF('Data Import'!$F$205&lt;&gt;"",'Data Import'!$F$205,"")</f>
        <v/>
      </c>
      <c r="S14" s="217" t="str">
        <f>IF('Data Import'!$F$206&lt;&gt;"",'Data Import'!$F$206,"")</f>
        <v/>
      </c>
      <c r="T14" s="217" t="str">
        <f>IF('Data Import'!$F$207&lt;&gt;"",'Data Import'!$F$207,"")</f>
        <v/>
      </c>
      <c r="U14" s="217" t="str">
        <f>IF('Data Import'!$F$208&lt;&gt;"",'Data Import'!$F$208,"")</f>
        <v/>
      </c>
      <c r="V14" s="217" t="str">
        <f>IF('Data Import'!$F$209&lt;&gt;"",'Data Import'!$F$209,"")</f>
        <v/>
      </c>
      <c r="W14" s="217" t="str">
        <f>IF('Data Import'!$F$210&lt;&gt;"",'Data Import'!$F$210,"")</f>
        <v/>
      </c>
      <c r="X14" s="217" t="str">
        <f>IF('Data Import'!$F$211&lt;&gt;"",'Data Import'!$F$211,"")</f>
        <v/>
      </c>
      <c r="Y14" s="217" t="str">
        <f>IF('Data Import'!$F$212&lt;&gt;"",'Data Import'!$F$212,"")</f>
        <v/>
      </c>
      <c r="Z14" s="217" t="str">
        <f>IF('Data Import'!$F$213&lt;&gt;"",'Data Import'!$F$213,"")</f>
        <v/>
      </c>
      <c r="AA14" s="217" t="str">
        <f>IF('Data Import'!$F$214&lt;&gt;"",'Data Import'!$F$214,"")</f>
        <v/>
      </c>
      <c r="AB14" s="217" t="str">
        <f>IF('Data Import'!$F$215&lt;&gt;"",'Data Import'!$F$215,"")</f>
        <v/>
      </c>
      <c r="AC14" s="217" t="str">
        <f>IF('Data Import'!$F$216&lt;&gt;"",'Data Import'!$F$216,"")</f>
        <v/>
      </c>
      <c r="AD14" s="217" t="str">
        <f>IF('Data Import'!$F$217&lt;&gt;"",'Data Import'!$F$217,"")</f>
        <v/>
      </c>
      <c r="AE14" s="217" t="str">
        <f>IF('Data Import'!$F$218&lt;&gt;"",'Data Import'!$F$218,"")</f>
        <v/>
      </c>
      <c r="AF14" s="217" t="str">
        <f>IF('Data Import'!$F$219&lt;&gt;"",'Data Import'!$F$219,"")</f>
        <v/>
      </c>
      <c r="AG14" s="217" t="str">
        <f>IF('Data Import'!$F$220&lt;&gt;"",'Data Import'!$F$220,"")</f>
        <v/>
      </c>
      <c r="AH14" s="205" t="str">
        <f>IF('Data Import'!$F$221&lt;&gt;"",'Data Import'!$F$221,"")</f>
        <v/>
      </c>
      <c r="AI14" s="205" t="str">
        <f>IF('Data Import'!$F$222&lt;&gt;"",'Data Import'!$F$222,"")</f>
        <v/>
      </c>
      <c r="AJ14" s="205" t="str">
        <f>IF('Data Import'!$F$223&lt;&gt;"",'Data Import'!$F$223,"")</f>
        <v/>
      </c>
      <c r="AK14" s="205" t="str">
        <f>IF('Data Import'!$F$224&lt;&gt;"",'Data Import'!$F$224,"")</f>
        <v/>
      </c>
      <c r="AL14" s="205" t="str">
        <f>IF('Data Import'!$F$225&lt;&gt;"",'Data Import'!$F$225,"")</f>
        <v/>
      </c>
      <c r="AM14" s="205" t="str">
        <f>IF('Data Import'!$F$226&lt;&gt;"",'Data Import'!$F$226,"")</f>
        <v/>
      </c>
      <c r="AN14" s="205" t="str">
        <f>IF('Data Import'!$F$227&lt;&gt;"",'Data Import'!$F$227,"")</f>
        <v/>
      </c>
      <c r="AO14" s="205" t="str">
        <f>IF('Data Import'!$F$228&lt;&gt;"",'Data Import'!$F$228,"")</f>
        <v/>
      </c>
      <c r="AP14" s="205" t="str">
        <f>IF('Data Import'!$F$229&lt;&gt;"",'Data Import'!$F$229,"")</f>
        <v/>
      </c>
      <c r="AQ14" s="201" t="str">
        <f>IF('Data Import'!$F$230&lt;&gt;"",'Data Import'!$F$230,"")</f>
        <v/>
      </c>
      <c r="AR14" s="201" t="str">
        <f>IF('Data Import'!$F$231&lt;&gt;"",'Data Import'!$F$231,"")</f>
        <v/>
      </c>
      <c r="AS14" s="201" t="str">
        <f>IF('Data Import'!$F$232&lt;&gt;"",'Data Import'!$F$232,"")</f>
        <v/>
      </c>
    </row>
    <row r="15" spans="1:50" s="202" customFormat="1" ht="35.25" customHeight="1" x14ac:dyDescent="0.25">
      <c r="A15" s="33">
        <v>4</v>
      </c>
      <c r="B15" s="177" t="s">
        <v>14</v>
      </c>
      <c r="C15" s="199" t="str">
        <f>IF('Data Import'!$G$191="Нет","+","")</f>
        <v/>
      </c>
      <c r="D15" s="199" t="str">
        <f>IF('Data Import'!$G$192="Нет","+","")</f>
        <v/>
      </c>
      <c r="E15" s="179" t="str">
        <f>IF('Data Import'!$G$193&lt;&gt;"",'Data Import'!$G$193,"")</f>
        <v>Доля автобусов, оборудованных для перевозки инвалидов в соответствии с базовыми требованиями доступности</v>
      </c>
      <c r="F15" s="199" t="str">
        <f>IF('Data Import'!$G$194&lt;&gt;"",'Data Import'!$G$194,"")</f>
        <v>%</v>
      </c>
      <c r="G15" s="201">
        <f>IF('Data Import'!$G$195&lt;&gt;"",'Data Import'!$G$195,"")</f>
        <v>20</v>
      </c>
      <c r="H15" s="201">
        <f>IF('Data Import'!$G$196&lt;&gt;"",'Data Import'!$G$196,"")</f>
        <v>0</v>
      </c>
      <c r="I15" s="201">
        <f>IF('Data Import'!$G$197&lt;&gt;"",'Data Import'!$G$197,"")</f>
        <v>0</v>
      </c>
      <c r="J15" s="201">
        <f>IF('Data Import'!$G$198&lt;&gt;"",'Data Import'!$G$198,"")</f>
        <v>40.6</v>
      </c>
      <c r="K15" s="201">
        <f>IF('Data Import'!$G$199&lt;&gt;"",'Data Import'!$G$199,"")</f>
        <v>0</v>
      </c>
      <c r="L15" s="201">
        <f>IF('Data Import'!$G$200&lt;&gt;"",'Data Import'!$G$200,"")</f>
        <v>0</v>
      </c>
      <c r="M15" s="199" t="str">
        <f>IF('Data Import'!$G$201="Нет","+","")</f>
        <v/>
      </c>
      <c r="N15" s="225" t="str">
        <f>IF('Data Import'!$G$202&lt;&gt;"",'Data Import'!$G$202,"")</f>
        <v/>
      </c>
      <c r="O15" s="203" t="str">
        <f>IF('Data Import'!$G$201="Да","+","")</f>
        <v>+</v>
      </c>
      <c r="P15" s="217">
        <f>IF('Data Import'!$G$203&lt;&gt;"",'Data Import'!$G$203,"")</f>
        <v>67</v>
      </c>
      <c r="Q15" s="217">
        <f>IF('Data Import'!$G$204&lt;&gt;"",'Data Import'!$G$204,"")</f>
        <v>69</v>
      </c>
      <c r="R15" s="217">
        <f>IF('Data Import'!$G$205&lt;&gt;"",'Data Import'!$G$205,"")</f>
        <v>0</v>
      </c>
      <c r="S15" s="217">
        <f>IF('Data Import'!$G$206&lt;&gt;"",'Data Import'!$G$206,"")</f>
        <v>0</v>
      </c>
      <c r="T15" s="217">
        <f>IF('Data Import'!$G$207&lt;&gt;"",'Data Import'!$G$207,"")</f>
        <v>0</v>
      </c>
      <c r="U15" s="217">
        <f>IF('Data Import'!$G$208&lt;&gt;"",'Data Import'!$G$208,"")</f>
        <v>0</v>
      </c>
      <c r="V15" s="217">
        <f>IF('Data Import'!$G$209&lt;&gt;"",'Data Import'!$G$209,"")</f>
        <v>27</v>
      </c>
      <c r="W15" s="217">
        <f>IF('Data Import'!$G$210&lt;&gt;"",'Data Import'!$G$210,"")</f>
        <v>28</v>
      </c>
      <c r="X15" s="217" t="str">
        <f>IF('Data Import'!$G$211&lt;&gt;"",'Data Import'!$G$211,"")</f>
        <v/>
      </c>
      <c r="Y15" s="217" t="str">
        <f>IF('Data Import'!$G$212&lt;&gt;"",'Data Import'!$G$212,"")</f>
        <v/>
      </c>
      <c r="Z15" s="217" t="str">
        <f>IF('Data Import'!$G$213&lt;&gt;"",'Data Import'!$G$213,"")</f>
        <v/>
      </c>
      <c r="AA15" s="217" t="str">
        <f>IF('Data Import'!$G$214&lt;&gt;"",'Data Import'!$G$214,"")</f>
        <v/>
      </c>
      <c r="AB15" s="217">
        <f>IF('Data Import'!$G$215&lt;&gt;"",'Data Import'!$G$215,"")</f>
        <v>0</v>
      </c>
      <c r="AC15" s="217">
        <f>IF('Data Import'!$G$216&lt;&gt;"",'Data Import'!$G$216,"")</f>
        <v>0</v>
      </c>
      <c r="AD15" s="217" t="str">
        <f>IF('Data Import'!$G$217&lt;&gt;"",'Data Import'!$G$217,"")</f>
        <v/>
      </c>
      <c r="AE15" s="217" t="str">
        <f>IF('Data Import'!$G$218&lt;&gt;"",'Data Import'!$G$218,"")</f>
        <v/>
      </c>
      <c r="AF15" s="217" t="str">
        <f>IF('Data Import'!$G$219&lt;&gt;"",'Data Import'!$G$219,"")</f>
        <v/>
      </c>
      <c r="AG15" s="217" t="str">
        <f>IF('Data Import'!$G$220&lt;&gt;"",'Data Import'!$G$220,"")</f>
        <v/>
      </c>
      <c r="AH15" s="205">
        <f>IF('Data Import'!$G$221&lt;&gt;"",'Data Import'!$G$221,"")</f>
        <v>40.298999999999999</v>
      </c>
      <c r="AI15" s="205">
        <f>IF('Data Import'!$G$222&lt;&gt;"",'Data Import'!$G$222,"")</f>
        <v>40.58</v>
      </c>
      <c r="AJ15" s="205" t="str">
        <f>IF('Data Import'!$G$223&lt;&gt;"",'Data Import'!$G$223,"")</f>
        <v/>
      </c>
      <c r="AK15" s="205" t="str">
        <f>IF('Data Import'!$G$224&lt;&gt;"",'Data Import'!$G$224,"")</f>
        <v/>
      </c>
      <c r="AL15" s="205" t="str">
        <f>IF('Data Import'!$G$225&lt;&gt;"",'Data Import'!$G$225,"")</f>
        <v/>
      </c>
      <c r="AM15" s="205" t="str">
        <f>IF('Data Import'!$G$226&lt;&gt;"",'Data Import'!$G$226,"")</f>
        <v/>
      </c>
      <c r="AN15" s="205">
        <f>IF('Data Import'!$G$227&lt;&gt;"",'Data Import'!$G$227,"")</f>
        <v>0</v>
      </c>
      <c r="AO15" s="205">
        <f>IF('Data Import'!$G$228&lt;&gt;"",'Data Import'!$G$228,"")</f>
        <v>0</v>
      </c>
      <c r="AP15" s="205" t="str">
        <f>IF('Data Import'!$G$229&lt;&gt;"",'Data Import'!$G$229,"")</f>
        <v/>
      </c>
      <c r="AQ15" s="201" t="str">
        <f>IF('Data Import'!$G$230&lt;&gt;"",'Data Import'!$G$230,"")</f>
        <v/>
      </c>
      <c r="AR15" s="201" t="str">
        <f>IF('Data Import'!$G$231&lt;&gt;"",'Data Import'!$G$231,"")</f>
        <v/>
      </c>
      <c r="AS15" s="201" t="str">
        <f>IF('Data Import'!$G$232&lt;&gt;"",'Data Import'!$G$232,"")</f>
        <v/>
      </c>
    </row>
    <row r="16" spans="1:50" s="202" customFormat="1" ht="15.75" customHeight="1" x14ac:dyDescent="0.25">
      <c r="A16" s="33">
        <v>5</v>
      </c>
      <c r="B16" s="177" t="s">
        <v>15</v>
      </c>
      <c r="C16" s="199" t="str">
        <f>IF('Data Import'!$H$191="Нет","+","")</f>
        <v>+</v>
      </c>
      <c r="D16" s="199" t="str">
        <f>IF('Data Import'!$H$192="Нет","+","")</f>
        <v/>
      </c>
      <c r="E16" s="179" t="str">
        <f>IF('Data Import'!$H$193&lt;&gt;"",'Data Import'!$H$193,"")</f>
        <v/>
      </c>
      <c r="F16" s="199" t="str">
        <f>IF('Data Import'!$H$194&lt;&gt;"",'Data Import'!$H$194,"")</f>
        <v/>
      </c>
      <c r="G16" s="201" t="str">
        <f>IF('Data Import'!$H$195&lt;&gt;"",'Data Import'!$H$195,"")</f>
        <v/>
      </c>
      <c r="H16" s="201" t="str">
        <f>IF('Data Import'!$H$196&lt;&gt;"",'Data Import'!$H$196,"")</f>
        <v/>
      </c>
      <c r="I16" s="201" t="str">
        <f>IF('Data Import'!$H$197&lt;&gt;"",'Data Import'!$H$197,"")</f>
        <v/>
      </c>
      <c r="J16" s="201" t="str">
        <f>IF('Data Import'!$H$198&lt;&gt;"",'Data Import'!$H$198,"")</f>
        <v/>
      </c>
      <c r="K16" s="201" t="str">
        <f>IF('Data Import'!$H$199&lt;&gt;"",'Data Import'!$H$199,"")</f>
        <v/>
      </c>
      <c r="L16" s="201" t="str">
        <f>IF('Data Import'!$H$200&lt;&gt;"",'Data Import'!$H$200,"")</f>
        <v/>
      </c>
      <c r="M16" s="199" t="str">
        <f>IF('Data Import'!$H$201="Нет","+","")</f>
        <v/>
      </c>
      <c r="N16" s="225" t="str">
        <f>IF('Data Import'!$H$202&lt;&gt;"",'Data Import'!$H$202,"")</f>
        <v/>
      </c>
      <c r="O16" s="203" t="str">
        <f>IF('Data Import'!$H$201="Да","+","")</f>
        <v>+</v>
      </c>
      <c r="P16" s="217">
        <f>IF('Data Import'!$H$203&lt;&gt;"",'Data Import'!$H$203,"")</f>
        <v>1452</v>
      </c>
      <c r="Q16" s="217">
        <f>IF('Data Import'!$H$204&lt;&gt;"",'Data Import'!$H$204,"")</f>
        <v>1412</v>
      </c>
      <c r="R16" s="217">
        <f>IF('Data Import'!$H$205&lt;&gt;"",'Data Import'!$H$205,"")</f>
        <v>10</v>
      </c>
      <c r="S16" s="217">
        <f>IF('Data Import'!$H$206&lt;&gt;"",'Data Import'!$H$206,"")</f>
        <v>9</v>
      </c>
      <c r="T16" s="217">
        <f>IF('Data Import'!$H$207&lt;&gt;"",'Data Import'!$H$207,"")</f>
        <v>5</v>
      </c>
      <c r="U16" s="217">
        <f>IF('Data Import'!$H$208&lt;&gt;"",'Data Import'!$H$208,"")</f>
        <v>4</v>
      </c>
      <c r="V16" s="217">
        <f>IF('Data Import'!$H$209&lt;&gt;"",'Data Import'!$H$209,"")</f>
        <v>1232</v>
      </c>
      <c r="W16" s="217">
        <f>IF('Data Import'!$H$210&lt;&gt;"",'Data Import'!$H$210,"")</f>
        <v>1273</v>
      </c>
      <c r="X16" s="217">
        <f>IF('Data Import'!$H$211&lt;&gt;"",'Data Import'!$H$211,"")</f>
        <v>0</v>
      </c>
      <c r="Y16" s="217">
        <f>IF('Data Import'!$H$212&lt;&gt;"",'Data Import'!$H$212,"")</f>
        <v>0</v>
      </c>
      <c r="Z16" s="217">
        <f>IF('Data Import'!$H$213&lt;&gt;"",'Data Import'!$H$213,"")</f>
        <v>5</v>
      </c>
      <c r="AA16" s="217">
        <f>IF('Data Import'!$H$214&lt;&gt;"",'Data Import'!$H$214,"")</f>
        <v>4</v>
      </c>
      <c r="AB16" s="217">
        <f>IF('Data Import'!$H$215&lt;&gt;"",'Data Import'!$H$215,"")</f>
        <v>184</v>
      </c>
      <c r="AC16" s="217">
        <f>IF('Data Import'!$H$216&lt;&gt;"",'Data Import'!$H$216,"")</f>
        <v>184</v>
      </c>
      <c r="AD16" s="217">
        <f>IF('Data Import'!$H$217&lt;&gt;"",'Data Import'!$H$217,"")</f>
        <v>0</v>
      </c>
      <c r="AE16" s="217">
        <f>IF('Data Import'!$H$218&lt;&gt;"",'Data Import'!$H$218,"")</f>
        <v>0</v>
      </c>
      <c r="AF16" s="217">
        <f>IF('Data Import'!$H$219&lt;&gt;"",'Data Import'!$H$219,"")</f>
        <v>5</v>
      </c>
      <c r="AG16" s="217">
        <f>IF('Data Import'!$H$220&lt;&gt;"",'Data Import'!$H$220,"")</f>
        <v>4</v>
      </c>
      <c r="AH16" s="205">
        <f>IF('Data Import'!$H$221&lt;&gt;"",'Data Import'!$H$221,"")</f>
        <v>84.847999999999999</v>
      </c>
      <c r="AI16" s="205">
        <f>IF('Data Import'!$H$222&lt;&gt;"",'Data Import'!$H$222,"")</f>
        <v>90.156000000000006</v>
      </c>
      <c r="AJ16" s="205">
        <f>IF('Data Import'!$H$223&lt;&gt;"",'Data Import'!$H$223,"")</f>
        <v>0</v>
      </c>
      <c r="AK16" s="205">
        <f>IF('Data Import'!$H$224&lt;&gt;"",'Data Import'!$H$224,"")</f>
        <v>0</v>
      </c>
      <c r="AL16" s="205">
        <f>IF('Data Import'!$H$225&lt;&gt;"",'Data Import'!$H$225,"")</f>
        <v>100</v>
      </c>
      <c r="AM16" s="205">
        <f>IF('Data Import'!$H$226&lt;&gt;"",'Data Import'!$H$226,"")</f>
        <v>100</v>
      </c>
      <c r="AN16" s="205">
        <f>IF('Data Import'!$H$227&lt;&gt;"",'Data Import'!$H$227,"")</f>
        <v>12.672000000000001</v>
      </c>
      <c r="AO16" s="205">
        <f>IF('Data Import'!$H$228&lt;&gt;"",'Data Import'!$H$228,"")</f>
        <v>13.031000000000001</v>
      </c>
      <c r="AP16" s="205">
        <f>IF('Data Import'!$H$229&lt;&gt;"",'Data Import'!$H$229,"")</f>
        <v>0</v>
      </c>
      <c r="AQ16" s="201">
        <f>IF('Data Import'!$H$230&lt;&gt;"",'Data Import'!$H$230,"")</f>
        <v>0</v>
      </c>
      <c r="AR16" s="201">
        <f>IF('Data Import'!$H$231&lt;&gt;"",'Data Import'!$H$231,"")</f>
        <v>100</v>
      </c>
      <c r="AS16" s="201">
        <f>IF('Data Import'!$H$232&lt;&gt;"",'Data Import'!$H$232,"")</f>
        <v>100</v>
      </c>
    </row>
    <row r="17" spans="1:45" s="202" customFormat="1" ht="15.75" customHeight="1" x14ac:dyDescent="0.25">
      <c r="A17" s="33">
        <v>6</v>
      </c>
      <c r="B17" s="177" t="s">
        <v>16</v>
      </c>
      <c r="C17" s="199" t="str">
        <f>IF('Data Import'!$I$191="Нет","+","")</f>
        <v/>
      </c>
      <c r="D17" s="199" t="str">
        <f>IF('Data Import'!$I$192="Нет","+","")</f>
        <v>+</v>
      </c>
      <c r="E17" s="179" t="str">
        <f>IF('Data Import'!$I$193&lt;&gt;"",'Data Import'!$I$193,"")</f>
        <v/>
      </c>
      <c r="F17" s="199" t="str">
        <f>IF('Data Import'!$I$194&lt;&gt;"",'Data Import'!$I$194,"")</f>
        <v/>
      </c>
      <c r="G17" s="201" t="str">
        <f>IF('Data Import'!$I$195&lt;&gt;"",'Data Import'!$I$195,"")</f>
        <v/>
      </c>
      <c r="H17" s="201" t="str">
        <f>IF('Data Import'!$I$196&lt;&gt;"",'Data Import'!$I$196,"")</f>
        <v/>
      </c>
      <c r="I17" s="201" t="str">
        <f>IF('Data Import'!$I$197&lt;&gt;"",'Data Import'!$I$197,"")</f>
        <v/>
      </c>
      <c r="J17" s="201" t="str">
        <f>IF('Data Import'!$I$198&lt;&gt;"",'Data Import'!$I$198,"")</f>
        <v/>
      </c>
      <c r="K17" s="201" t="str">
        <f>IF('Data Import'!$I$199&lt;&gt;"",'Data Import'!$I$199,"")</f>
        <v/>
      </c>
      <c r="L17" s="201" t="str">
        <f>IF('Data Import'!$I$200&lt;&gt;"",'Data Import'!$I$200,"")</f>
        <v/>
      </c>
      <c r="M17" s="199" t="str">
        <f>IF('Data Import'!$I$201="Нет","+","")</f>
        <v/>
      </c>
      <c r="N17" s="225" t="str">
        <f>IF('Data Import'!$I$202&lt;&gt;"",'Data Import'!$I$202,"")</f>
        <v/>
      </c>
      <c r="O17" s="203" t="str">
        <f>IF('Data Import'!$I$201="Да","+","")</f>
        <v/>
      </c>
      <c r="P17" s="217" t="str">
        <f>IF('Data Import'!$I$203&lt;&gt;"",'Data Import'!$I$203,"")</f>
        <v/>
      </c>
      <c r="Q17" s="217" t="str">
        <f>IF('Data Import'!$I$204&lt;&gt;"",'Data Import'!$I$204,"")</f>
        <v/>
      </c>
      <c r="R17" s="217" t="str">
        <f>IF('Data Import'!$I$205&lt;&gt;"",'Data Import'!$I$205,"")</f>
        <v/>
      </c>
      <c r="S17" s="217" t="str">
        <f>IF('Data Import'!$I$206&lt;&gt;"",'Data Import'!$I$206,"")</f>
        <v/>
      </c>
      <c r="T17" s="217" t="str">
        <f>IF('Data Import'!$I$207&lt;&gt;"",'Data Import'!$I$207,"")</f>
        <v/>
      </c>
      <c r="U17" s="217" t="str">
        <f>IF('Data Import'!$I$208&lt;&gt;"",'Data Import'!$I$208,"")</f>
        <v/>
      </c>
      <c r="V17" s="217" t="str">
        <f>IF('Data Import'!$I$209&lt;&gt;"",'Data Import'!$I$209,"")</f>
        <v/>
      </c>
      <c r="W17" s="217" t="str">
        <f>IF('Data Import'!$I$210&lt;&gt;"",'Data Import'!$I$210,"")</f>
        <v/>
      </c>
      <c r="X17" s="217" t="str">
        <f>IF('Data Import'!$I$211&lt;&gt;"",'Data Import'!$I$211,"")</f>
        <v/>
      </c>
      <c r="Y17" s="217" t="str">
        <f>IF('Data Import'!$I$212&lt;&gt;"",'Data Import'!$I$212,"")</f>
        <v/>
      </c>
      <c r="Z17" s="217" t="str">
        <f>IF('Data Import'!$I$213&lt;&gt;"",'Data Import'!$I$213,"")</f>
        <v/>
      </c>
      <c r="AA17" s="217" t="str">
        <f>IF('Data Import'!$I$214&lt;&gt;"",'Data Import'!$I$214,"")</f>
        <v/>
      </c>
      <c r="AB17" s="217" t="str">
        <f>IF('Data Import'!$I$215&lt;&gt;"",'Data Import'!$I$215,"")</f>
        <v/>
      </c>
      <c r="AC17" s="217" t="str">
        <f>IF('Data Import'!$I$216&lt;&gt;"",'Data Import'!$I$216,"")</f>
        <v/>
      </c>
      <c r="AD17" s="217" t="str">
        <f>IF('Data Import'!$I$217&lt;&gt;"",'Data Import'!$I$217,"")</f>
        <v/>
      </c>
      <c r="AE17" s="217" t="str">
        <f>IF('Data Import'!$I$218&lt;&gt;"",'Data Import'!$I$218,"")</f>
        <v/>
      </c>
      <c r="AF17" s="217" t="str">
        <f>IF('Data Import'!$I$219&lt;&gt;"",'Data Import'!$I$219,"")</f>
        <v/>
      </c>
      <c r="AG17" s="217" t="str">
        <f>IF('Data Import'!$I$220&lt;&gt;"",'Data Import'!$I$220,"")</f>
        <v/>
      </c>
      <c r="AH17" s="205" t="str">
        <f>IF('Data Import'!$I$221&lt;&gt;"",'Data Import'!$I$221,"")</f>
        <v/>
      </c>
      <c r="AI17" s="205" t="str">
        <f>IF('Data Import'!$I$222&lt;&gt;"",'Data Import'!$I$222,"")</f>
        <v/>
      </c>
      <c r="AJ17" s="205" t="str">
        <f>IF('Data Import'!$I$223&lt;&gt;"",'Data Import'!$I$223,"")</f>
        <v/>
      </c>
      <c r="AK17" s="205" t="str">
        <f>IF('Data Import'!$I$224&lt;&gt;"",'Data Import'!$I$224,"")</f>
        <v/>
      </c>
      <c r="AL17" s="205" t="str">
        <f>IF('Data Import'!$I$225&lt;&gt;"",'Data Import'!$I$225,"")</f>
        <v/>
      </c>
      <c r="AM17" s="205" t="str">
        <f>IF('Data Import'!$I$226&lt;&gt;"",'Data Import'!$I$226,"")</f>
        <v/>
      </c>
      <c r="AN17" s="205" t="str">
        <f>IF('Data Import'!$I$227&lt;&gt;"",'Data Import'!$I$227,"")</f>
        <v/>
      </c>
      <c r="AO17" s="205" t="str">
        <f>IF('Data Import'!$I$228&lt;&gt;"",'Data Import'!$I$228,"")</f>
        <v/>
      </c>
      <c r="AP17" s="205" t="str">
        <f>IF('Data Import'!$I$229&lt;&gt;"",'Data Import'!$I$229,"")</f>
        <v/>
      </c>
      <c r="AQ17" s="201" t="str">
        <f>IF('Data Import'!$I$230&lt;&gt;"",'Data Import'!$I$230,"")</f>
        <v/>
      </c>
      <c r="AR17" s="201" t="str">
        <f>IF('Data Import'!$I$231&lt;&gt;"",'Data Import'!$I$231,"")</f>
        <v/>
      </c>
      <c r="AS17" s="201" t="str">
        <f>IF('Data Import'!$I$232&lt;&gt;"",'Data Import'!$I$232,"")</f>
        <v/>
      </c>
    </row>
    <row r="18" spans="1:45" s="202" customFormat="1" ht="49.5" customHeight="1" x14ac:dyDescent="0.25">
      <c r="A18" s="33">
        <v>7</v>
      </c>
      <c r="B18" s="177" t="s">
        <v>17</v>
      </c>
      <c r="C18" s="199" t="str">
        <f>IF('Data Import'!$J$191="Нет","+","")</f>
        <v/>
      </c>
      <c r="D18" s="199" t="str">
        <f>IF('Data Import'!$J$192="Нет","+","")</f>
        <v/>
      </c>
      <c r="E18" s="179" t="str">
        <f>IF('Data Import'!$J$193&lt;&gt;"",'Data Import'!$J$193,"")</f>
        <v>Приобретены транспортные средства автомобильного и городского наземного электрического транспорта, оборудованного для перевозки инвалидов</v>
      </c>
      <c r="F18" s="199" t="str">
        <f>IF('Data Import'!$J$194&lt;&gt;"",'Data Import'!$J$194,"")</f>
        <v>%</v>
      </c>
      <c r="G18" s="201">
        <f>IF('Data Import'!$J$195&lt;&gt;"",'Data Import'!$J$195,"")</f>
        <v>82</v>
      </c>
      <c r="H18" s="201">
        <f>IF('Data Import'!$J$196&lt;&gt;"",'Data Import'!$J$196,"")</f>
        <v>0</v>
      </c>
      <c r="I18" s="201">
        <f>IF('Data Import'!$J$197&lt;&gt;"",'Data Import'!$J$197,"")</f>
        <v>0</v>
      </c>
      <c r="J18" s="201">
        <f>IF('Data Import'!$J$198&lt;&gt;"",'Data Import'!$J$198,"")</f>
        <v>82</v>
      </c>
      <c r="K18" s="201">
        <f>IF('Data Import'!$J$199&lt;&gt;"",'Data Import'!$J$199,"")</f>
        <v>0</v>
      </c>
      <c r="L18" s="201">
        <f>IF('Data Import'!$J$200&lt;&gt;"",'Data Import'!$J$200,"")</f>
        <v>0</v>
      </c>
      <c r="M18" s="199" t="str">
        <f>IF('Data Import'!$J$201="Нет","+","")</f>
        <v/>
      </c>
      <c r="N18" s="225" t="str">
        <f>IF('Data Import'!$J$202&lt;&gt;"",'Data Import'!$J$202,"")</f>
        <v/>
      </c>
      <c r="O18" s="203" t="str">
        <f>IF('Data Import'!$J$201="Да","+","")</f>
        <v>+</v>
      </c>
      <c r="P18" s="217">
        <f>IF('Data Import'!$J$203&lt;&gt;"",'Data Import'!$J$203,"")</f>
        <v>564</v>
      </c>
      <c r="Q18" s="217">
        <f>IF('Data Import'!$J$204&lt;&gt;"",'Data Import'!$J$204,"")</f>
        <v>586</v>
      </c>
      <c r="R18" s="217">
        <f>IF('Data Import'!$J$205&lt;&gt;"",'Data Import'!$J$205,"")</f>
        <v>0</v>
      </c>
      <c r="S18" s="217">
        <f>IF('Data Import'!$J$206&lt;&gt;"",'Data Import'!$J$206,"")</f>
        <v>0</v>
      </c>
      <c r="T18" s="217">
        <f>IF('Data Import'!$J$207&lt;&gt;"",'Data Import'!$J$207,"")</f>
        <v>0</v>
      </c>
      <c r="U18" s="217">
        <f>IF('Data Import'!$J$208&lt;&gt;"",'Data Import'!$J$208,"")</f>
        <v>0</v>
      </c>
      <c r="V18" s="217">
        <f>IF('Data Import'!$J$209&lt;&gt;"",'Data Import'!$J$209,"")</f>
        <v>378</v>
      </c>
      <c r="W18" s="217">
        <f>IF('Data Import'!$J$210&lt;&gt;"",'Data Import'!$J$210,"")</f>
        <v>479</v>
      </c>
      <c r="X18" s="217" t="str">
        <f>IF('Data Import'!$J$211&lt;&gt;"",'Data Import'!$J$211,"")</f>
        <v/>
      </c>
      <c r="Y18" s="217" t="str">
        <f>IF('Data Import'!$J$212&lt;&gt;"",'Data Import'!$J$212,"")</f>
        <v/>
      </c>
      <c r="Z18" s="217">
        <f>IF('Data Import'!$J$213&lt;&gt;"",'Data Import'!$J$213,"")</f>
        <v>0</v>
      </c>
      <c r="AA18" s="217">
        <f>IF('Data Import'!$J$214&lt;&gt;"",'Data Import'!$J$214,"")</f>
        <v>0</v>
      </c>
      <c r="AB18" s="217">
        <f>IF('Data Import'!$J$215&lt;&gt;"",'Data Import'!$J$215,"")</f>
        <v>0</v>
      </c>
      <c r="AC18" s="217">
        <f>IF('Data Import'!$J$216&lt;&gt;"",'Data Import'!$J$216,"")</f>
        <v>0</v>
      </c>
      <c r="AD18" s="217" t="str">
        <f>IF('Data Import'!$J$217&lt;&gt;"",'Data Import'!$J$217,"")</f>
        <v/>
      </c>
      <c r="AE18" s="217" t="str">
        <f>IF('Data Import'!$J$218&lt;&gt;"",'Data Import'!$J$218,"")</f>
        <v/>
      </c>
      <c r="AF18" s="217" t="str">
        <f>IF('Data Import'!$J$219&lt;&gt;"",'Data Import'!$J$219,"")</f>
        <v/>
      </c>
      <c r="AG18" s="217" t="str">
        <f>IF('Data Import'!$J$220&lt;&gt;"",'Data Import'!$J$220,"")</f>
        <v/>
      </c>
      <c r="AH18" s="205">
        <f>IF('Data Import'!$J$221&lt;&gt;"",'Data Import'!$J$221,"")</f>
        <v>67.021000000000001</v>
      </c>
      <c r="AI18" s="205">
        <f>IF('Data Import'!$J$222&lt;&gt;"",'Data Import'!$J$222,"")</f>
        <v>81.741</v>
      </c>
      <c r="AJ18" s="205" t="str">
        <f>IF('Data Import'!$J$223&lt;&gt;"",'Data Import'!$J$223,"")</f>
        <v/>
      </c>
      <c r="AK18" s="205" t="str">
        <f>IF('Data Import'!$J$224&lt;&gt;"",'Data Import'!$J$224,"")</f>
        <v/>
      </c>
      <c r="AL18" s="205" t="str">
        <f>IF('Data Import'!$J$225&lt;&gt;"",'Data Import'!$J$225,"")</f>
        <v/>
      </c>
      <c r="AM18" s="205" t="str">
        <f>IF('Data Import'!$J$226&lt;&gt;"",'Data Import'!$J$226,"")</f>
        <v/>
      </c>
      <c r="AN18" s="205">
        <f>IF('Data Import'!$J$227&lt;&gt;"",'Data Import'!$J$227,"")</f>
        <v>0</v>
      </c>
      <c r="AO18" s="205">
        <f>IF('Data Import'!$J$228&lt;&gt;"",'Data Import'!$J$228,"")</f>
        <v>0</v>
      </c>
      <c r="AP18" s="205" t="str">
        <f>IF('Data Import'!$J$229&lt;&gt;"",'Data Import'!$J$229,"")</f>
        <v/>
      </c>
      <c r="AQ18" s="201" t="str">
        <f>IF('Data Import'!$J$230&lt;&gt;"",'Data Import'!$J$230,"")</f>
        <v/>
      </c>
      <c r="AR18" s="201" t="str">
        <f>IF('Data Import'!$J$231&lt;&gt;"",'Data Import'!$J$231,"")</f>
        <v/>
      </c>
      <c r="AS18" s="201" t="str">
        <f>IF('Data Import'!$J$232&lt;&gt;"",'Data Import'!$J$232,"")</f>
        <v/>
      </c>
    </row>
    <row r="19" spans="1:45" s="202" customFormat="1" ht="60.75" customHeight="1" x14ac:dyDescent="0.25">
      <c r="A19" s="33">
        <v>8</v>
      </c>
      <c r="B19" s="177" t="s">
        <v>18</v>
      </c>
      <c r="C19" s="199" t="str">
        <f>IF('Data Import'!$K$191="Нет","+","")</f>
        <v/>
      </c>
      <c r="D19" s="199" t="str">
        <f>IF('Data Import'!$K$192="Нет","+","")</f>
        <v/>
      </c>
      <c r="E19" s="179" t="str">
        <f>IF('Data Import'!$K$193&lt;&gt;"",'Data Import'!$K$193,"")</f>
        <v>Доля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маломобильных групп населения</v>
      </c>
      <c r="F19" s="199" t="str">
        <f>IF('Data Import'!$K$194&lt;&gt;"",'Data Import'!$K$194,"")</f>
        <v>%</v>
      </c>
      <c r="G19" s="201">
        <f>IF('Data Import'!$K$195&lt;&gt;"",'Data Import'!$K$195,"")</f>
        <v>72</v>
      </c>
      <c r="H19" s="201">
        <f>IF('Data Import'!$K$196&lt;&gt;"",'Data Import'!$K$196,"")</f>
        <v>72</v>
      </c>
      <c r="I19" s="201">
        <f>IF('Data Import'!$K$197&lt;&gt;"",'Data Import'!$K$197,"")</f>
        <v>72</v>
      </c>
      <c r="J19" s="201">
        <f>IF('Data Import'!$K$198&lt;&gt;"",'Data Import'!$K$198,"")</f>
        <v>72.3</v>
      </c>
      <c r="K19" s="201">
        <f>IF('Data Import'!$K$199&lt;&gt;"",'Data Import'!$K$199,"")</f>
        <v>100</v>
      </c>
      <c r="L19" s="201">
        <f>IF('Data Import'!$K$200&lt;&gt;"",'Data Import'!$K$200,"")</f>
        <v>100</v>
      </c>
      <c r="M19" s="199" t="str">
        <f>IF('Data Import'!$K$201="Нет","+","")</f>
        <v/>
      </c>
      <c r="N19" s="225" t="str">
        <f>IF('Data Import'!$K$202&lt;&gt;"",'Data Import'!$K$202,"")</f>
        <v/>
      </c>
      <c r="O19" s="203" t="str">
        <f>IF('Data Import'!$K$201="Да","+","")</f>
        <v>+</v>
      </c>
      <c r="P19" s="217">
        <f>IF('Data Import'!$K$203&lt;&gt;"",'Data Import'!$K$203,"")</f>
        <v>870</v>
      </c>
      <c r="Q19" s="217">
        <f>IF('Data Import'!$K$204&lt;&gt;"",'Data Import'!$K$204,"")</f>
        <v>805</v>
      </c>
      <c r="R19" s="217">
        <f>IF('Data Import'!$K$205&lt;&gt;"",'Data Import'!$K$205,"")</f>
        <v>37</v>
      </c>
      <c r="S19" s="217">
        <f>IF('Data Import'!$K$206&lt;&gt;"",'Data Import'!$K$206,"")</f>
        <v>37</v>
      </c>
      <c r="T19" s="217">
        <f>IF('Data Import'!$K$207&lt;&gt;"",'Data Import'!$K$207,"")</f>
        <v>41</v>
      </c>
      <c r="U19" s="217">
        <f>IF('Data Import'!$K$208&lt;&gt;"",'Data Import'!$K$208,"")</f>
        <v>41</v>
      </c>
      <c r="V19" s="217">
        <f>IF('Data Import'!$K$209&lt;&gt;"",'Data Import'!$K$209,"")</f>
        <v>610</v>
      </c>
      <c r="W19" s="217">
        <f>IF('Data Import'!$K$210&lt;&gt;"",'Data Import'!$K$210,"")</f>
        <v>635</v>
      </c>
      <c r="X19" s="217">
        <f>IF('Data Import'!$K$211&lt;&gt;"",'Data Import'!$K$211,"")</f>
        <v>36</v>
      </c>
      <c r="Y19" s="217">
        <f>IF('Data Import'!$K$212&lt;&gt;"",'Data Import'!$K$212,"")</f>
        <v>37</v>
      </c>
      <c r="Z19" s="217">
        <f>IF('Data Import'!$K$213&lt;&gt;"",'Data Import'!$K$213,"")</f>
        <v>41</v>
      </c>
      <c r="AA19" s="217">
        <f>IF('Data Import'!$K$214&lt;&gt;"",'Data Import'!$K$214,"")</f>
        <v>41</v>
      </c>
      <c r="AB19" s="217">
        <f>IF('Data Import'!$K$215&lt;&gt;"",'Data Import'!$K$215,"")</f>
        <v>610</v>
      </c>
      <c r="AC19" s="217">
        <f>IF('Data Import'!$K$216&lt;&gt;"",'Data Import'!$K$216,"")</f>
        <v>635</v>
      </c>
      <c r="AD19" s="217">
        <f>IF('Data Import'!$K$217&lt;&gt;"",'Data Import'!$K$217,"")</f>
        <v>36</v>
      </c>
      <c r="AE19" s="217">
        <f>IF('Data Import'!$K$218&lt;&gt;"",'Data Import'!$K$218,"")</f>
        <v>37</v>
      </c>
      <c r="AF19" s="217">
        <f>IF('Data Import'!$K$219&lt;&gt;"",'Data Import'!$K$219,"")</f>
        <v>41</v>
      </c>
      <c r="AG19" s="217">
        <f>IF('Data Import'!$K$220&lt;&gt;"",'Data Import'!$K$220,"")</f>
        <v>41</v>
      </c>
      <c r="AH19" s="205">
        <f>IF('Data Import'!$K$221&lt;&gt;"",'Data Import'!$K$221,"")</f>
        <v>70.114999999999995</v>
      </c>
      <c r="AI19" s="205">
        <f>IF('Data Import'!$K$222&lt;&gt;"",'Data Import'!$K$222,"")</f>
        <v>78.882000000000005</v>
      </c>
      <c r="AJ19" s="205">
        <f>IF('Data Import'!$K$223&lt;&gt;"",'Data Import'!$K$223,"")</f>
        <v>97.296999999999997</v>
      </c>
      <c r="AK19" s="205">
        <f>IF('Data Import'!$K$224&lt;&gt;"",'Data Import'!$K$224,"")</f>
        <v>100</v>
      </c>
      <c r="AL19" s="205">
        <f>IF('Data Import'!$K$225&lt;&gt;"",'Data Import'!$K$225,"")</f>
        <v>100</v>
      </c>
      <c r="AM19" s="205">
        <f>IF('Data Import'!$K$226&lt;&gt;"",'Data Import'!$K$226,"")</f>
        <v>100</v>
      </c>
      <c r="AN19" s="205">
        <f>IF('Data Import'!$K$227&lt;&gt;"",'Data Import'!$K$227,"")</f>
        <v>70.114999999999995</v>
      </c>
      <c r="AO19" s="205">
        <f>IF('Data Import'!$K$228&lt;&gt;"",'Data Import'!$K$228,"")</f>
        <v>78.882000000000005</v>
      </c>
      <c r="AP19" s="205">
        <f>IF('Data Import'!$K$229&lt;&gt;"",'Data Import'!$K$229,"")</f>
        <v>97.296999999999997</v>
      </c>
      <c r="AQ19" s="201">
        <f>IF('Data Import'!$K$230&lt;&gt;"",'Data Import'!$K$230,"")</f>
        <v>100</v>
      </c>
      <c r="AR19" s="201">
        <f>IF('Data Import'!$K$231&lt;&gt;"",'Data Import'!$K$231,"")</f>
        <v>100</v>
      </c>
      <c r="AS19" s="201">
        <f>IF('Data Import'!$K$232&lt;&gt;"",'Data Import'!$K$232,"")</f>
        <v>100</v>
      </c>
    </row>
    <row r="20" spans="1:45" s="202" customFormat="1" ht="63.75" customHeight="1" x14ac:dyDescent="0.25">
      <c r="A20" s="33">
        <v>9</v>
      </c>
      <c r="B20" s="177" t="s">
        <v>19</v>
      </c>
      <c r="C20" s="199" t="str">
        <f>IF('Data Import'!$L$191="Нет","+","")</f>
        <v/>
      </c>
      <c r="D20" s="199" t="str">
        <f>IF('Data Import'!$L$192="Нет","+","")</f>
        <v/>
      </c>
      <c r="E20" s="179" t="str">
        <f>IF('Data Import'!$L$193&lt;&gt;"",'Data Import'!$L$193,"")</f>
        <v>Доля парка подвижного состава автомобильного и городского наземного транспорта общего пользования, оборудованного для перевозки маломобильных групп населения, в парке этого подвижного состава</v>
      </c>
      <c r="F20" s="199" t="str">
        <f>IF('Data Import'!$L$194&lt;&gt;"",'Data Import'!$L$194,"")</f>
        <v>%</v>
      </c>
      <c r="G20" s="201">
        <f>IF('Data Import'!$L$195&lt;&gt;"",'Data Import'!$L$195,"")</f>
        <v>15.8</v>
      </c>
      <c r="H20" s="201">
        <f>IF('Data Import'!$L$196&lt;&gt;"",'Data Import'!$L$196,"")</f>
        <v>0</v>
      </c>
      <c r="I20" s="201">
        <f>IF('Data Import'!$L$197&lt;&gt;"",'Data Import'!$L$197,"")</f>
        <v>0</v>
      </c>
      <c r="J20" s="201">
        <f>IF('Data Import'!$L$198&lt;&gt;"",'Data Import'!$L$198,"")</f>
        <v>0</v>
      </c>
      <c r="K20" s="201">
        <f>IF('Data Import'!$L$199&lt;&gt;"",'Data Import'!$L$199,"")</f>
        <v>0</v>
      </c>
      <c r="L20" s="201">
        <f>IF('Data Import'!$L$200&lt;&gt;"",'Data Import'!$L$200,"")</f>
        <v>0</v>
      </c>
      <c r="M20" s="199" t="str">
        <f>IF('Data Import'!$L$201="Нет","+","")</f>
        <v>+</v>
      </c>
      <c r="N20" s="225" t="str">
        <f>IF('Data Import'!$L$202&lt;&gt;"",'Data Import'!$L$202,"")</f>
        <v/>
      </c>
      <c r="O20" s="203" t="str">
        <f>IF('Data Import'!$L$201="Да","+","")</f>
        <v/>
      </c>
      <c r="P20" s="217">
        <f>IF('Data Import'!$L$203&lt;&gt;"",'Data Import'!$L$203,"")</f>
        <v>44</v>
      </c>
      <c r="Q20" s="217">
        <f>IF('Data Import'!$L$204&lt;&gt;"",'Data Import'!$L$204,"")</f>
        <v>44</v>
      </c>
      <c r="R20" s="217">
        <f>IF('Data Import'!$L$205&lt;&gt;"",'Data Import'!$L$205,"")</f>
        <v>0</v>
      </c>
      <c r="S20" s="217">
        <f>IF('Data Import'!$L$206&lt;&gt;"",'Data Import'!$L$206,"")</f>
        <v>0</v>
      </c>
      <c r="T20" s="217">
        <f>IF('Data Import'!$L$207&lt;&gt;"",'Data Import'!$L$207,"")</f>
        <v>0</v>
      </c>
      <c r="U20" s="217">
        <f>IF('Data Import'!$L$208&lt;&gt;"",'Data Import'!$L$208,"")</f>
        <v>0</v>
      </c>
      <c r="V20" s="217">
        <f>IF('Data Import'!$L$209&lt;&gt;"",'Data Import'!$L$209,"")</f>
        <v>5</v>
      </c>
      <c r="W20" s="217">
        <f>IF('Data Import'!$L$210&lt;&gt;"",'Data Import'!$L$210,"")</f>
        <v>6</v>
      </c>
      <c r="X20" s="217" t="str">
        <f>IF('Data Import'!$L$211&lt;&gt;"",'Data Import'!$L$211,"")</f>
        <v/>
      </c>
      <c r="Y20" s="217" t="str">
        <f>IF('Data Import'!$L$212&lt;&gt;"",'Data Import'!$L$212,"")</f>
        <v/>
      </c>
      <c r="Z20" s="217" t="str">
        <f>IF('Data Import'!$L$213&lt;&gt;"",'Data Import'!$L$213,"")</f>
        <v/>
      </c>
      <c r="AA20" s="217" t="str">
        <f>IF('Data Import'!$L$214&lt;&gt;"",'Data Import'!$L$214,"")</f>
        <v/>
      </c>
      <c r="AB20" s="217">
        <f>IF('Data Import'!$L$215&lt;&gt;"",'Data Import'!$L$215,"")</f>
        <v>0</v>
      </c>
      <c r="AC20" s="217">
        <f>IF('Data Import'!$L$216&lt;&gt;"",'Data Import'!$L$216,"")</f>
        <v>1</v>
      </c>
      <c r="AD20" s="217" t="str">
        <f>IF('Data Import'!$L$217&lt;&gt;"",'Data Import'!$L$217,"")</f>
        <v/>
      </c>
      <c r="AE20" s="217" t="str">
        <f>IF('Data Import'!$L$218&lt;&gt;"",'Data Import'!$L$218,"")</f>
        <v/>
      </c>
      <c r="AF20" s="217" t="str">
        <f>IF('Data Import'!$L$219&lt;&gt;"",'Data Import'!$L$219,"")</f>
        <v/>
      </c>
      <c r="AG20" s="217" t="str">
        <f>IF('Data Import'!$L$220&lt;&gt;"",'Data Import'!$L$220,"")</f>
        <v/>
      </c>
      <c r="AH20" s="205">
        <f>IF('Data Import'!$L$221&lt;&gt;"",'Data Import'!$L$221,"")</f>
        <v>11.364000000000001</v>
      </c>
      <c r="AI20" s="205">
        <f>IF('Data Import'!$L$222&lt;&gt;"",'Data Import'!$L$222,"")</f>
        <v>13.635999999999999</v>
      </c>
      <c r="AJ20" s="205" t="str">
        <f>IF('Data Import'!$L$223&lt;&gt;"",'Data Import'!$L$223,"")</f>
        <v/>
      </c>
      <c r="AK20" s="205" t="str">
        <f>IF('Data Import'!$L$224&lt;&gt;"",'Data Import'!$L$224,"")</f>
        <v/>
      </c>
      <c r="AL20" s="205" t="str">
        <f>IF('Data Import'!$L$225&lt;&gt;"",'Data Import'!$L$225,"")</f>
        <v/>
      </c>
      <c r="AM20" s="205" t="str">
        <f>IF('Data Import'!$L$226&lt;&gt;"",'Data Import'!$L$226,"")</f>
        <v/>
      </c>
      <c r="AN20" s="205">
        <f>IF('Data Import'!$L$227&lt;&gt;"",'Data Import'!$L$227,"")</f>
        <v>0</v>
      </c>
      <c r="AO20" s="205">
        <f>IF('Data Import'!$L$228&lt;&gt;"",'Data Import'!$L$228,"")</f>
        <v>2.2730000000000001</v>
      </c>
      <c r="AP20" s="205" t="str">
        <f>IF('Data Import'!$L$229&lt;&gt;"",'Data Import'!$L$229,"")</f>
        <v/>
      </c>
      <c r="AQ20" s="201" t="str">
        <f>IF('Data Import'!$L$230&lt;&gt;"",'Data Import'!$L$230,"")</f>
        <v/>
      </c>
      <c r="AR20" s="201" t="str">
        <f>IF('Data Import'!$L$231&lt;&gt;"",'Data Import'!$L$231,"")</f>
        <v/>
      </c>
      <c r="AS20" s="201" t="str">
        <f>IF('Data Import'!$L$232&lt;&gt;"",'Data Import'!$L$232,"")</f>
        <v/>
      </c>
    </row>
    <row r="21" spans="1:45" s="202" customFormat="1" ht="62.25" customHeight="1" x14ac:dyDescent="0.25">
      <c r="A21" s="33">
        <v>10</v>
      </c>
      <c r="B21" s="177" t="s">
        <v>20</v>
      </c>
      <c r="C21" s="199" t="str">
        <f>IF('Data Import'!$M$191="Нет","+","")</f>
        <v/>
      </c>
      <c r="D21" s="199" t="str">
        <f>IF('Data Import'!$M$192="Нет","+","")</f>
        <v/>
      </c>
      <c r="E21" s="179" t="str">
        <f>IF('Data Import'!$M$193&lt;&gt;"",'Data Import'!$M$193,"")</f>
        <v xml:space="preserve">Доля транспортных средств (автобусов, троллейбусов), оборудованных для перевозки инвалидов в соответствии с базовыми требованиями доступности транспортного комплекса для инвалидов </v>
      </c>
      <c r="F21" s="199" t="str">
        <f>IF('Data Import'!$M$194&lt;&gt;"",'Data Import'!$M$194,"")</f>
        <v>%</v>
      </c>
      <c r="G21" s="201">
        <f>IF('Data Import'!$M$195&lt;&gt;"",'Data Import'!$M$195,"")</f>
        <v>10</v>
      </c>
      <c r="H21" s="201">
        <f>IF('Data Import'!$M$196&lt;&gt;"",'Data Import'!$M$196,"")</f>
        <v>0</v>
      </c>
      <c r="I21" s="201">
        <f>IF('Data Import'!$M$197&lt;&gt;"",'Data Import'!$M$197,"")</f>
        <v>10</v>
      </c>
      <c r="J21" s="201">
        <f>IF('Data Import'!$M$198&lt;&gt;"",'Data Import'!$M$198,"")</f>
        <v>65.5</v>
      </c>
      <c r="K21" s="201">
        <f>IF('Data Import'!$M$199&lt;&gt;"",'Data Import'!$M$199,"")</f>
        <v>0</v>
      </c>
      <c r="L21" s="201">
        <f>IF('Data Import'!$M$200&lt;&gt;"",'Data Import'!$M$200,"")</f>
        <v>55.3</v>
      </c>
      <c r="M21" s="199" t="str">
        <f>IF('Data Import'!$M$201="Нет","+","")</f>
        <v/>
      </c>
      <c r="N21" s="225" t="str">
        <f>IF('Data Import'!$M$202&lt;&gt;"",'Data Import'!$M$202,"")</f>
        <v/>
      </c>
      <c r="O21" s="203" t="str">
        <f>IF('Data Import'!$M$201="Да","+","")</f>
        <v>+</v>
      </c>
      <c r="P21" s="217">
        <f>IF('Data Import'!$M$203&lt;&gt;"",'Data Import'!$M$203,"")</f>
        <v>394</v>
      </c>
      <c r="Q21" s="217">
        <f>IF('Data Import'!$M$204&lt;&gt;"",'Data Import'!$M$204,"")</f>
        <v>435</v>
      </c>
      <c r="R21" s="217">
        <f>IF('Data Import'!$M$205&lt;&gt;"",'Data Import'!$M$205,"")</f>
        <v>0</v>
      </c>
      <c r="S21" s="217">
        <f>IF('Data Import'!$M$206&lt;&gt;"",'Data Import'!$M$206,"")</f>
        <v>0</v>
      </c>
      <c r="T21" s="217">
        <f>IF('Data Import'!$M$207&lt;&gt;"",'Data Import'!$M$207,"")</f>
        <v>66</v>
      </c>
      <c r="U21" s="217">
        <f>IF('Data Import'!$M$208&lt;&gt;"",'Data Import'!$M$208,"")</f>
        <v>76</v>
      </c>
      <c r="V21" s="217">
        <f>IF('Data Import'!$M$209&lt;&gt;"",'Data Import'!$M$209,"")</f>
        <v>236</v>
      </c>
      <c r="W21" s="217">
        <f>IF('Data Import'!$M$210&lt;&gt;"",'Data Import'!$M$210,"")</f>
        <v>285</v>
      </c>
      <c r="X21" s="217" t="str">
        <f>IF('Data Import'!$M$211&lt;&gt;"",'Data Import'!$M$211,"")</f>
        <v/>
      </c>
      <c r="Y21" s="217" t="str">
        <f>IF('Data Import'!$M$212&lt;&gt;"",'Data Import'!$M$212,"")</f>
        <v/>
      </c>
      <c r="Z21" s="217">
        <f>IF('Data Import'!$M$213&lt;&gt;"",'Data Import'!$M$213,"")</f>
        <v>25</v>
      </c>
      <c r="AA21" s="217">
        <f>IF('Data Import'!$M$214&lt;&gt;"",'Data Import'!$M$214,"")</f>
        <v>42</v>
      </c>
      <c r="AB21" s="217">
        <f>IF('Data Import'!$M$215&lt;&gt;"",'Data Import'!$M$215,"")</f>
        <v>0</v>
      </c>
      <c r="AC21" s="217">
        <f>IF('Data Import'!$M$216&lt;&gt;"",'Data Import'!$M$216,"")</f>
        <v>0</v>
      </c>
      <c r="AD21" s="217" t="str">
        <f>IF('Data Import'!$M$217&lt;&gt;"",'Data Import'!$M$217,"")</f>
        <v/>
      </c>
      <c r="AE21" s="217" t="str">
        <f>IF('Data Import'!$M$218&lt;&gt;"",'Data Import'!$M$218,"")</f>
        <v/>
      </c>
      <c r="AF21" s="217">
        <f>IF('Data Import'!$M$219&lt;&gt;"",'Data Import'!$M$219,"")</f>
        <v>0</v>
      </c>
      <c r="AG21" s="217">
        <f>IF('Data Import'!$M$220&lt;&gt;"",'Data Import'!$M$220,"")</f>
        <v>0</v>
      </c>
      <c r="AH21" s="205">
        <f>IF('Data Import'!$M$221&lt;&gt;"",'Data Import'!$M$221,"")</f>
        <v>59.898000000000003</v>
      </c>
      <c r="AI21" s="205">
        <f>IF('Data Import'!$M$222&lt;&gt;"",'Data Import'!$M$222,"")</f>
        <v>65.516999999999996</v>
      </c>
      <c r="AJ21" s="205" t="str">
        <f>IF('Data Import'!$M$223&lt;&gt;"",'Data Import'!$M$223,"")</f>
        <v/>
      </c>
      <c r="AK21" s="205" t="str">
        <f>IF('Data Import'!$M$224&lt;&gt;"",'Data Import'!$M$224,"")</f>
        <v/>
      </c>
      <c r="AL21" s="205">
        <f>IF('Data Import'!$M$225&lt;&gt;"",'Data Import'!$M$225,"")</f>
        <v>37.878999999999998</v>
      </c>
      <c r="AM21" s="205">
        <f>IF('Data Import'!$M$226&lt;&gt;"",'Data Import'!$M$226,"")</f>
        <v>55.262999999999998</v>
      </c>
      <c r="AN21" s="205">
        <f>IF('Data Import'!$M$227&lt;&gt;"",'Data Import'!$M$227,"")</f>
        <v>0</v>
      </c>
      <c r="AO21" s="205">
        <f>IF('Data Import'!$M$228&lt;&gt;"",'Data Import'!$M$228,"")</f>
        <v>0</v>
      </c>
      <c r="AP21" s="205" t="str">
        <f>IF('Data Import'!$M$229&lt;&gt;"",'Data Import'!$M$229,"")</f>
        <v/>
      </c>
      <c r="AQ21" s="201" t="str">
        <f>IF('Data Import'!$M$230&lt;&gt;"",'Data Import'!$M$230,"")</f>
        <v/>
      </c>
      <c r="AR21" s="201">
        <f>IF('Data Import'!$M$231&lt;&gt;"",'Data Import'!$M$231,"")</f>
        <v>0</v>
      </c>
      <c r="AS21" s="201">
        <f>IF('Data Import'!$M$232&lt;&gt;"",'Data Import'!$M$232,"")</f>
        <v>0</v>
      </c>
    </row>
    <row r="22" spans="1:45" s="202" customFormat="1" ht="31.5" customHeight="1" x14ac:dyDescent="0.25">
      <c r="A22" s="33">
        <v>11</v>
      </c>
      <c r="B22" s="177" t="s">
        <v>21</v>
      </c>
      <c r="C22" s="199" t="str">
        <f>IF('Data Import'!$N$191="Нет","+","")</f>
        <v/>
      </c>
      <c r="D22" s="199" t="str">
        <f>IF('Data Import'!$N$192="Нет","+","")</f>
        <v/>
      </c>
      <c r="E22" s="179" t="str">
        <f>IF('Data Import'!$N$193&lt;&gt;"",'Data Import'!$N$193,"")</f>
        <v xml:space="preserve">1.8. Приобретение транспорта общего пользования, доступного для маломобильных
</v>
      </c>
      <c r="F22" s="199" t="str">
        <f>IF('Data Import'!$N$194&lt;&gt;"",'Data Import'!$N$194,"")</f>
        <v>ед.</v>
      </c>
      <c r="G22" s="201">
        <f>IF('Data Import'!$N$195&lt;&gt;"",'Data Import'!$N$195,"")</f>
        <v>0</v>
      </c>
      <c r="H22" s="201">
        <f>IF('Data Import'!$N$196&lt;&gt;"",'Data Import'!$N$196,"")</f>
        <v>0</v>
      </c>
      <c r="I22" s="201">
        <f>IF('Data Import'!$N$197&lt;&gt;"",'Data Import'!$N$197,"")</f>
        <v>0</v>
      </c>
      <c r="J22" s="201">
        <f>IF('Data Import'!$N$198&lt;&gt;"",'Data Import'!$N$198,"")</f>
        <v>83.4</v>
      </c>
      <c r="K22" s="201">
        <f>IF('Data Import'!$N$199&lt;&gt;"",'Data Import'!$N$199,"")</f>
        <v>60.2</v>
      </c>
      <c r="L22" s="201">
        <f>IF('Data Import'!$N$200&lt;&gt;"",'Data Import'!$N$200,"")</f>
        <v>85.7</v>
      </c>
      <c r="M22" s="199" t="str">
        <f>IF('Data Import'!$N$201="Нет","+","")</f>
        <v/>
      </c>
      <c r="N22" s="225" t="str">
        <f>IF('Data Import'!$N$202&lt;&gt;"",'Data Import'!$N$202,"")</f>
        <v/>
      </c>
      <c r="O22" s="203" t="str">
        <f>IF('Data Import'!$N$201="Да","+","")</f>
        <v>+</v>
      </c>
      <c r="P22" s="217">
        <f>IF('Data Import'!$N$203&lt;&gt;"",'Data Import'!$N$203,"")</f>
        <v>1382</v>
      </c>
      <c r="Q22" s="217">
        <f>IF('Data Import'!$N$204&lt;&gt;"",'Data Import'!$N$204,"")</f>
        <v>1024</v>
      </c>
      <c r="R22" s="217">
        <f>IF('Data Import'!$N$205&lt;&gt;"",'Data Import'!$N$205,"")</f>
        <v>315</v>
      </c>
      <c r="S22" s="217">
        <f>IF('Data Import'!$N$206&lt;&gt;"",'Data Import'!$N$206,"")</f>
        <v>230</v>
      </c>
      <c r="T22" s="217">
        <f>IF('Data Import'!$N$207&lt;&gt;"",'Data Import'!$N$207,"")</f>
        <v>85</v>
      </c>
      <c r="U22" s="217">
        <f>IF('Data Import'!$N$208&lt;&gt;"",'Data Import'!$N$208,"")</f>
        <v>83</v>
      </c>
      <c r="V22" s="217">
        <f>IF('Data Import'!$N$209&lt;&gt;"",'Data Import'!$N$209,"")</f>
        <v>848</v>
      </c>
      <c r="W22" s="217">
        <f>IF('Data Import'!$N$210&lt;&gt;"",'Data Import'!$N$210,"")</f>
        <v>854</v>
      </c>
      <c r="X22" s="217">
        <f>IF('Data Import'!$N$211&lt;&gt;"",'Data Import'!$N$211,"")</f>
        <v>124</v>
      </c>
      <c r="Y22" s="217">
        <f>IF('Data Import'!$N$212&lt;&gt;"",'Data Import'!$N$212,"")</f>
        <v>197</v>
      </c>
      <c r="Z22" s="217">
        <f>IF('Data Import'!$N$213&lt;&gt;"",'Data Import'!$N$213,"")</f>
        <v>52</v>
      </c>
      <c r="AA22" s="217">
        <f>IF('Data Import'!$N$214&lt;&gt;"",'Data Import'!$N$214,"")</f>
        <v>50</v>
      </c>
      <c r="AB22" s="217">
        <f>IF('Data Import'!$N$215&lt;&gt;"",'Data Import'!$N$215,"")</f>
        <v>0</v>
      </c>
      <c r="AC22" s="217">
        <f>IF('Data Import'!$N$216&lt;&gt;"",'Data Import'!$N$216,"")</f>
        <v>0</v>
      </c>
      <c r="AD22" s="217">
        <f>IF('Data Import'!$N$217&lt;&gt;"",'Data Import'!$N$217,"")</f>
        <v>0</v>
      </c>
      <c r="AE22" s="217">
        <f>IF('Data Import'!$N$218&lt;&gt;"",'Data Import'!$N$218,"")</f>
        <v>0</v>
      </c>
      <c r="AF22" s="217">
        <f>IF('Data Import'!$N$219&lt;&gt;"",'Data Import'!$N$219,"")</f>
        <v>0</v>
      </c>
      <c r="AG22" s="217">
        <f>IF('Data Import'!$N$220&lt;&gt;"",'Data Import'!$N$220,"")</f>
        <v>0</v>
      </c>
      <c r="AH22" s="205">
        <f>IF('Data Import'!$N$221&lt;&gt;"",'Data Import'!$N$221,"")</f>
        <v>61.36</v>
      </c>
      <c r="AI22" s="205">
        <f>IF('Data Import'!$N$222&lt;&gt;"",'Data Import'!$N$222,"")</f>
        <v>83.397999999999996</v>
      </c>
      <c r="AJ22" s="205">
        <f>IF('Data Import'!$N$223&lt;&gt;"",'Data Import'!$N$223,"")</f>
        <v>39.365000000000002</v>
      </c>
      <c r="AK22" s="205">
        <f>IF('Data Import'!$N$224&lt;&gt;"",'Data Import'!$N$224,"")</f>
        <v>85.652000000000001</v>
      </c>
      <c r="AL22" s="205">
        <f>IF('Data Import'!$N$225&lt;&gt;"",'Data Import'!$N$225,"")</f>
        <v>61.176000000000002</v>
      </c>
      <c r="AM22" s="205">
        <f>IF('Data Import'!$N$226&lt;&gt;"",'Data Import'!$N$226,"")</f>
        <v>60.241</v>
      </c>
      <c r="AN22" s="205">
        <f>IF('Data Import'!$N$227&lt;&gt;"",'Data Import'!$N$227,"")</f>
        <v>0</v>
      </c>
      <c r="AO22" s="205">
        <f>IF('Data Import'!$N$228&lt;&gt;"",'Data Import'!$N$228,"")</f>
        <v>0</v>
      </c>
      <c r="AP22" s="205">
        <f>IF('Data Import'!$N$229&lt;&gt;"",'Data Import'!$N$229,"")</f>
        <v>0</v>
      </c>
      <c r="AQ22" s="201">
        <f>IF('Data Import'!$N$230&lt;&gt;"",'Data Import'!$N$230,"")</f>
        <v>0</v>
      </c>
      <c r="AR22" s="201">
        <f>IF('Data Import'!$N$231&lt;&gt;"",'Data Import'!$N$231,"")</f>
        <v>0</v>
      </c>
      <c r="AS22" s="201">
        <f>IF('Data Import'!$N$232&lt;&gt;"",'Data Import'!$N$232,"")</f>
        <v>0</v>
      </c>
    </row>
    <row r="23" spans="1:45" s="202" customFormat="1" ht="15.75" customHeight="1" x14ac:dyDescent="0.25">
      <c r="A23" s="33">
        <v>12</v>
      </c>
      <c r="B23" s="177" t="s">
        <v>22</v>
      </c>
      <c r="C23" s="199" t="str">
        <f>IF('Data Import'!$O$191="Нет","+","")</f>
        <v>+</v>
      </c>
      <c r="D23" s="199" t="str">
        <f>IF('Data Import'!$O$192="Нет","+","")</f>
        <v/>
      </c>
      <c r="E23" s="179" t="str">
        <f>IF('Data Import'!$O$193&lt;&gt;"",'Data Import'!$O$193,"")</f>
        <v/>
      </c>
      <c r="F23" s="199" t="str">
        <f>IF('Data Import'!$O$194&lt;&gt;"",'Data Import'!$O$194,"")</f>
        <v/>
      </c>
      <c r="G23" s="201" t="str">
        <f>IF('Data Import'!$O$195&lt;&gt;"",'Data Import'!$O$195,"")</f>
        <v/>
      </c>
      <c r="H23" s="201" t="str">
        <f>IF('Data Import'!$O$196&lt;&gt;"",'Data Import'!$O$196,"")</f>
        <v/>
      </c>
      <c r="I23" s="201" t="str">
        <f>IF('Data Import'!$O$197&lt;&gt;"",'Data Import'!$O$197,"")</f>
        <v/>
      </c>
      <c r="J23" s="201" t="str">
        <f>IF('Data Import'!$O$198&lt;&gt;"",'Data Import'!$O$198,"")</f>
        <v/>
      </c>
      <c r="K23" s="201" t="str">
        <f>IF('Data Import'!$O$199&lt;&gt;"",'Data Import'!$O$199,"")</f>
        <v/>
      </c>
      <c r="L23" s="201" t="str">
        <f>IF('Data Import'!$O$200&lt;&gt;"",'Data Import'!$O$200,"")</f>
        <v/>
      </c>
      <c r="M23" s="199" t="str">
        <f>IF('Data Import'!$O$201="Нет","+","")</f>
        <v/>
      </c>
      <c r="N23" s="225" t="str">
        <f>IF('Data Import'!$O$202&lt;&gt;"",'Data Import'!$O$202,"")</f>
        <v/>
      </c>
      <c r="O23" s="203" t="str">
        <f>IF('Data Import'!$O$201="Да","+","")</f>
        <v>+</v>
      </c>
      <c r="P23" s="217">
        <f>IF('Data Import'!$O$203&lt;&gt;"",'Data Import'!$O$203,"")</f>
        <v>83</v>
      </c>
      <c r="Q23" s="217">
        <f>IF('Data Import'!$O$204&lt;&gt;"",'Data Import'!$O$204,"")</f>
        <v>84</v>
      </c>
      <c r="R23" s="217">
        <f>IF('Data Import'!$O$205&lt;&gt;"",'Data Import'!$O$205,"")</f>
        <v>13</v>
      </c>
      <c r="S23" s="217">
        <f>IF('Data Import'!$O$206&lt;&gt;"",'Data Import'!$O$206,"")</f>
        <v>13</v>
      </c>
      <c r="T23" s="217">
        <f>IF('Data Import'!$O$207&lt;&gt;"",'Data Import'!$O$207,"")</f>
        <v>0</v>
      </c>
      <c r="U23" s="217">
        <f>IF('Data Import'!$O$208&lt;&gt;"",'Data Import'!$O$208,"")</f>
        <v>0</v>
      </c>
      <c r="V23" s="217">
        <f>IF('Data Import'!$O$209&lt;&gt;"",'Data Import'!$O$209,"")</f>
        <v>45</v>
      </c>
      <c r="W23" s="217">
        <f>IF('Data Import'!$O$210&lt;&gt;"",'Data Import'!$O$210,"")</f>
        <v>46</v>
      </c>
      <c r="X23" s="217">
        <f>IF('Data Import'!$O$211&lt;&gt;"",'Data Import'!$O$211,"")</f>
        <v>13</v>
      </c>
      <c r="Y23" s="217">
        <f>IF('Data Import'!$O$212&lt;&gt;"",'Data Import'!$O$212,"")</f>
        <v>13</v>
      </c>
      <c r="Z23" s="217" t="str">
        <f>IF('Data Import'!$O$213&lt;&gt;"",'Data Import'!$O$213,"")</f>
        <v/>
      </c>
      <c r="AA23" s="217" t="str">
        <f>IF('Data Import'!$O$214&lt;&gt;"",'Data Import'!$O$214,"")</f>
        <v/>
      </c>
      <c r="AB23" s="217">
        <f>IF('Data Import'!$O$215&lt;&gt;"",'Data Import'!$O$215,"")</f>
        <v>32</v>
      </c>
      <c r="AC23" s="217">
        <f>IF('Data Import'!$O$216&lt;&gt;"",'Data Import'!$O$216,"")</f>
        <v>33</v>
      </c>
      <c r="AD23" s="217">
        <f>IF('Data Import'!$O$217&lt;&gt;"",'Data Import'!$O$217,"")</f>
        <v>0</v>
      </c>
      <c r="AE23" s="217">
        <f>IF('Data Import'!$O$218&lt;&gt;"",'Data Import'!$O$218,"")</f>
        <v>0</v>
      </c>
      <c r="AF23" s="217" t="str">
        <f>IF('Data Import'!$O$219&lt;&gt;"",'Data Import'!$O$219,"")</f>
        <v/>
      </c>
      <c r="AG23" s="217" t="str">
        <f>IF('Data Import'!$O$220&lt;&gt;"",'Data Import'!$O$220,"")</f>
        <v/>
      </c>
      <c r="AH23" s="205">
        <f>IF('Data Import'!$O$221&lt;&gt;"",'Data Import'!$O$221,"")</f>
        <v>54.216999999999999</v>
      </c>
      <c r="AI23" s="205">
        <f>IF('Data Import'!$O$222&lt;&gt;"",'Data Import'!$O$222,"")</f>
        <v>54.762</v>
      </c>
      <c r="AJ23" s="205">
        <f>IF('Data Import'!$O$223&lt;&gt;"",'Data Import'!$O$223,"")</f>
        <v>100</v>
      </c>
      <c r="AK23" s="205">
        <f>IF('Data Import'!$O$224&lt;&gt;"",'Data Import'!$O$224,"")</f>
        <v>100</v>
      </c>
      <c r="AL23" s="205" t="str">
        <f>IF('Data Import'!$O$225&lt;&gt;"",'Data Import'!$O$225,"")</f>
        <v/>
      </c>
      <c r="AM23" s="205" t="str">
        <f>IF('Data Import'!$O$226&lt;&gt;"",'Data Import'!$O$226,"")</f>
        <v/>
      </c>
      <c r="AN23" s="205">
        <f>IF('Data Import'!$O$227&lt;&gt;"",'Data Import'!$O$227,"")</f>
        <v>38.554000000000002</v>
      </c>
      <c r="AO23" s="205">
        <f>IF('Data Import'!$O$228&lt;&gt;"",'Data Import'!$O$228,"")</f>
        <v>39.286000000000001</v>
      </c>
      <c r="AP23" s="205">
        <f>IF('Data Import'!$O$229&lt;&gt;"",'Data Import'!$O$229,"")</f>
        <v>0</v>
      </c>
      <c r="AQ23" s="201">
        <f>IF('Data Import'!$O$230&lt;&gt;"",'Data Import'!$O$230,"")</f>
        <v>0</v>
      </c>
      <c r="AR23" s="201" t="str">
        <f>IF('Data Import'!$O$231&lt;&gt;"",'Data Import'!$O$231,"")</f>
        <v/>
      </c>
      <c r="AS23" s="201" t="str">
        <f>IF('Data Import'!$O$232&lt;&gt;"",'Data Import'!$O$232,"")</f>
        <v/>
      </c>
    </row>
    <row r="24" spans="1:45" s="202" customFormat="1" ht="77.25" customHeight="1" x14ac:dyDescent="0.25">
      <c r="A24" s="33">
        <v>13</v>
      </c>
      <c r="B24" s="177" t="s">
        <v>23</v>
      </c>
      <c r="C24" s="199" t="str">
        <f>IF('Data Import'!$P$191="Нет","+","")</f>
        <v/>
      </c>
      <c r="D24" s="199" t="str">
        <f>IF('Data Import'!$P$192="Нет","+","")</f>
        <v/>
      </c>
      <c r="E24" s="179" t="str">
        <f>IF('Data Import'!$P$193&lt;&gt;"",'Data Import'!$P$193,"")</f>
        <v>Постановление Правительства Пензенской обл. от 26.09.2013 N 724-пП (ред. от 10.10.2024) "Об утверждении государственной программы Пензенской области "Развитие территорий, социальной и инженерной инфраструктуры, обеспечение транспортных услуг в Пензенской области"</v>
      </c>
      <c r="F24" s="199" t="str">
        <f>IF('Data Import'!$P$194&lt;&gt;"",'Data Import'!$P$194,"")</f>
        <v>ед.</v>
      </c>
      <c r="G24" s="201" t="str">
        <f>IF('Data Import'!$P$195&lt;&gt;"",'Data Import'!$P$195,"")</f>
        <v/>
      </c>
      <c r="H24" s="201" t="str">
        <f>IF('Data Import'!$P$196&lt;&gt;"",'Data Import'!$P$196,"")</f>
        <v/>
      </c>
      <c r="I24" s="201">
        <f>IF('Data Import'!$P$197&lt;&gt;"",'Data Import'!$P$197,"")</f>
        <v>0</v>
      </c>
      <c r="J24" s="201" t="str">
        <f>IF('Data Import'!$P$198&lt;&gt;"",'Data Import'!$P$198,"")</f>
        <v/>
      </c>
      <c r="K24" s="201" t="str">
        <f>IF('Data Import'!$P$199&lt;&gt;"",'Data Import'!$P$199,"")</f>
        <v/>
      </c>
      <c r="L24" s="201">
        <f>IF('Data Import'!$P$200&lt;&gt;"",'Data Import'!$P$200,"")</f>
        <v>0</v>
      </c>
      <c r="M24" s="199" t="str">
        <f>IF('Data Import'!$P$201="Нет","+","")</f>
        <v/>
      </c>
      <c r="N24" s="225" t="str">
        <f>IF('Data Import'!$P$202&lt;&gt;"",'Data Import'!$P$202,"")</f>
        <v/>
      </c>
      <c r="O24" s="203" t="str">
        <f>IF('Data Import'!$P$201="Да","+","")</f>
        <v>+</v>
      </c>
      <c r="P24" s="217">
        <f>IF('Data Import'!$P$203&lt;&gt;"",'Data Import'!$P$203,"")</f>
        <v>213</v>
      </c>
      <c r="Q24" s="217">
        <f>IF('Data Import'!$P$204&lt;&gt;"",'Data Import'!$P$204,"")</f>
        <v>320</v>
      </c>
      <c r="R24" s="217">
        <f>IF('Data Import'!$P$205&lt;&gt;"",'Data Import'!$P$205,"")</f>
        <v>0</v>
      </c>
      <c r="S24" s="217">
        <f>IF('Data Import'!$P$206&lt;&gt;"",'Data Import'!$P$206,"")</f>
        <v>0</v>
      </c>
      <c r="T24" s="217">
        <f>IF('Data Import'!$P$207&lt;&gt;"",'Data Import'!$P$207,"")</f>
        <v>94</v>
      </c>
      <c r="U24" s="217">
        <f>IF('Data Import'!$P$208&lt;&gt;"",'Data Import'!$P$208,"")</f>
        <v>94</v>
      </c>
      <c r="V24" s="217">
        <f>IF('Data Import'!$P$209&lt;&gt;"",'Data Import'!$P$209,"")</f>
        <v>131</v>
      </c>
      <c r="W24" s="217">
        <f>IF('Data Import'!$P$210&lt;&gt;"",'Data Import'!$P$210,"")</f>
        <v>160</v>
      </c>
      <c r="X24" s="217" t="str">
        <f>IF('Data Import'!$P$211&lt;&gt;"",'Data Import'!$P$211,"")</f>
        <v/>
      </c>
      <c r="Y24" s="217" t="str">
        <f>IF('Data Import'!$P$212&lt;&gt;"",'Data Import'!$P$212,"")</f>
        <v/>
      </c>
      <c r="Z24" s="217">
        <f>IF('Data Import'!$P$213&lt;&gt;"",'Data Import'!$P$213,"")</f>
        <v>94</v>
      </c>
      <c r="AA24" s="217">
        <f>IF('Data Import'!$P$214&lt;&gt;"",'Data Import'!$P$214,"")</f>
        <v>94</v>
      </c>
      <c r="AB24" s="217" t="str">
        <f>IF('Data Import'!$P$215&lt;&gt;"",'Data Import'!$P$215,"")</f>
        <v/>
      </c>
      <c r="AC24" s="217" t="str">
        <f>IF('Data Import'!$P$216&lt;&gt;"",'Data Import'!$P$216,"")</f>
        <v/>
      </c>
      <c r="AD24" s="217" t="str">
        <f>IF('Data Import'!$P$217&lt;&gt;"",'Data Import'!$P$217,"")</f>
        <v/>
      </c>
      <c r="AE24" s="217" t="str">
        <f>IF('Data Import'!$P$218&lt;&gt;"",'Data Import'!$P$218,"")</f>
        <v/>
      </c>
      <c r="AF24" s="217">
        <f>IF('Data Import'!$P$219&lt;&gt;"",'Data Import'!$P$219,"")</f>
        <v>94</v>
      </c>
      <c r="AG24" s="217">
        <f>IF('Data Import'!$P$220&lt;&gt;"",'Data Import'!$P$220,"")</f>
        <v>94</v>
      </c>
      <c r="AH24" s="205">
        <f>IF('Data Import'!$P$221&lt;&gt;"",'Data Import'!$P$221,"")</f>
        <v>61.502000000000002</v>
      </c>
      <c r="AI24" s="205">
        <f>IF('Data Import'!$P$222&lt;&gt;"",'Data Import'!$P$222,"")</f>
        <v>50</v>
      </c>
      <c r="AJ24" s="205" t="str">
        <f>IF('Data Import'!$P$223&lt;&gt;"",'Data Import'!$P$223,"")</f>
        <v/>
      </c>
      <c r="AK24" s="205" t="str">
        <f>IF('Data Import'!$P$224&lt;&gt;"",'Data Import'!$P$224,"")</f>
        <v/>
      </c>
      <c r="AL24" s="205">
        <f>IF('Data Import'!$P$225&lt;&gt;"",'Data Import'!$P$225,"")</f>
        <v>100</v>
      </c>
      <c r="AM24" s="205">
        <f>IF('Data Import'!$P$226&lt;&gt;"",'Data Import'!$P$226,"")</f>
        <v>100</v>
      </c>
      <c r="AN24" s="205" t="str">
        <f>IF('Data Import'!$P$227&lt;&gt;"",'Data Import'!$P$227,"")</f>
        <v/>
      </c>
      <c r="AO24" s="205" t="str">
        <f>IF('Data Import'!$P$228&lt;&gt;"",'Data Import'!$P$228,"")</f>
        <v/>
      </c>
      <c r="AP24" s="205" t="str">
        <f>IF('Data Import'!$P$229&lt;&gt;"",'Data Import'!$P$229,"")</f>
        <v/>
      </c>
      <c r="AQ24" s="201" t="str">
        <f>IF('Data Import'!$P$230&lt;&gt;"",'Data Import'!$P$230,"")</f>
        <v/>
      </c>
      <c r="AR24" s="201">
        <f>IF('Data Import'!$P$231&lt;&gt;"",'Data Import'!$P$231,"")</f>
        <v>100</v>
      </c>
      <c r="AS24" s="201">
        <f>IF('Data Import'!$P$232&lt;&gt;"",'Data Import'!$P$232,"")</f>
        <v>100</v>
      </c>
    </row>
    <row r="25" spans="1:45" s="202" customFormat="1" ht="154.5" customHeight="1" x14ac:dyDescent="0.25">
      <c r="A25" s="33">
        <v>14</v>
      </c>
      <c r="B25" s="177" t="s">
        <v>24</v>
      </c>
      <c r="C25" s="199" t="str">
        <f>IF('Data Import'!$Q$191="Нет","+","")</f>
        <v/>
      </c>
      <c r="D25" s="199" t="str">
        <f>IF('Data Import'!$Q$192="Нет","+","")</f>
        <v/>
      </c>
      <c r="E25" s="179" t="str">
        <f>IF('Data Import'!$Q$193&lt;&gt;"",'Data Import'!$Q$193,"")</f>
        <v xml:space="preserve">Доля автобусов, осуществляющих перевозки по муниципальным и межмуниципальным маршрутам, оборудованных для перевозки инвалидов, в соответствии с базовыми требованиями доступности транспортного комплекса для инвалидов.  Доля городского наземного электрического транспорта, осуществляющего перевозки по муниципальным маршрутам, оборудованного для перевозки инвалидов, в соответствии с базовыми требованиями доступности транспортного комплекса для инвалидов.
</v>
      </c>
      <c r="F25" s="199" t="str">
        <f>IF('Data Import'!$Q$194&lt;&gt;"",'Data Import'!$Q$194,"")</f>
        <v>%</v>
      </c>
      <c r="G25" s="201">
        <f>IF('Data Import'!$Q$195&lt;&gt;"",'Data Import'!$Q$195,"")</f>
        <v>35</v>
      </c>
      <c r="H25" s="201">
        <f>IF('Data Import'!$Q$196&lt;&gt;"",'Data Import'!$Q$196,"")</f>
        <v>50</v>
      </c>
      <c r="I25" s="201">
        <f>IF('Data Import'!$Q$197&lt;&gt;"",'Data Import'!$Q$197,"")</f>
        <v>0</v>
      </c>
      <c r="J25" s="201">
        <f>IF('Data Import'!$Q$198&lt;&gt;"",'Data Import'!$Q$198,"")</f>
        <v>35</v>
      </c>
      <c r="K25" s="201">
        <f>IF('Data Import'!$Q$199&lt;&gt;"",'Data Import'!$Q$199,"")</f>
        <v>50</v>
      </c>
      <c r="L25" s="201">
        <f>IF('Data Import'!$Q$200&lt;&gt;"",'Data Import'!$Q$200,"")</f>
        <v>0</v>
      </c>
      <c r="M25" s="199" t="str">
        <f>IF('Data Import'!$Q$201="Нет","+","")</f>
        <v/>
      </c>
      <c r="N25" s="225" t="str">
        <f>IF('Data Import'!$Q$202&lt;&gt;"",'Data Import'!$Q$202,"")</f>
        <v/>
      </c>
      <c r="O25" s="203" t="str">
        <f>IF('Data Import'!$Q$201="Да","+","")</f>
        <v>+</v>
      </c>
      <c r="P25" s="217">
        <f>IF('Data Import'!$Q$203&lt;&gt;"",'Data Import'!$Q$203,"")</f>
        <v>509</v>
      </c>
      <c r="Q25" s="217">
        <f>IF('Data Import'!$Q$204&lt;&gt;"",'Data Import'!$Q$204,"")</f>
        <v>901</v>
      </c>
      <c r="R25" s="217">
        <f>IF('Data Import'!$Q$205&lt;&gt;"",'Data Import'!$Q$205,"")</f>
        <v>31</v>
      </c>
      <c r="S25" s="217">
        <f>IF('Data Import'!$Q$206&lt;&gt;"",'Data Import'!$Q$206,"")</f>
        <v>31</v>
      </c>
      <c r="T25" s="217">
        <f>IF('Data Import'!$Q$207&lt;&gt;"",'Data Import'!$Q$207,"")</f>
        <v>32</v>
      </c>
      <c r="U25" s="217">
        <f>IF('Data Import'!$Q$208&lt;&gt;"",'Data Import'!$Q$208,"")</f>
        <v>17</v>
      </c>
      <c r="V25" s="217">
        <f>IF('Data Import'!$Q$209&lt;&gt;"",'Data Import'!$Q$209,"")</f>
        <v>221</v>
      </c>
      <c r="W25" s="217">
        <f>IF('Data Import'!$Q$210&lt;&gt;"",'Data Import'!$Q$210,"")</f>
        <v>644</v>
      </c>
      <c r="X25" s="217">
        <f>IF('Data Import'!$Q$211&lt;&gt;"",'Data Import'!$Q$211,"")</f>
        <v>31</v>
      </c>
      <c r="Y25" s="217">
        <f>IF('Data Import'!$Q$212&lt;&gt;"",'Data Import'!$Q$212,"")</f>
        <v>31</v>
      </c>
      <c r="Z25" s="217">
        <f>IF('Data Import'!$Q$213&lt;&gt;"",'Data Import'!$Q$213,"")</f>
        <v>32</v>
      </c>
      <c r="AA25" s="217">
        <f>IF('Data Import'!$Q$214&lt;&gt;"",'Data Import'!$Q$214,"")</f>
        <v>17</v>
      </c>
      <c r="AB25" s="217">
        <f>IF('Data Import'!$Q$215&lt;&gt;"",'Data Import'!$Q$215,"")</f>
        <v>145</v>
      </c>
      <c r="AC25" s="217">
        <f>IF('Data Import'!$Q$216&lt;&gt;"",'Data Import'!$Q$216,"")</f>
        <v>173</v>
      </c>
      <c r="AD25" s="217">
        <f>IF('Data Import'!$Q$217&lt;&gt;"",'Data Import'!$Q$217,"")</f>
        <v>0</v>
      </c>
      <c r="AE25" s="217">
        <f>IF('Data Import'!$Q$218&lt;&gt;"",'Data Import'!$Q$218,"")</f>
        <v>0</v>
      </c>
      <c r="AF25" s="217">
        <f>IF('Data Import'!$Q$219&lt;&gt;"",'Data Import'!$Q$219,"")</f>
        <v>0</v>
      </c>
      <c r="AG25" s="217">
        <f>IF('Data Import'!$Q$220&lt;&gt;"",'Data Import'!$Q$220,"")</f>
        <v>0</v>
      </c>
      <c r="AH25" s="205">
        <f>IF('Data Import'!$Q$221&lt;&gt;"",'Data Import'!$Q$221,"")</f>
        <v>43.417999999999999</v>
      </c>
      <c r="AI25" s="205">
        <f>IF('Data Import'!$Q$222&lt;&gt;"",'Data Import'!$Q$222,"")</f>
        <v>71.475999999999999</v>
      </c>
      <c r="AJ25" s="205">
        <f>IF('Data Import'!$Q$223&lt;&gt;"",'Data Import'!$Q$223,"")</f>
        <v>100</v>
      </c>
      <c r="AK25" s="205">
        <f>IF('Data Import'!$Q$224&lt;&gt;"",'Data Import'!$Q$224,"")</f>
        <v>100</v>
      </c>
      <c r="AL25" s="205">
        <f>IF('Data Import'!$Q$225&lt;&gt;"",'Data Import'!$Q$225,"")</f>
        <v>100</v>
      </c>
      <c r="AM25" s="205">
        <f>IF('Data Import'!$Q$226&lt;&gt;"",'Data Import'!$Q$226,"")</f>
        <v>100</v>
      </c>
      <c r="AN25" s="205">
        <f>IF('Data Import'!$Q$227&lt;&gt;"",'Data Import'!$Q$227,"")</f>
        <v>28.486999999999998</v>
      </c>
      <c r="AO25" s="205">
        <f>IF('Data Import'!$Q$228&lt;&gt;"",'Data Import'!$Q$228,"")</f>
        <v>19.201000000000001</v>
      </c>
      <c r="AP25" s="205">
        <f>IF('Data Import'!$Q$229&lt;&gt;"",'Data Import'!$Q$229,"")</f>
        <v>0</v>
      </c>
      <c r="AQ25" s="201">
        <f>IF('Data Import'!$Q$230&lt;&gt;"",'Data Import'!$Q$230,"")</f>
        <v>0</v>
      </c>
      <c r="AR25" s="201">
        <f>IF('Data Import'!$Q$231&lt;&gt;"",'Data Import'!$Q$231,"")</f>
        <v>0</v>
      </c>
      <c r="AS25" s="201">
        <f>IF('Data Import'!$Q$232&lt;&gt;"",'Data Import'!$Q$232,"")</f>
        <v>0</v>
      </c>
    </row>
    <row r="26" spans="1:45" s="202" customFormat="1" ht="20.25" customHeight="1" x14ac:dyDescent="0.25">
      <c r="A26" s="33">
        <v>15</v>
      </c>
      <c r="B26" s="177" t="s">
        <v>25</v>
      </c>
      <c r="C26" s="199" t="str">
        <f>IF('Data Import'!$R$191="Нет","+","")</f>
        <v/>
      </c>
      <c r="D26" s="199" t="str">
        <f>IF('Data Import'!$R$192="Нет","+","")</f>
        <v/>
      </c>
      <c r="E26" s="179" t="str">
        <f>IF('Data Import'!$R$193&lt;&gt;"",'Data Import'!$R$193,"")</f>
        <v>Приобретение транспортных средств</v>
      </c>
      <c r="F26" s="199" t="str">
        <f>IF('Data Import'!$R$194&lt;&gt;"",'Data Import'!$R$194,"")</f>
        <v>ед.</v>
      </c>
      <c r="G26" s="201" t="str">
        <f>IF('Data Import'!$R$195&lt;&gt;"",'Data Import'!$R$195,"")</f>
        <v/>
      </c>
      <c r="H26" s="201">
        <f>IF('Data Import'!$R$196&lt;&gt;"",'Data Import'!$R$196,"")</f>
        <v>47</v>
      </c>
      <c r="I26" s="201">
        <f>IF('Data Import'!$R$197&lt;&gt;"",'Data Import'!$R$197,"")</f>
        <v>10</v>
      </c>
      <c r="J26" s="201" t="str">
        <f>IF('Data Import'!$R$198&lt;&gt;"",'Data Import'!$R$198,"")</f>
        <v/>
      </c>
      <c r="K26" s="201">
        <f>IF('Data Import'!$R$199&lt;&gt;"",'Data Import'!$R$199,"")</f>
        <v>10</v>
      </c>
      <c r="L26" s="201">
        <f>IF('Data Import'!$R$200&lt;&gt;"",'Data Import'!$R$200,"")</f>
        <v>47</v>
      </c>
      <c r="M26" s="199" t="str">
        <f>IF('Data Import'!$R$201="Нет","+","")</f>
        <v/>
      </c>
      <c r="N26" s="225" t="str">
        <f>IF('Data Import'!$R$202&lt;&gt;"",'Data Import'!$R$202,"")</f>
        <v/>
      </c>
      <c r="O26" s="203" t="str">
        <f>IF('Data Import'!$R$201="Да","+","")</f>
        <v>+</v>
      </c>
      <c r="P26" s="217">
        <f>IF('Data Import'!$R$203&lt;&gt;"",'Data Import'!$R$203,"")</f>
        <v>2852</v>
      </c>
      <c r="Q26" s="217">
        <f>IF('Data Import'!$R$204&lt;&gt;"",'Data Import'!$R$204,"")</f>
        <v>2493</v>
      </c>
      <c r="R26" s="217">
        <f>IF('Data Import'!$R$205&lt;&gt;"",'Data Import'!$R$205,"")</f>
        <v>63</v>
      </c>
      <c r="S26" s="217">
        <f>IF('Data Import'!$R$206&lt;&gt;"",'Data Import'!$R$206,"")</f>
        <v>109</v>
      </c>
      <c r="T26" s="217">
        <f>IF('Data Import'!$R$207&lt;&gt;"",'Data Import'!$R$207,"")</f>
        <v>134</v>
      </c>
      <c r="U26" s="217">
        <f>IF('Data Import'!$R$208&lt;&gt;"",'Data Import'!$R$208,"")</f>
        <v>114</v>
      </c>
      <c r="V26" s="217">
        <f>IF('Data Import'!$R$209&lt;&gt;"",'Data Import'!$R$209,"")</f>
        <v>1290</v>
      </c>
      <c r="W26" s="217">
        <f>IF('Data Import'!$R$210&lt;&gt;"",'Data Import'!$R$210,"")</f>
        <v>1200</v>
      </c>
      <c r="X26" s="217">
        <f>IF('Data Import'!$R$211&lt;&gt;"",'Data Import'!$R$211,"")</f>
        <v>22</v>
      </c>
      <c r="Y26" s="217">
        <f>IF('Data Import'!$R$212&lt;&gt;"",'Data Import'!$R$212,"")</f>
        <v>69</v>
      </c>
      <c r="Z26" s="217">
        <f>IF('Data Import'!$R$213&lt;&gt;"",'Data Import'!$R$213,"")</f>
        <v>37</v>
      </c>
      <c r="AA26" s="217">
        <f>IF('Data Import'!$R$214&lt;&gt;"",'Data Import'!$R$214,"")</f>
        <v>49</v>
      </c>
      <c r="AB26" s="217">
        <f>IF('Data Import'!$R$215&lt;&gt;"",'Data Import'!$R$215,"")</f>
        <v>99</v>
      </c>
      <c r="AC26" s="217">
        <f>IF('Data Import'!$R$216&lt;&gt;"",'Data Import'!$R$216,"")</f>
        <v>132</v>
      </c>
      <c r="AD26" s="217">
        <f>IF('Data Import'!$R$217&lt;&gt;"",'Data Import'!$R$217,"")</f>
        <v>0</v>
      </c>
      <c r="AE26" s="217">
        <f>IF('Data Import'!$R$218&lt;&gt;"",'Data Import'!$R$218,"")</f>
        <v>0</v>
      </c>
      <c r="AF26" s="217">
        <f>IF('Data Import'!$R$219&lt;&gt;"",'Data Import'!$R$219,"")</f>
        <v>19</v>
      </c>
      <c r="AG26" s="217">
        <f>IF('Data Import'!$R$220&lt;&gt;"",'Data Import'!$R$220,"")</f>
        <v>70</v>
      </c>
      <c r="AH26" s="205">
        <f>IF('Data Import'!$R$221&lt;&gt;"",'Data Import'!$R$221,"")</f>
        <v>45.231000000000002</v>
      </c>
      <c r="AI26" s="205">
        <f>IF('Data Import'!$R$222&lt;&gt;"",'Data Import'!$R$222,"")</f>
        <v>48.134999999999998</v>
      </c>
      <c r="AJ26" s="205">
        <f>IF('Data Import'!$R$223&lt;&gt;"",'Data Import'!$R$223,"")</f>
        <v>34.920999999999999</v>
      </c>
      <c r="AK26" s="205">
        <f>IF('Data Import'!$R$224&lt;&gt;"",'Data Import'!$R$224,"")</f>
        <v>63.302999999999997</v>
      </c>
      <c r="AL26" s="205">
        <f>IF('Data Import'!$R$225&lt;&gt;"",'Data Import'!$R$225,"")</f>
        <v>27.611999999999998</v>
      </c>
      <c r="AM26" s="205">
        <f>IF('Data Import'!$R$226&lt;&gt;"",'Data Import'!$R$226,"")</f>
        <v>42.981999999999999</v>
      </c>
      <c r="AN26" s="205">
        <f>IF('Data Import'!$R$227&lt;&gt;"",'Data Import'!$R$227,"")</f>
        <v>3.4710000000000001</v>
      </c>
      <c r="AO26" s="205">
        <f>IF('Data Import'!$R$228&lt;&gt;"",'Data Import'!$R$228,"")</f>
        <v>5.2949999999999999</v>
      </c>
      <c r="AP26" s="205">
        <f>IF('Data Import'!$R$229&lt;&gt;"",'Data Import'!$R$229,"")</f>
        <v>0</v>
      </c>
      <c r="AQ26" s="201">
        <f>IF('Data Import'!$R$230&lt;&gt;"",'Data Import'!$R$230,"")</f>
        <v>0</v>
      </c>
      <c r="AR26" s="201">
        <f>IF('Data Import'!$R$231&lt;&gt;"",'Data Import'!$R$231,"")</f>
        <v>14.179</v>
      </c>
      <c r="AS26" s="201">
        <f>IF('Data Import'!$R$232&lt;&gt;"",'Data Import'!$R$232,"")</f>
        <v>61.404000000000003</v>
      </c>
    </row>
    <row r="27" spans="1:45" s="202" customFormat="1" ht="60.75" customHeight="1" x14ac:dyDescent="0.25">
      <c r="A27" s="33">
        <v>16</v>
      </c>
      <c r="B27" s="177" t="s">
        <v>26</v>
      </c>
      <c r="C27" s="199" t="str">
        <f>IF('Data Import'!$S$191="Нет","+","")</f>
        <v/>
      </c>
      <c r="D27" s="199" t="str">
        <f>IF('Data Import'!$S$192="Нет","+","")</f>
        <v/>
      </c>
      <c r="E27" s="179" t="str">
        <f>IF('Data Import'!$S$193&lt;&gt;"",'Data Import'!$S$193,"")</f>
        <v>Доля автобусов, троллейбусов, оборудованных для перевозки инвалидов, в соответствии с базовыми требованиями доступности транспортно-го комплекса для инвалидов</v>
      </c>
      <c r="F27" s="199" t="str">
        <f>IF('Data Import'!$S$194&lt;&gt;"",'Data Import'!$S$194,"")</f>
        <v>%</v>
      </c>
      <c r="G27" s="201">
        <f>IF('Data Import'!$S$195&lt;&gt;"",'Data Import'!$S$195,"")</f>
        <v>20</v>
      </c>
      <c r="H27" s="201">
        <f>IF('Data Import'!$S$196&lt;&gt;"",'Data Import'!$S$196,"")</f>
        <v>0</v>
      </c>
      <c r="I27" s="201">
        <f>IF('Data Import'!$S$197&lt;&gt;"",'Data Import'!$S$197,"")</f>
        <v>20</v>
      </c>
      <c r="J27" s="201">
        <f>IF('Data Import'!$S$198&lt;&gt;"",'Data Import'!$S$198,"")</f>
        <v>32.299999999999997</v>
      </c>
      <c r="K27" s="201">
        <f>IF('Data Import'!$S$199&lt;&gt;"",'Data Import'!$S$199,"")</f>
        <v>0</v>
      </c>
      <c r="L27" s="201">
        <f>IF('Data Import'!$S$200&lt;&gt;"",'Data Import'!$S$200,"")</f>
        <v>23.7</v>
      </c>
      <c r="M27" s="199" t="str">
        <f>IF('Data Import'!$S$201="Нет","+","")</f>
        <v/>
      </c>
      <c r="N27" s="225" t="str">
        <f>IF('Data Import'!$S$202&lt;&gt;"",'Data Import'!$S$202,"")</f>
        <v/>
      </c>
      <c r="O27" s="203" t="str">
        <f>IF('Data Import'!$S$201="Да","+","")</f>
        <v>+</v>
      </c>
      <c r="P27" s="217">
        <f>IF('Data Import'!$S$203&lt;&gt;"",'Data Import'!$S$203,"")</f>
        <v>532</v>
      </c>
      <c r="Q27" s="217">
        <f>IF('Data Import'!$S$204&lt;&gt;"",'Data Import'!$S$204,"")</f>
        <v>654</v>
      </c>
      <c r="R27" s="217">
        <f>IF('Data Import'!$S$205&lt;&gt;"",'Data Import'!$S$205,"")</f>
        <v>0</v>
      </c>
      <c r="S27" s="217">
        <f>IF('Data Import'!$S$206&lt;&gt;"",'Data Import'!$S$206,"")</f>
        <v>0</v>
      </c>
      <c r="T27" s="217">
        <f>IF('Data Import'!$S$207&lt;&gt;"",'Data Import'!$S$207,"")</f>
        <v>154</v>
      </c>
      <c r="U27" s="217">
        <f>IF('Data Import'!$S$208&lt;&gt;"",'Data Import'!$S$208,"")</f>
        <v>147</v>
      </c>
      <c r="V27" s="217">
        <f>IF('Data Import'!$S$209&lt;&gt;"",'Data Import'!$S$209,"")</f>
        <v>191</v>
      </c>
      <c r="W27" s="217">
        <f>IF('Data Import'!$S$210&lt;&gt;"",'Data Import'!$S$210,"")</f>
        <v>211</v>
      </c>
      <c r="X27" s="217" t="str">
        <f>IF('Data Import'!$S$211&lt;&gt;"",'Data Import'!$S$211,"")</f>
        <v/>
      </c>
      <c r="Y27" s="217" t="str">
        <f>IF('Data Import'!$S$212&lt;&gt;"",'Data Import'!$S$212,"")</f>
        <v/>
      </c>
      <c r="Z27" s="217">
        <f>IF('Data Import'!$S$213&lt;&gt;"",'Data Import'!$S$213,"")</f>
        <v>18</v>
      </c>
      <c r="AA27" s="217">
        <f>IF('Data Import'!$S$214&lt;&gt;"",'Data Import'!$S$214,"")</f>
        <v>27</v>
      </c>
      <c r="AB27" s="217">
        <f>IF('Data Import'!$S$215&lt;&gt;"",'Data Import'!$S$215,"")</f>
        <v>191</v>
      </c>
      <c r="AC27" s="217">
        <f>IF('Data Import'!$S$216&lt;&gt;"",'Data Import'!$S$216,"")</f>
        <v>211</v>
      </c>
      <c r="AD27" s="217" t="str">
        <f>IF('Data Import'!$S$217&lt;&gt;"",'Data Import'!$S$217,"")</f>
        <v/>
      </c>
      <c r="AE27" s="217" t="str">
        <f>IF('Data Import'!$S$218&lt;&gt;"",'Data Import'!$S$218,"")</f>
        <v/>
      </c>
      <c r="AF27" s="217">
        <f>IF('Data Import'!$S$219&lt;&gt;"",'Data Import'!$S$219,"")</f>
        <v>18</v>
      </c>
      <c r="AG27" s="217">
        <f>IF('Data Import'!$S$220&lt;&gt;"",'Data Import'!$S$220,"")</f>
        <v>27</v>
      </c>
      <c r="AH27" s="205">
        <f>IF('Data Import'!$S$221&lt;&gt;"",'Data Import'!$S$221,"")</f>
        <v>35.902000000000001</v>
      </c>
      <c r="AI27" s="205">
        <f>IF('Data Import'!$S$222&lt;&gt;"",'Data Import'!$S$222,"")</f>
        <v>32.262999999999998</v>
      </c>
      <c r="AJ27" s="205" t="str">
        <f>IF('Data Import'!$S$223&lt;&gt;"",'Data Import'!$S$223,"")</f>
        <v/>
      </c>
      <c r="AK27" s="205" t="str">
        <f>IF('Data Import'!$S$224&lt;&gt;"",'Data Import'!$S$224,"")</f>
        <v/>
      </c>
      <c r="AL27" s="205">
        <f>IF('Data Import'!$S$225&lt;&gt;"",'Data Import'!$S$225,"")</f>
        <v>11.688000000000001</v>
      </c>
      <c r="AM27" s="205">
        <f>IF('Data Import'!$S$226&lt;&gt;"",'Data Import'!$S$226,"")</f>
        <v>18.367000000000001</v>
      </c>
      <c r="AN27" s="205">
        <f>IF('Data Import'!$S$227&lt;&gt;"",'Data Import'!$S$227,"")</f>
        <v>35.902000000000001</v>
      </c>
      <c r="AO27" s="205">
        <f>IF('Data Import'!$S$228&lt;&gt;"",'Data Import'!$S$228,"")</f>
        <v>32.262999999999998</v>
      </c>
      <c r="AP27" s="205" t="str">
        <f>IF('Data Import'!$S$229&lt;&gt;"",'Data Import'!$S$229,"")</f>
        <v/>
      </c>
      <c r="AQ27" s="201" t="str">
        <f>IF('Data Import'!$S$230&lt;&gt;"",'Data Import'!$S$230,"")</f>
        <v/>
      </c>
      <c r="AR27" s="201">
        <f>IF('Data Import'!$S$231&lt;&gt;"",'Data Import'!$S$231,"")</f>
        <v>11.688000000000001</v>
      </c>
      <c r="AS27" s="201">
        <f>IF('Data Import'!$S$232&lt;&gt;"",'Data Import'!$S$232,"")</f>
        <v>18.367000000000001</v>
      </c>
    </row>
    <row r="28" spans="1:45" s="202" customFormat="1" ht="15.75" customHeight="1" x14ac:dyDescent="0.25">
      <c r="A28" s="33">
        <v>17</v>
      </c>
      <c r="B28" s="177" t="s">
        <v>27</v>
      </c>
      <c r="C28" s="199" t="str">
        <f>IF('Data Import'!$T$191="Нет","+","")</f>
        <v/>
      </c>
      <c r="D28" s="199" t="str">
        <f>IF('Data Import'!$T$192="Нет","+","")</f>
        <v/>
      </c>
      <c r="E28" s="179" t="str">
        <f>IF('Data Import'!$T$193&lt;&gt;"",'Data Import'!$T$193,"")</f>
        <v/>
      </c>
      <c r="F28" s="199" t="str">
        <f>IF('Data Import'!$T$194&lt;&gt;"",'Data Import'!$T$194,"")</f>
        <v/>
      </c>
      <c r="G28" s="201" t="str">
        <f>IF('Data Import'!$T$195&lt;&gt;"",'Data Import'!$T$195,"")</f>
        <v/>
      </c>
      <c r="H28" s="201" t="str">
        <f>IF('Data Import'!$T$196&lt;&gt;"",'Data Import'!$T$196,"")</f>
        <v/>
      </c>
      <c r="I28" s="201" t="str">
        <f>IF('Data Import'!$T$197&lt;&gt;"",'Data Import'!$T$197,"")</f>
        <v/>
      </c>
      <c r="J28" s="201" t="str">
        <f>IF('Data Import'!$T$198&lt;&gt;"",'Data Import'!$T$198,"")</f>
        <v/>
      </c>
      <c r="K28" s="201" t="str">
        <f>IF('Data Import'!$T$199&lt;&gt;"",'Data Import'!$T$199,"")</f>
        <v/>
      </c>
      <c r="L28" s="201" t="str">
        <f>IF('Data Import'!$T$200&lt;&gt;"",'Data Import'!$T$200,"")</f>
        <v/>
      </c>
      <c r="M28" s="199" t="str">
        <f>IF('Data Import'!$T$201="Нет","+","")</f>
        <v/>
      </c>
      <c r="N28" s="225" t="str">
        <f>IF('Data Import'!$T$202&lt;&gt;"",'Data Import'!$T$202,"")</f>
        <v/>
      </c>
      <c r="O28" s="203" t="str">
        <f>IF('Data Import'!$T$201="Да","+","")</f>
        <v/>
      </c>
      <c r="P28" s="217" t="str">
        <f>IF('Data Import'!$T$203&lt;&gt;"",'Data Import'!$T$203,"")</f>
        <v/>
      </c>
      <c r="Q28" s="217" t="str">
        <f>IF('Data Import'!$T$204&lt;&gt;"",'Data Import'!$T$204,"")</f>
        <v/>
      </c>
      <c r="R28" s="217" t="str">
        <f>IF('Data Import'!$T$205&lt;&gt;"",'Data Import'!$T$205,"")</f>
        <v/>
      </c>
      <c r="S28" s="217" t="str">
        <f>IF('Data Import'!$T$206&lt;&gt;"",'Data Import'!$T$206,"")</f>
        <v/>
      </c>
      <c r="T28" s="217" t="str">
        <f>IF('Data Import'!$T$207&lt;&gt;"",'Data Import'!$T$207,"")</f>
        <v/>
      </c>
      <c r="U28" s="217" t="str">
        <f>IF('Data Import'!$T$208&lt;&gt;"",'Data Import'!$T$208,"")</f>
        <v/>
      </c>
      <c r="V28" s="217" t="str">
        <f>IF('Data Import'!$T$209&lt;&gt;"",'Data Import'!$T$209,"")</f>
        <v/>
      </c>
      <c r="W28" s="217" t="str">
        <f>IF('Data Import'!$T$210&lt;&gt;"",'Data Import'!$T$210,"")</f>
        <v/>
      </c>
      <c r="X28" s="217" t="str">
        <f>IF('Data Import'!$T$211&lt;&gt;"",'Data Import'!$T$211,"")</f>
        <v/>
      </c>
      <c r="Y28" s="217" t="str">
        <f>IF('Data Import'!$T$212&lt;&gt;"",'Data Import'!$T$212,"")</f>
        <v/>
      </c>
      <c r="Z28" s="217" t="str">
        <f>IF('Data Import'!$T$213&lt;&gt;"",'Data Import'!$T$213,"")</f>
        <v/>
      </c>
      <c r="AA28" s="217" t="str">
        <f>IF('Data Import'!$T$214&lt;&gt;"",'Data Import'!$T$214,"")</f>
        <v/>
      </c>
      <c r="AB28" s="217" t="str">
        <f>IF('Data Import'!$T$215&lt;&gt;"",'Data Import'!$T$215,"")</f>
        <v/>
      </c>
      <c r="AC28" s="217" t="str">
        <f>IF('Data Import'!$T$216&lt;&gt;"",'Data Import'!$T$216,"")</f>
        <v/>
      </c>
      <c r="AD28" s="217" t="str">
        <f>IF('Data Import'!$T$217&lt;&gt;"",'Data Import'!$T$217,"")</f>
        <v/>
      </c>
      <c r="AE28" s="217" t="str">
        <f>IF('Data Import'!$T$218&lt;&gt;"",'Data Import'!$T$218,"")</f>
        <v/>
      </c>
      <c r="AF28" s="217" t="str">
        <f>IF('Data Import'!$T$219&lt;&gt;"",'Data Import'!$T$219,"")</f>
        <v/>
      </c>
      <c r="AG28" s="217" t="str">
        <f>IF('Data Import'!$T$220&lt;&gt;"",'Data Import'!$T$220,"")</f>
        <v/>
      </c>
      <c r="AH28" s="205" t="str">
        <f>IF('Data Import'!$T$221&lt;&gt;"",'Data Import'!$T$221,"")</f>
        <v/>
      </c>
      <c r="AI28" s="205" t="str">
        <f>IF('Data Import'!$T$222&lt;&gt;"",'Data Import'!$T$222,"")</f>
        <v/>
      </c>
      <c r="AJ28" s="205" t="str">
        <f>IF('Data Import'!$T$223&lt;&gt;"",'Data Import'!$T$223,"")</f>
        <v/>
      </c>
      <c r="AK28" s="205" t="str">
        <f>IF('Data Import'!$T$224&lt;&gt;"",'Data Import'!$T$224,"")</f>
        <v/>
      </c>
      <c r="AL28" s="205" t="str">
        <f>IF('Data Import'!$T$225&lt;&gt;"",'Data Import'!$T$225,"")</f>
        <v/>
      </c>
      <c r="AM28" s="205" t="str">
        <f>IF('Data Import'!$T$226&lt;&gt;"",'Data Import'!$T$226,"")</f>
        <v/>
      </c>
      <c r="AN28" s="205" t="str">
        <f>IF('Data Import'!$T$227&lt;&gt;"",'Data Import'!$T$227,"")</f>
        <v/>
      </c>
      <c r="AO28" s="205" t="str">
        <f>IF('Data Import'!$T$228&lt;&gt;"",'Data Import'!$T$228,"")</f>
        <v/>
      </c>
      <c r="AP28" s="205" t="str">
        <f>IF('Data Import'!$T$229&lt;&gt;"",'Data Import'!$T$229,"")</f>
        <v/>
      </c>
      <c r="AQ28" s="201" t="str">
        <f>IF('Data Import'!$T$230&lt;&gt;"",'Data Import'!$T$230,"")</f>
        <v/>
      </c>
      <c r="AR28" s="201" t="str">
        <f>IF('Data Import'!$T$231&lt;&gt;"",'Data Import'!$T$231,"")</f>
        <v/>
      </c>
      <c r="AS28" s="201" t="str">
        <f>IF('Data Import'!$T$232&lt;&gt;"",'Data Import'!$T$232,"")</f>
        <v/>
      </c>
    </row>
    <row r="29" spans="1:45" s="202" customFormat="1" ht="15.75" customHeight="1" x14ac:dyDescent="0.25">
      <c r="A29" s="33">
        <v>18</v>
      </c>
      <c r="B29" s="177" t="s">
        <v>28</v>
      </c>
      <c r="C29" s="199" t="str">
        <f>IF('Data Import'!$U$191="Нет","+","")</f>
        <v/>
      </c>
      <c r="D29" s="199" t="str">
        <f>IF('Data Import'!$U$192="Нет","+","")</f>
        <v/>
      </c>
      <c r="E29" s="179" t="str">
        <f>IF('Data Import'!$U$193&lt;&gt;"",'Data Import'!$U$193,"")</f>
        <v/>
      </c>
      <c r="F29" s="199" t="str">
        <f>IF('Data Import'!$U$194&lt;&gt;"",'Data Import'!$U$194,"")</f>
        <v/>
      </c>
      <c r="G29" s="201" t="str">
        <f>IF('Data Import'!$U$195&lt;&gt;"",'Data Import'!$U$195,"")</f>
        <v/>
      </c>
      <c r="H29" s="201" t="str">
        <f>IF('Data Import'!$U$196&lt;&gt;"",'Data Import'!$U$196,"")</f>
        <v/>
      </c>
      <c r="I29" s="201" t="str">
        <f>IF('Data Import'!$U$197&lt;&gt;"",'Data Import'!$U$197,"")</f>
        <v/>
      </c>
      <c r="J29" s="201" t="str">
        <f>IF('Data Import'!$U$198&lt;&gt;"",'Data Import'!$U$198,"")</f>
        <v/>
      </c>
      <c r="K29" s="201" t="str">
        <f>IF('Data Import'!$U$199&lt;&gt;"",'Data Import'!$U$199,"")</f>
        <v/>
      </c>
      <c r="L29" s="201" t="str">
        <f>IF('Data Import'!$U$200&lt;&gt;"",'Data Import'!$U$200,"")</f>
        <v/>
      </c>
      <c r="M29" s="199" t="str">
        <f>IF('Data Import'!$U$201="Нет","+","")</f>
        <v/>
      </c>
      <c r="N29" s="225" t="str">
        <f>IF('Data Import'!$U$202&lt;&gt;"",'Data Import'!$U$202,"")</f>
        <v/>
      </c>
      <c r="O29" s="203" t="str">
        <f>IF('Data Import'!$U$201="Да","+","")</f>
        <v/>
      </c>
      <c r="P29" s="217" t="str">
        <f>IF('Data Import'!$U$203&lt;&gt;"",'Data Import'!$U$203,"")</f>
        <v/>
      </c>
      <c r="Q29" s="217" t="str">
        <f>IF('Data Import'!$U$204&lt;&gt;"",'Data Import'!$U$204,"")</f>
        <v/>
      </c>
      <c r="R29" s="217" t="str">
        <f>IF('Data Import'!$U$205&lt;&gt;"",'Data Import'!$U$205,"")</f>
        <v/>
      </c>
      <c r="S29" s="217" t="str">
        <f>IF('Data Import'!$U$206&lt;&gt;"",'Data Import'!$U$206,"")</f>
        <v/>
      </c>
      <c r="T29" s="217" t="str">
        <f>IF('Data Import'!$U$207&lt;&gt;"",'Data Import'!$U$207,"")</f>
        <v/>
      </c>
      <c r="U29" s="217" t="str">
        <f>IF('Data Import'!$U$208&lt;&gt;"",'Data Import'!$U$208,"")</f>
        <v/>
      </c>
      <c r="V29" s="217" t="str">
        <f>IF('Data Import'!$U$209&lt;&gt;"",'Data Import'!$U$209,"")</f>
        <v/>
      </c>
      <c r="W29" s="217" t="str">
        <f>IF('Data Import'!$U$210&lt;&gt;"",'Data Import'!$U$210,"")</f>
        <v/>
      </c>
      <c r="X29" s="217" t="str">
        <f>IF('Data Import'!$U$211&lt;&gt;"",'Data Import'!$U$211,"")</f>
        <v/>
      </c>
      <c r="Y29" s="217" t="str">
        <f>IF('Data Import'!$U$212&lt;&gt;"",'Data Import'!$U$212,"")</f>
        <v/>
      </c>
      <c r="Z29" s="217" t="str">
        <f>IF('Data Import'!$U$213&lt;&gt;"",'Data Import'!$U$213,"")</f>
        <v/>
      </c>
      <c r="AA29" s="217" t="str">
        <f>IF('Data Import'!$U$214&lt;&gt;"",'Data Import'!$U$214,"")</f>
        <v/>
      </c>
      <c r="AB29" s="217" t="str">
        <f>IF('Data Import'!$U$215&lt;&gt;"",'Data Import'!$U$215,"")</f>
        <v/>
      </c>
      <c r="AC29" s="217" t="str">
        <f>IF('Data Import'!$U$216&lt;&gt;"",'Data Import'!$U$216,"")</f>
        <v/>
      </c>
      <c r="AD29" s="217" t="str">
        <f>IF('Data Import'!$U$217&lt;&gt;"",'Data Import'!$U$217,"")</f>
        <v/>
      </c>
      <c r="AE29" s="217" t="str">
        <f>IF('Data Import'!$U$218&lt;&gt;"",'Data Import'!$U$218,"")</f>
        <v/>
      </c>
      <c r="AF29" s="217" t="str">
        <f>IF('Data Import'!$U$219&lt;&gt;"",'Data Import'!$U$219,"")</f>
        <v/>
      </c>
      <c r="AG29" s="217" t="str">
        <f>IF('Data Import'!$U$220&lt;&gt;"",'Data Import'!$U$220,"")</f>
        <v/>
      </c>
      <c r="AH29" s="205" t="str">
        <f>IF('Data Import'!$U$221&lt;&gt;"",'Data Import'!$U$221,"")</f>
        <v/>
      </c>
      <c r="AI29" s="205" t="str">
        <f>IF('Data Import'!$U$222&lt;&gt;"",'Data Import'!$U$222,"")</f>
        <v/>
      </c>
      <c r="AJ29" s="205" t="str">
        <f>IF('Data Import'!$U$223&lt;&gt;"",'Data Import'!$U$223,"")</f>
        <v/>
      </c>
      <c r="AK29" s="205" t="str">
        <f>IF('Data Import'!$U$224&lt;&gt;"",'Data Import'!$U$224,"")</f>
        <v/>
      </c>
      <c r="AL29" s="205" t="str">
        <f>IF('Data Import'!$U$225&lt;&gt;"",'Data Import'!$U$225,"")</f>
        <v/>
      </c>
      <c r="AM29" s="205" t="str">
        <f>IF('Data Import'!$U$226&lt;&gt;"",'Data Import'!$U$226,"")</f>
        <v/>
      </c>
      <c r="AN29" s="205" t="str">
        <f>IF('Data Import'!$U$227&lt;&gt;"",'Data Import'!$U$227,"")</f>
        <v/>
      </c>
      <c r="AO29" s="205" t="str">
        <f>IF('Data Import'!$U$228&lt;&gt;"",'Data Import'!$U$228,"")</f>
        <v/>
      </c>
      <c r="AP29" s="205" t="str">
        <f>IF('Data Import'!$U$229&lt;&gt;"",'Data Import'!$U$229,"")</f>
        <v/>
      </c>
      <c r="AQ29" s="201" t="str">
        <f>IF('Data Import'!$U$230&lt;&gt;"",'Data Import'!$U$230,"")</f>
        <v/>
      </c>
      <c r="AR29" s="201" t="str">
        <f>IF('Data Import'!$U$231&lt;&gt;"",'Data Import'!$U$231,"")</f>
        <v/>
      </c>
      <c r="AS29" s="201" t="str">
        <f>IF('Data Import'!$U$232&lt;&gt;"",'Data Import'!$U$232,"")</f>
        <v/>
      </c>
    </row>
    <row r="30" spans="1:45" s="202" customFormat="1" ht="15.75" customHeight="1" x14ac:dyDescent="0.25">
      <c r="A30" s="33">
        <v>19</v>
      </c>
      <c r="B30" s="177" t="s">
        <v>29</v>
      </c>
      <c r="C30" s="199" t="str">
        <f>IF('Data Import'!$V$191="Нет","+","")</f>
        <v/>
      </c>
      <c r="D30" s="199" t="str">
        <f>IF('Data Import'!$V$192="Нет","+","")</f>
        <v/>
      </c>
      <c r="E30" s="179" t="str">
        <f>IF('Data Import'!$V$193&lt;&gt;"",'Data Import'!$V$193,"")</f>
        <v/>
      </c>
      <c r="F30" s="199" t="str">
        <f>IF('Data Import'!$V$194&lt;&gt;"",'Data Import'!$V$194,"")</f>
        <v/>
      </c>
      <c r="G30" s="201" t="str">
        <f>IF('Data Import'!$V$195&lt;&gt;"",'Data Import'!$V$195,"")</f>
        <v/>
      </c>
      <c r="H30" s="201" t="str">
        <f>IF('Data Import'!$V$196&lt;&gt;"",'Data Import'!$V$196,"")</f>
        <v/>
      </c>
      <c r="I30" s="201" t="str">
        <f>IF('Data Import'!$V$197&lt;&gt;"",'Data Import'!$V$197,"")</f>
        <v/>
      </c>
      <c r="J30" s="201" t="str">
        <f>IF('Data Import'!$V$198&lt;&gt;"",'Data Import'!$V$198,"")</f>
        <v/>
      </c>
      <c r="K30" s="201" t="str">
        <f>IF('Data Import'!$V$199&lt;&gt;"",'Data Import'!$V$199,"")</f>
        <v/>
      </c>
      <c r="L30" s="201" t="str">
        <f>IF('Data Import'!$V$200&lt;&gt;"",'Data Import'!$V$200,"")</f>
        <v/>
      </c>
      <c r="M30" s="199" t="str">
        <f>IF('Data Import'!$V$201="Нет","+","")</f>
        <v/>
      </c>
      <c r="N30" s="225" t="str">
        <f>IF('Data Import'!$V$202&lt;&gt;"",'Data Import'!$V$202,"")</f>
        <v/>
      </c>
      <c r="O30" s="203" t="str">
        <f>IF('Data Import'!$V$201="Да","+","")</f>
        <v/>
      </c>
      <c r="P30" s="217" t="str">
        <f>IF('Data Import'!$V$203&lt;&gt;"",'Data Import'!$V$203,"")</f>
        <v/>
      </c>
      <c r="Q30" s="217" t="str">
        <f>IF('Data Import'!$V$204&lt;&gt;"",'Data Import'!$V$204,"")</f>
        <v/>
      </c>
      <c r="R30" s="217" t="str">
        <f>IF('Data Import'!$V$205&lt;&gt;"",'Data Import'!$V$205,"")</f>
        <v/>
      </c>
      <c r="S30" s="217" t="str">
        <f>IF('Data Import'!$V$206&lt;&gt;"",'Data Import'!$V$206,"")</f>
        <v/>
      </c>
      <c r="T30" s="217" t="str">
        <f>IF('Data Import'!$V$207&lt;&gt;"",'Data Import'!$V$207,"")</f>
        <v/>
      </c>
      <c r="U30" s="217" t="str">
        <f>IF('Data Import'!$V$208&lt;&gt;"",'Data Import'!$V$208,"")</f>
        <v/>
      </c>
      <c r="V30" s="217" t="str">
        <f>IF('Data Import'!$V$209&lt;&gt;"",'Data Import'!$V$209,"")</f>
        <v/>
      </c>
      <c r="W30" s="217" t="str">
        <f>IF('Data Import'!$V$210&lt;&gt;"",'Data Import'!$V$210,"")</f>
        <v/>
      </c>
      <c r="X30" s="217" t="str">
        <f>IF('Data Import'!$V$211&lt;&gt;"",'Data Import'!$V$211,"")</f>
        <v/>
      </c>
      <c r="Y30" s="217" t="str">
        <f>IF('Data Import'!$V$212&lt;&gt;"",'Data Import'!$V$212,"")</f>
        <v/>
      </c>
      <c r="Z30" s="217" t="str">
        <f>IF('Data Import'!$V$213&lt;&gt;"",'Data Import'!$V$213,"")</f>
        <v/>
      </c>
      <c r="AA30" s="217" t="str">
        <f>IF('Data Import'!$V$214&lt;&gt;"",'Data Import'!$V$214,"")</f>
        <v/>
      </c>
      <c r="AB30" s="217" t="str">
        <f>IF('Data Import'!$V$215&lt;&gt;"",'Data Import'!$V$215,"")</f>
        <v/>
      </c>
      <c r="AC30" s="217" t="str">
        <f>IF('Data Import'!$V$216&lt;&gt;"",'Data Import'!$V$216,"")</f>
        <v/>
      </c>
      <c r="AD30" s="217" t="str">
        <f>IF('Data Import'!$V$217&lt;&gt;"",'Data Import'!$V$217,"")</f>
        <v/>
      </c>
      <c r="AE30" s="217" t="str">
        <f>IF('Data Import'!$V$218&lt;&gt;"",'Data Import'!$V$218,"")</f>
        <v/>
      </c>
      <c r="AF30" s="217" t="str">
        <f>IF('Data Import'!$V$219&lt;&gt;"",'Data Import'!$V$219,"")</f>
        <v/>
      </c>
      <c r="AG30" s="217" t="str">
        <f>IF('Data Import'!$V$220&lt;&gt;"",'Data Import'!$V$220,"")</f>
        <v/>
      </c>
      <c r="AH30" s="205" t="str">
        <f>IF('Data Import'!$V$221&lt;&gt;"",'Data Import'!$V$221,"")</f>
        <v/>
      </c>
      <c r="AI30" s="205" t="str">
        <f>IF('Data Import'!$V$222&lt;&gt;"",'Data Import'!$V$222,"")</f>
        <v/>
      </c>
      <c r="AJ30" s="205" t="str">
        <f>IF('Data Import'!$V$223&lt;&gt;"",'Data Import'!$V$223,"")</f>
        <v/>
      </c>
      <c r="AK30" s="205" t="str">
        <f>IF('Data Import'!$V$224&lt;&gt;"",'Data Import'!$V$224,"")</f>
        <v/>
      </c>
      <c r="AL30" s="205" t="str">
        <f>IF('Data Import'!$V$225&lt;&gt;"",'Data Import'!$V$225,"")</f>
        <v/>
      </c>
      <c r="AM30" s="205" t="str">
        <f>IF('Data Import'!$V$226&lt;&gt;"",'Data Import'!$V$226,"")</f>
        <v/>
      </c>
      <c r="AN30" s="205" t="str">
        <f>IF('Data Import'!$V$227&lt;&gt;"",'Data Import'!$V$227,"")</f>
        <v/>
      </c>
      <c r="AO30" s="205" t="str">
        <f>IF('Data Import'!$V$228&lt;&gt;"",'Data Import'!$V$228,"")</f>
        <v/>
      </c>
      <c r="AP30" s="205" t="str">
        <f>IF('Data Import'!$V$229&lt;&gt;"",'Data Import'!$V$229,"")</f>
        <v/>
      </c>
      <c r="AQ30" s="201" t="str">
        <f>IF('Data Import'!$V$230&lt;&gt;"",'Data Import'!$V$230,"")</f>
        <v/>
      </c>
      <c r="AR30" s="201" t="str">
        <f>IF('Data Import'!$V$231&lt;&gt;"",'Data Import'!$V$231,"")</f>
        <v/>
      </c>
      <c r="AS30" s="201" t="str">
        <f>IF('Data Import'!$V$232&lt;&gt;"",'Data Import'!$V$232,"")</f>
        <v/>
      </c>
    </row>
    <row r="31" spans="1:45" s="202" customFormat="1" ht="15.75" customHeight="1" x14ac:dyDescent="0.25">
      <c r="A31" s="33">
        <v>20</v>
      </c>
      <c r="B31" s="177" t="s">
        <v>30</v>
      </c>
      <c r="C31" s="199" t="str">
        <f>IF('Data Import'!$W$191="Нет","+","")</f>
        <v>+</v>
      </c>
      <c r="D31" s="199" t="str">
        <f>IF('Data Import'!$W$192="Нет","+","")</f>
        <v/>
      </c>
      <c r="E31" s="179" t="str">
        <f>IF('Data Import'!$W$193&lt;&gt;"",'Data Import'!$W$193,"")</f>
        <v/>
      </c>
      <c r="F31" s="199" t="str">
        <f>IF('Data Import'!$W$194&lt;&gt;"",'Data Import'!$W$194,"")</f>
        <v/>
      </c>
      <c r="G31" s="201" t="str">
        <f>IF('Data Import'!$W$195&lt;&gt;"",'Data Import'!$W$195,"")</f>
        <v/>
      </c>
      <c r="H31" s="201" t="str">
        <f>IF('Data Import'!$W$196&lt;&gt;"",'Data Import'!$W$196,"")</f>
        <v/>
      </c>
      <c r="I31" s="201" t="str">
        <f>IF('Data Import'!$W$197&lt;&gt;"",'Data Import'!$W$197,"")</f>
        <v/>
      </c>
      <c r="J31" s="201" t="str">
        <f>IF('Data Import'!$W$198&lt;&gt;"",'Data Import'!$W$198,"")</f>
        <v/>
      </c>
      <c r="K31" s="201" t="str">
        <f>IF('Data Import'!$W$199&lt;&gt;"",'Data Import'!$W$199,"")</f>
        <v/>
      </c>
      <c r="L31" s="201" t="str">
        <f>IF('Data Import'!$W$200&lt;&gt;"",'Data Import'!$W$200,"")</f>
        <v/>
      </c>
      <c r="M31" s="199" t="str">
        <f>IF('Data Import'!$W$201="Нет","+","")</f>
        <v/>
      </c>
      <c r="N31" s="225" t="str">
        <f>IF('Data Import'!$W$202&lt;&gt;"",'Data Import'!$W$202,"")</f>
        <v/>
      </c>
      <c r="O31" s="203" t="str">
        <f>IF('Data Import'!$W$201="Да","+","")</f>
        <v>+</v>
      </c>
      <c r="P31" s="217">
        <f>IF('Data Import'!$W$203&lt;&gt;"",'Data Import'!$W$203,"")</f>
        <v>1973</v>
      </c>
      <c r="Q31" s="217">
        <f>IF('Data Import'!$W$204&lt;&gt;"",'Data Import'!$W$204,"")</f>
        <v>1499</v>
      </c>
      <c r="R31" s="217">
        <f>IF('Data Import'!$W$205&lt;&gt;"",'Data Import'!$W$205,"")</f>
        <v>99</v>
      </c>
      <c r="S31" s="217">
        <f>IF('Data Import'!$W$206&lt;&gt;"",'Data Import'!$W$206,"")</f>
        <v>144</v>
      </c>
      <c r="T31" s="217">
        <f>IF('Data Import'!$W$207&lt;&gt;"",'Data Import'!$W$207,"")</f>
        <v>283</v>
      </c>
      <c r="U31" s="217">
        <f>IF('Data Import'!$W$208&lt;&gt;"",'Data Import'!$W$208,"")</f>
        <v>287</v>
      </c>
      <c r="V31" s="217">
        <f>IF('Data Import'!$W$209&lt;&gt;"",'Data Import'!$W$209,"")</f>
        <v>586</v>
      </c>
      <c r="W31" s="217">
        <f>IF('Data Import'!$W$210&lt;&gt;"",'Data Import'!$W$210,"")</f>
        <v>632</v>
      </c>
      <c r="X31" s="217">
        <f>IF('Data Import'!$W$211&lt;&gt;"",'Data Import'!$W$211,"")</f>
        <v>0</v>
      </c>
      <c r="Y31" s="217">
        <f>IF('Data Import'!$W$212&lt;&gt;"",'Data Import'!$W$212,"")</f>
        <v>45</v>
      </c>
      <c r="Z31" s="217">
        <f>IF('Data Import'!$W$213&lt;&gt;"",'Data Import'!$W$213,"")</f>
        <v>214</v>
      </c>
      <c r="AA31" s="217">
        <f>IF('Data Import'!$W$214&lt;&gt;"",'Data Import'!$W$214,"")</f>
        <v>214</v>
      </c>
      <c r="AB31" s="217">
        <f>IF('Data Import'!$W$215&lt;&gt;"",'Data Import'!$W$215,"")</f>
        <v>528</v>
      </c>
      <c r="AC31" s="217">
        <f>IF('Data Import'!$W$216&lt;&gt;"",'Data Import'!$W$216,"")</f>
        <v>570</v>
      </c>
      <c r="AD31" s="217">
        <f>IF('Data Import'!$W$217&lt;&gt;"",'Data Import'!$W$217,"")</f>
        <v>0</v>
      </c>
      <c r="AE31" s="217">
        <f>IF('Data Import'!$W$218&lt;&gt;"",'Data Import'!$W$218,"")</f>
        <v>45</v>
      </c>
      <c r="AF31" s="217">
        <f>IF('Data Import'!$W$219&lt;&gt;"",'Data Import'!$W$219,"")</f>
        <v>214</v>
      </c>
      <c r="AG31" s="217">
        <f>IF('Data Import'!$W$220&lt;&gt;"",'Data Import'!$W$220,"")</f>
        <v>214</v>
      </c>
      <c r="AH31" s="205">
        <f>IF('Data Import'!$W$221&lt;&gt;"",'Data Import'!$W$221,"")</f>
        <v>29.701000000000001</v>
      </c>
      <c r="AI31" s="205">
        <f>IF('Data Import'!$W$222&lt;&gt;"",'Data Import'!$W$222,"")</f>
        <v>42.161000000000001</v>
      </c>
      <c r="AJ31" s="205">
        <f>IF('Data Import'!$W$223&lt;&gt;"",'Data Import'!$W$223,"")</f>
        <v>0</v>
      </c>
      <c r="AK31" s="205">
        <f>IF('Data Import'!$W$224&lt;&gt;"",'Data Import'!$W$224,"")</f>
        <v>31.25</v>
      </c>
      <c r="AL31" s="205">
        <f>IF('Data Import'!$W$225&lt;&gt;"",'Data Import'!$W$225,"")</f>
        <v>75.617999999999995</v>
      </c>
      <c r="AM31" s="205">
        <f>IF('Data Import'!$W$226&lt;&gt;"",'Data Import'!$W$226,"")</f>
        <v>74.563999999999993</v>
      </c>
      <c r="AN31" s="205">
        <f>IF('Data Import'!$W$227&lt;&gt;"",'Data Import'!$W$227,"")</f>
        <v>26.760999999999999</v>
      </c>
      <c r="AO31" s="205">
        <f>IF('Data Import'!$W$228&lt;&gt;"",'Data Import'!$W$228,"")</f>
        <v>38.024999999999999</v>
      </c>
      <c r="AP31" s="205">
        <f>IF('Data Import'!$W$229&lt;&gt;"",'Data Import'!$W$229,"")</f>
        <v>0</v>
      </c>
      <c r="AQ31" s="201">
        <f>IF('Data Import'!$W$230&lt;&gt;"",'Data Import'!$W$230,"")</f>
        <v>31.25</v>
      </c>
      <c r="AR31" s="201">
        <f>IF('Data Import'!$W$231&lt;&gt;"",'Data Import'!$W$231,"")</f>
        <v>75.617999999999995</v>
      </c>
      <c r="AS31" s="201">
        <f>IF('Data Import'!$W$232&lt;&gt;"",'Data Import'!$W$232,"")</f>
        <v>74.563999999999993</v>
      </c>
    </row>
    <row r="32" spans="1:45" s="202" customFormat="1" ht="48" customHeight="1" x14ac:dyDescent="0.25">
      <c r="A32" s="33">
        <v>21</v>
      </c>
      <c r="B32" s="177" t="s">
        <v>31</v>
      </c>
      <c r="C32" s="199" t="str">
        <f>IF('Data Import'!$X$191="Нет","+","")</f>
        <v/>
      </c>
      <c r="D32" s="199" t="str">
        <f>IF('Data Import'!$X$192="Нет","+","")</f>
        <v/>
      </c>
      <c r="E32" s="179" t="str">
        <f>IF('Data Import'!$X$193&lt;&gt;"",'Data Import'!$X$193,"")</f>
        <v>Доля единиц транспорта, приспособленных для использования инвалидами (от общего числа соответствующих транспортных средств)</v>
      </c>
      <c r="F32" s="199" t="str">
        <f>IF('Data Import'!$X$194&lt;&gt;"",'Data Import'!$X$194,"")</f>
        <v>%</v>
      </c>
      <c r="G32" s="201">
        <f>IF('Data Import'!$X$195&lt;&gt;"",'Data Import'!$X$195,"")</f>
        <v>50</v>
      </c>
      <c r="H32" s="201">
        <f>IF('Data Import'!$X$196&lt;&gt;"",'Data Import'!$X$196,"")</f>
        <v>50</v>
      </c>
      <c r="I32" s="201">
        <f>IF('Data Import'!$X$197&lt;&gt;"",'Data Import'!$X$197,"")</f>
        <v>50</v>
      </c>
      <c r="J32" s="201">
        <f>IF('Data Import'!$X$198&lt;&gt;"",'Data Import'!$X$198,"")</f>
        <v>78</v>
      </c>
      <c r="K32" s="201">
        <f>IF('Data Import'!$X$199&lt;&gt;"",'Data Import'!$X$199,"")</f>
        <v>21</v>
      </c>
      <c r="L32" s="201">
        <f>IF('Data Import'!$X$200&lt;&gt;"",'Data Import'!$X$200,"")</f>
        <v>21</v>
      </c>
      <c r="M32" s="199" t="str">
        <f>IF('Data Import'!$X$201="Нет","+","")</f>
        <v>+</v>
      </c>
      <c r="N32" s="225" t="str">
        <f>IF('Data Import'!$X$202&lt;&gt;"",'Data Import'!$X$202,"")</f>
        <v/>
      </c>
      <c r="O32" s="203" t="str">
        <f>IF('Data Import'!$X$201="Да","+","")</f>
        <v/>
      </c>
      <c r="P32" s="217">
        <f>IF('Data Import'!$X$203&lt;&gt;"",'Data Import'!$X$203,"")</f>
        <v>287</v>
      </c>
      <c r="Q32" s="217" t="str">
        <f>IF('Data Import'!$X$204&lt;&gt;"",'Data Import'!$X$204,"")</f>
        <v/>
      </c>
      <c r="R32" s="217">
        <f>IF('Data Import'!$X$205&lt;&gt;"",'Data Import'!$X$205,"")</f>
        <v>414</v>
      </c>
      <c r="S32" s="217" t="str">
        <f>IF('Data Import'!$X$206&lt;&gt;"",'Data Import'!$X$206,"")</f>
        <v/>
      </c>
      <c r="T32" s="217">
        <f>IF('Data Import'!$X$207&lt;&gt;"",'Data Import'!$X$207,"")</f>
        <v>414</v>
      </c>
      <c r="U32" s="217" t="str">
        <f>IF('Data Import'!$X$208&lt;&gt;"",'Data Import'!$X$208,"")</f>
        <v/>
      </c>
      <c r="V32" s="217">
        <f>IF('Data Import'!$X$209&lt;&gt;"",'Data Import'!$X$209,"")</f>
        <v>222</v>
      </c>
      <c r="W32" s="217" t="str">
        <f>IF('Data Import'!$X$210&lt;&gt;"",'Data Import'!$X$210,"")</f>
        <v/>
      </c>
      <c r="X32" s="217">
        <f>IF('Data Import'!$X$211&lt;&gt;"",'Data Import'!$X$211,"")</f>
        <v>86</v>
      </c>
      <c r="Y32" s="217" t="str">
        <f>IF('Data Import'!$X$212&lt;&gt;"",'Data Import'!$X$212,"")</f>
        <v/>
      </c>
      <c r="Z32" s="217">
        <f>IF('Data Import'!$X$213&lt;&gt;"",'Data Import'!$X$213,"")</f>
        <v>86</v>
      </c>
      <c r="AA32" s="217" t="str">
        <f>IF('Data Import'!$X$214&lt;&gt;"",'Data Import'!$X$214,"")</f>
        <v/>
      </c>
      <c r="AB32" s="217">
        <f>IF('Data Import'!$X$215&lt;&gt;"",'Data Import'!$X$215,"")</f>
        <v>222</v>
      </c>
      <c r="AC32" s="217" t="str">
        <f>IF('Data Import'!$X$216&lt;&gt;"",'Data Import'!$X$216,"")</f>
        <v/>
      </c>
      <c r="AD32" s="217">
        <f>IF('Data Import'!$X$217&lt;&gt;"",'Data Import'!$X$217,"")</f>
        <v>86</v>
      </c>
      <c r="AE32" s="217" t="str">
        <f>IF('Data Import'!$X$218&lt;&gt;"",'Data Import'!$X$218,"")</f>
        <v/>
      </c>
      <c r="AF32" s="217">
        <f>IF('Data Import'!$X$219&lt;&gt;"",'Data Import'!$X$219,"")</f>
        <v>86</v>
      </c>
      <c r="AG32" s="217" t="str">
        <f>IF('Data Import'!$X$220&lt;&gt;"",'Data Import'!$X$220,"")</f>
        <v/>
      </c>
      <c r="AH32" s="205">
        <f>IF('Data Import'!$X$221&lt;&gt;"",'Data Import'!$X$221,"")</f>
        <v>77.352000000000004</v>
      </c>
      <c r="AI32" s="205" t="str">
        <f>IF('Data Import'!$X$222&lt;&gt;"",'Data Import'!$X$222,"")</f>
        <v/>
      </c>
      <c r="AJ32" s="205">
        <f>IF('Data Import'!$X$223&lt;&gt;"",'Data Import'!$X$223,"")</f>
        <v>20.773</v>
      </c>
      <c r="AK32" s="205" t="str">
        <f>IF('Data Import'!$X$224&lt;&gt;"",'Data Import'!$X$224,"")</f>
        <v/>
      </c>
      <c r="AL32" s="205">
        <f>IF('Data Import'!$X$225&lt;&gt;"",'Data Import'!$X$225,"")</f>
        <v>20.773</v>
      </c>
      <c r="AM32" s="205" t="str">
        <f>IF('Data Import'!$X$226&lt;&gt;"",'Data Import'!$X$226,"")</f>
        <v/>
      </c>
      <c r="AN32" s="205">
        <f>IF('Data Import'!$X$227&lt;&gt;"",'Data Import'!$X$227,"")</f>
        <v>77.352000000000004</v>
      </c>
      <c r="AO32" s="205" t="str">
        <f>IF('Data Import'!$X$228&lt;&gt;"",'Data Import'!$X$228,"")</f>
        <v/>
      </c>
      <c r="AP32" s="205">
        <f>IF('Data Import'!$X$229&lt;&gt;"",'Data Import'!$X$229,"")</f>
        <v>20.773</v>
      </c>
      <c r="AQ32" s="201" t="str">
        <f>IF('Data Import'!$X$230&lt;&gt;"",'Data Import'!$X$230,"")</f>
        <v/>
      </c>
      <c r="AR32" s="201">
        <f>IF('Data Import'!$X$231&lt;&gt;"",'Data Import'!$X$231,"")</f>
        <v>20.773</v>
      </c>
      <c r="AS32" s="201" t="str">
        <f>IF('Data Import'!$X$232&lt;&gt;"",'Data Import'!$X$232,"")</f>
        <v/>
      </c>
    </row>
    <row r="33" spans="1:45" s="202" customFormat="1" ht="63.75" customHeight="1" x14ac:dyDescent="0.25">
      <c r="A33" s="33">
        <v>22</v>
      </c>
      <c r="B33" s="177" t="s">
        <v>32</v>
      </c>
      <c r="C33" s="199" t="str">
        <f>IF('Data Import'!$Y$191="Нет","+","")</f>
        <v/>
      </c>
      <c r="D33" s="199" t="str">
        <f>IF('Data Import'!$Y$192="Нет","+","")</f>
        <v/>
      </c>
      <c r="E33" s="179" t="str">
        <f>IF('Data Import'!$Y$193&lt;&gt;"",'Data Import'!$Y$193,"")</f>
        <v>1. Доля автобусов, приспособленных для использования инвалидами.
2. Доля городского наземного электрического транспорта, приспособленных для использования инвалидами.</v>
      </c>
      <c r="F33" s="199" t="str">
        <f>IF('Data Import'!$Y$194&lt;&gt;"",'Data Import'!$Y$194,"")</f>
        <v>%</v>
      </c>
      <c r="G33" s="201">
        <f>IF('Data Import'!$Y$195&lt;&gt;"",'Data Import'!$Y$195,"")</f>
        <v>40</v>
      </c>
      <c r="H33" s="201">
        <f>IF('Data Import'!$Y$196&lt;&gt;"",'Data Import'!$Y$196,"")</f>
        <v>85</v>
      </c>
      <c r="I33" s="201">
        <f>IF('Data Import'!$Y$197&lt;&gt;"",'Data Import'!$Y$197,"")</f>
        <v>85</v>
      </c>
      <c r="J33" s="201">
        <f>IF('Data Import'!$Y$198&lt;&gt;"",'Data Import'!$Y$198,"")</f>
        <v>33.200000000000003</v>
      </c>
      <c r="K33" s="201">
        <f>IF('Data Import'!$Y$199&lt;&gt;"",'Data Import'!$Y$199,"")</f>
        <v>87</v>
      </c>
      <c r="L33" s="201">
        <f>IF('Data Import'!$Y$200&lt;&gt;"",'Data Import'!$Y$200,"")</f>
        <v>81.5</v>
      </c>
      <c r="M33" s="199" t="str">
        <f>IF('Data Import'!$Y$201="Нет","+","")</f>
        <v/>
      </c>
      <c r="N33" s="225" t="str">
        <f>IF('Data Import'!$Y$202&lt;&gt;"",'Data Import'!$Y$202,"")</f>
        <v/>
      </c>
      <c r="O33" s="203" t="str">
        <f>IF('Data Import'!$Y$201="Да","+","")</f>
        <v>+</v>
      </c>
      <c r="P33" s="217">
        <f>IF('Data Import'!$Y$203&lt;&gt;"",'Data Import'!$Y$203,"")</f>
        <v>681</v>
      </c>
      <c r="Q33" s="217">
        <f>IF('Data Import'!$Y$204&lt;&gt;"",'Data Import'!$Y$204,"")</f>
        <v>681</v>
      </c>
      <c r="R33" s="217">
        <f>IF('Data Import'!$Y$205&lt;&gt;"",'Data Import'!$Y$205,"")</f>
        <v>184</v>
      </c>
      <c r="S33" s="217">
        <f>IF('Data Import'!$Y$206&lt;&gt;"",'Data Import'!$Y$206,"")</f>
        <v>170</v>
      </c>
      <c r="T33" s="217">
        <f>IF('Data Import'!$Y$207&lt;&gt;"",'Data Import'!$Y$207,"")</f>
        <v>64</v>
      </c>
      <c r="U33" s="217">
        <f>IF('Data Import'!$Y$208&lt;&gt;"",'Data Import'!$Y$208,"")</f>
        <v>54</v>
      </c>
      <c r="V33" s="217">
        <f>IF('Data Import'!$Y$209&lt;&gt;"",'Data Import'!$Y$209,"")</f>
        <v>226</v>
      </c>
      <c r="W33" s="217">
        <f>IF('Data Import'!$Y$210&lt;&gt;"",'Data Import'!$Y$210,"")</f>
        <v>226</v>
      </c>
      <c r="X33" s="217">
        <f>IF('Data Import'!$Y$211&lt;&gt;"",'Data Import'!$Y$211,"")</f>
        <v>149</v>
      </c>
      <c r="Y33" s="217">
        <f>IF('Data Import'!$Y$212&lt;&gt;"",'Data Import'!$Y$212,"")</f>
        <v>148</v>
      </c>
      <c r="Z33" s="217">
        <f>IF('Data Import'!$Y$213&lt;&gt;"",'Data Import'!$Y$213,"")</f>
        <v>48</v>
      </c>
      <c r="AA33" s="217">
        <f>IF('Data Import'!$Y$214&lt;&gt;"",'Data Import'!$Y$214,"")</f>
        <v>44</v>
      </c>
      <c r="AB33" s="217">
        <f>IF('Data Import'!$Y$215&lt;&gt;"",'Data Import'!$Y$215,"")</f>
        <v>225</v>
      </c>
      <c r="AC33" s="217">
        <f>IF('Data Import'!$Y$216&lt;&gt;"",'Data Import'!$Y$216,"")</f>
        <v>225</v>
      </c>
      <c r="AD33" s="217">
        <f>IF('Data Import'!$Y$217&lt;&gt;"",'Data Import'!$Y$217,"")</f>
        <v>184</v>
      </c>
      <c r="AE33" s="217">
        <f>IF('Data Import'!$Y$218&lt;&gt;"",'Data Import'!$Y$218,"")</f>
        <v>170</v>
      </c>
      <c r="AF33" s="217">
        <f>IF('Data Import'!$Y$219&lt;&gt;"",'Data Import'!$Y$219,"")</f>
        <v>64</v>
      </c>
      <c r="AG33" s="217">
        <f>IF('Data Import'!$Y$220&lt;&gt;"",'Data Import'!$Y$220,"")</f>
        <v>54</v>
      </c>
      <c r="AH33" s="205">
        <f>IF('Data Import'!$Y$221&lt;&gt;"",'Data Import'!$Y$221,"")</f>
        <v>33.186</v>
      </c>
      <c r="AI33" s="205">
        <f>IF('Data Import'!$Y$222&lt;&gt;"",'Data Import'!$Y$222,"")</f>
        <v>33.186</v>
      </c>
      <c r="AJ33" s="205">
        <f>IF('Data Import'!$Y$223&lt;&gt;"",'Data Import'!$Y$223,"")</f>
        <v>80.977999999999994</v>
      </c>
      <c r="AK33" s="205">
        <f>IF('Data Import'!$Y$224&lt;&gt;"",'Data Import'!$Y$224,"")</f>
        <v>87.058999999999997</v>
      </c>
      <c r="AL33" s="205">
        <f>IF('Data Import'!$Y$225&lt;&gt;"",'Data Import'!$Y$225,"")</f>
        <v>75</v>
      </c>
      <c r="AM33" s="205">
        <f>IF('Data Import'!$Y$226&lt;&gt;"",'Data Import'!$Y$226,"")</f>
        <v>81.480999999999995</v>
      </c>
      <c r="AN33" s="205">
        <f>IF('Data Import'!$Y$227&lt;&gt;"",'Data Import'!$Y$227,"")</f>
        <v>33.04</v>
      </c>
      <c r="AO33" s="205">
        <f>IF('Data Import'!$Y$228&lt;&gt;"",'Data Import'!$Y$228,"")</f>
        <v>33.04</v>
      </c>
      <c r="AP33" s="205">
        <f>IF('Data Import'!$Y$229&lt;&gt;"",'Data Import'!$Y$229,"")</f>
        <v>100</v>
      </c>
      <c r="AQ33" s="201">
        <f>IF('Data Import'!$Y$230&lt;&gt;"",'Data Import'!$Y$230,"")</f>
        <v>100</v>
      </c>
      <c r="AR33" s="201">
        <f>IF('Data Import'!$Y$231&lt;&gt;"",'Data Import'!$Y$231,"")</f>
        <v>100</v>
      </c>
      <c r="AS33" s="201">
        <f>IF('Data Import'!$Y$232&lt;&gt;"",'Data Import'!$Y$232,"")</f>
        <v>100</v>
      </c>
    </row>
    <row r="34" spans="1:45" s="202" customFormat="1" ht="15.75" customHeight="1" x14ac:dyDescent="0.25">
      <c r="A34" s="33">
        <v>23</v>
      </c>
      <c r="B34" s="177" t="s">
        <v>33</v>
      </c>
      <c r="C34" s="199" t="str">
        <f>IF('Data Import'!$Z$191="Нет","+","")</f>
        <v/>
      </c>
      <c r="D34" s="199" t="str">
        <f>IF('Data Import'!$Z$192="Нет","+","")</f>
        <v/>
      </c>
      <c r="E34" s="179" t="str">
        <f>IF('Data Import'!$Z$193&lt;&gt;"",'Data Import'!$Z$193,"")</f>
        <v/>
      </c>
      <c r="F34" s="199" t="str">
        <f>IF('Data Import'!$Z$194&lt;&gt;"",'Data Import'!$Z$194,"")</f>
        <v/>
      </c>
      <c r="G34" s="201" t="str">
        <f>IF('Data Import'!$Z$195&lt;&gt;"",'Data Import'!$Z$195,"")</f>
        <v/>
      </c>
      <c r="H34" s="201" t="str">
        <f>IF('Data Import'!$Z$196&lt;&gt;"",'Data Import'!$Z$196,"")</f>
        <v/>
      </c>
      <c r="I34" s="201" t="str">
        <f>IF('Data Import'!$Z$197&lt;&gt;"",'Data Import'!$Z$197,"")</f>
        <v/>
      </c>
      <c r="J34" s="201" t="str">
        <f>IF('Data Import'!$Z$198&lt;&gt;"",'Data Import'!$Z$198,"")</f>
        <v/>
      </c>
      <c r="K34" s="201" t="str">
        <f>IF('Data Import'!$Z$199&lt;&gt;"",'Data Import'!$Z$199,"")</f>
        <v/>
      </c>
      <c r="L34" s="201" t="str">
        <f>IF('Data Import'!$Z$200&lt;&gt;"",'Data Import'!$Z$200,"")</f>
        <v/>
      </c>
      <c r="M34" s="199" t="str">
        <f>IF('Data Import'!$Z$201="Нет","+","")</f>
        <v/>
      </c>
      <c r="N34" s="225" t="str">
        <f>IF('Data Import'!$Z$202&lt;&gt;"",'Data Import'!$Z$202,"")</f>
        <v/>
      </c>
      <c r="O34" s="203" t="str">
        <f>IF('Data Import'!$Z$201="Да","+","")</f>
        <v/>
      </c>
      <c r="P34" s="217" t="str">
        <f>IF('Data Import'!$Z$203&lt;&gt;"",'Data Import'!$Z$203,"")</f>
        <v/>
      </c>
      <c r="Q34" s="217" t="str">
        <f>IF('Data Import'!$Z$204&lt;&gt;"",'Data Import'!$Z$204,"")</f>
        <v/>
      </c>
      <c r="R34" s="217" t="str">
        <f>IF('Data Import'!$Z$205&lt;&gt;"",'Data Import'!$Z$205,"")</f>
        <v/>
      </c>
      <c r="S34" s="217" t="str">
        <f>IF('Data Import'!$Z$206&lt;&gt;"",'Data Import'!$Z$206,"")</f>
        <v/>
      </c>
      <c r="T34" s="217" t="str">
        <f>IF('Data Import'!$Z$207&lt;&gt;"",'Data Import'!$Z$207,"")</f>
        <v/>
      </c>
      <c r="U34" s="217" t="str">
        <f>IF('Data Import'!$Z$208&lt;&gt;"",'Data Import'!$Z$208,"")</f>
        <v/>
      </c>
      <c r="V34" s="217" t="str">
        <f>IF('Data Import'!$Z$209&lt;&gt;"",'Data Import'!$Z$209,"")</f>
        <v/>
      </c>
      <c r="W34" s="217" t="str">
        <f>IF('Data Import'!$Z$210&lt;&gt;"",'Data Import'!$Z$210,"")</f>
        <v/>
      </c>
      <c r="X34" s="217" t="str">
        <f>IF('Data Import'!$Z$211&lt;&gt;"",'Data Import'!$Z$211,"")</f>
        <v/>
      </c>
      <c r="Y34" s="217" t="str">
        <f>IF('Data Import'!$Z$212&lt;&gt;"",'Data Import'!$Z$212,"")</f>
        <v/>
      </c>
      <c r="Z34" s="217" t="str">
        <f>IF('Data Import'!$Z$213&lt;&gt;"",'Data Import'!$Z$213,"")</f>
        <v/>
      </c>
      <c r="AA34" s="217" t="str">
        <f>IF('Data Import'!$Z$214&lt;&gt;"",'Data Import'!$Z$214,"")</f>
        <v/>
      </c>
      <c r="AB34" s="217" t="str">
        <f>IF('Data Import'!$Z$215&lt;&gt;"",'Data Import'!$Z$215,"")</f>
        <v/>
      </c>
      <c r="AC34" s="217" t="str">
        <f>IF('Data Import'!$Z$216&lt;&gt;"",'Data Import'!$Z$216,"")</f>
        <v/>
      </c>
      <c r="AD34" s="217" t="str">
        <f>IF('Data Import'!$Z$217&lt;&gt;"",'Data Import'!$Z$217,"")</f>
        <v/>
      </c>
      <c r="AE34" s="217" t="str">
        <f>IF('Data Import'!$Z$218&lt;&gt;"",'Data Import'!$Z$218,"")</f>
        <v/>
      </c>
      <c r="AF34" s="217" t="str">
        <f>IF('Data Import'!$Z$219&lt;&gt;"",'Data Import'!$Z$219,"")</f>
        <v/>
      </c>
      <c r="AG34" s="217" t="str">
        <f>IF('Data Import'!$Z$220&lt;&gt;"",'Data Import'!$Z$220,"")</f>
        <v/>
      </c>
      <c r="AH34" s="205" t="str">
        <f>IF('Data Import'!$Z$221&lt;&gt;"",'Data Import'!$Z$221,"")</f>
        <v/>
      </c>
      <c r="AI34" s="205" t="str">
        <f>IF('Data Import'!$Z$222&lt;&gt;"",'Data Import'!$Z$222,"")</f>
        <v/>
      </c>
      <c r="AJ34" s="205" t="str">
        <f>IF('Data Import'!$Z$223&lt;&gt;"",'Data Import'!$Z$223,"")</f>
        <v/>
      </c>
      <c r="AK34" s="205" t="str">
        <f>IF('Data Import'!$Z$224&lt;&gt;"",'Data Import'!$Z$224,"")</f>
        <v/>
      </c>
      <c r="AL34" s="205" t="str">
        <f>IF('Data Import'!$Z$225&lt;&gt;"",'Data Import'!$Z$225,"")</f>
        <v/>
      </c>
      <c r="AM34" s="205" t="str">
        <f>IF('Data Import'!$Z$226&lt;&gt;"",'Data Import'!$Z$226,"")</f>
        <v/>
      </c>
      <c r="AN34" s="205" t="str">
        <f>IF('Data Import'!$Z$227&lt;&gt;"",'Data Import'!$Z$227,"")</f>
        <v/>
      </c>
      <c r="AO34" s="205" t="str">
        <f>IF('Data Import'!$Z$228&lt;&gt;"",'Data Import'!$Z$228,"")</f>
        <v/>
      </c>
      <c r="AP34" s="205" t="str">
        <f>IF('Data Import'!$Z$229&lt;&gt;"",'Data Import'!$Z$229,"")</f>
        <v/>
      </c>
      <c r="AQ34" s="201" t="str">
        <f>IF('Data Import'!$Z$230&lt;&gt;"",'Data Import'!$Z$230,"")</f>
        <v/>
      </c>
      <c r="AR34" s="201" t="str">
        <f>IF('Data Import'!$Z$231&lt;&gt;"",'Data Import'!$Z$231,"")</f>
        <v/>
      </c>
      <c r="AS34" s="201" t="str">
        <f>IF('Data Import'!$Z$232&lt;&gt;"",'Data Import'!$Z$232,"")</f>
        <v/>
      </c>
    </row>
    <row r="35" spans="1:45" s="202" customFormat="1" ht="48" customHeight="1" x14ac:dyDescent="0.25">
      <c r="A35" s="33">
        <v>24</v>
      </c>
      <c r="B35" s="177" t="s">
        <v>34</v>
      </c>
      <c r="C35" s="199" t="str">
        <f>IF('Data Import'!$AA$191="Нет","+","")</f>
        <v/>
      </c>
      <c r="D35" s="199" t="str">
        <f>IF('Data Import'!$AA$192="Нет","+","")</f>
        <v/>
      </c>
      <c r="E35" s="179" t="str">
        <f>IF('Data Import'!$AA$193&lt;&gt;"",'Data Import'!$AA$193,"")</f>
        <v>Доля автобусов, оборудованных для перевозки инвалидов соответствии с базовыми требованиями доступности транспортного комплекса для инвалидов</v>
      </c>
      <c r="F35" s="199" t="str">
        <f>IF('Data Import'!$AA$194&lt;&gt;"",'Data Import'!$AA$194,"")</f>
        <v>%</v>
      </c>
      <c r="G35" s="201">
        <f>IF('Data Import'!$AA$195&lt;&gt;"",'Data Import'!$AA$195,"")</f>
        <v>40</v>
      </c>
      <c r="H35" s="201" t="str">
        <f>IF('Data Import'!$AA$196&lt;&gt;"",'Data Import'!$AA$196,"")</f>
        <v/>
      </c>
      <c r="I35" s="201" t="str">
        <f>IF('Data Import'!$AA$197&lt;&gt;"",'Data Import'!$AA$197,"")</f>
        <v/>
      </c>
      <c r="J35" s="201">
        <f>IF('Data Import'!$AA$198&lt;&gt;"",'Data Import'!$AA$198,"")</f>
        <v>53</v>
      </c>
      <c r="K35" s="201" t="str">
        <f>IF('Data Import'!$AA$199&lt;&gt;"",'Data Import'!$AA$199,"")</f>
        <v/>
      </c>
      <c r="L35" s="201" t="str">
        <f>IF('Data Import'!$AA$200&lt;&gt;"",'Data Import'!$AA$200,"")</f>
        <v/>
      </c>
      <c r="M35" s="199" t="str">
        <f>IF('Data Import'!$AA$201="Нет","+","")</f>
        <v/>
      </c>
      <c r="N35" s="225" t="str">
        <f>IF('Data Import'!$AA$202&lt;&gt;"",'Data Import'!$AA$202,"")</f>
        <v/>
      </c>
      <c r="O35" s="203" t="str">
        <f>IF('Data Import'!$AA$201="Да","+","")</f>
        <v>+</v>
      </c>
      <c r="P35" s="217">
        <f>IF('Data Import'!$AA$203&lt;&gt;"",'Data Import'!$AA$203,"")</f>
        <v>801</v>
      </c>
      <c r="Q35" s="217">
        <f>IF('Data Import'!$AA$204&lt;&gt;"",'Data Import'!$AA$204,"")</f>
        <v>749</v>
      </c>
      <c r="R35" s="217">
        <f>IF('Data Import'!$AA$205&lt;&gt;"",'Data Import'!$AA$205,"")</f>
        <v>0</v>
      </c>
      <c r="S35" s="217">
        <f>IF('Data Import'!$AA$206&lt;&gt;"",'Data Import'!$AA$206,"")</f>
        <v>0</v>
      </c>
      <c r="T35" s="217">
        <f>IF('Data Import'!$AA$207&lt;&gt;"",'Data Import'!$AA$207,"")</f>
        <v>0</v>
      </c>
      <c r="U35" s="217">
        <f>IF('Data Import'!$AA$208&lt;&gt;"",'Data Import'!$AA$208,"")</f>
        <v>0</v>
      </c>
      <c r="V35" s="217">
        <f>IF('Data Import'!$AA$209&lt;&gt;"",'Data Import'!$AA$209,"")</f>
        <v>410</v>
      </c>
      <c r="W35" s="217">
        <f>IF('Data Import'!$AA$210&lt;&gt;"",'Data Import'!$AA$210,"")</f>
        <v>397</v>
      </c>
      <c r="X35" s="217" t="str">
        <f>IF('Data Import'!$AA$211&lt;&gt;"",'Data Import'!$AA$211,"")</f>
        <v/>
      </c>
      <c r="Y35" s="217" t="str">
        <f>IF('Data Import'!$AA$212&lt;&gt;"",'Data Import'!$AA$212,"")</f>
        <v/>
      </c>
      <c r="Z35" s="217" t="str">
        <f>IF('Data Import'!$AA$213&lt;&gt;"",'Data Import'!$AA$213,"")</f>
        <v/>
      </c>
      <c r="AA35" s="217" t="str">
        <f>IF('Data Import'!$AA$214&lt;&gt;"",'Data Import'!$AA$214,"")</f>
        <v/>
      </c>
      <c r="AB35" s="217">
        <f>IF('Data Import'!$AA$215&lt;&gt;"",'Data Import'!$AA$215,"")</f>
        <v>410</v>
      </c>
      <c r="AC35" s="217">
        <f>IF('Data Import'!$AA$216&lt;&gt;"",'Data Import'!$AA$216,"")</f>
        <v>397</v>
      </c>
      <c r="AD35" s="217" t="str">
        <f>IF('Data Import'!$AA$217&lt;&gt;"",'Data Import'!$AA$217,"")</f>
        <v/>
      </c>
      <c r="AE35" s="217" t="str">
        <f>IF('Data Import'!$AA$218&lt;&gt;"",'Data Import'!$AA$218,"")</f>
        <v/>
      </c>
      <c r="AF35" s="217" t="str">
        <f>IF('Data Import'!$AA$219&lt;&gt;"",'Data Import'!$AA$219,"")</f>
        <v/>
      </c>
      <c r="AG35" s="217" t="str">
        <f>IF('Data Import'!$AA$220&lt;&gt;"",'Data Import'!$AA$220,"")</f>
        <v/>
      </c>
      <c r="AH35" s="205">
        <f>IF('Data Import'!$AA$221&lt;&gt;"",'Data Import'!$AA$221,"")</f>
        <v>51.186</v>
      </c>
      <c r="AI35" s="205">
        <f>IF('Data Import'!$AA$222&lt;&gt;"",'Data Import'!$AA$222,"")</f>
        <v>53.003999999999998</v>
      </c>
      <c r="AJ35" s="205" t="str">
        <f>IF('Data Import'!$AA$223&lt;&gt;"",'Data Import'!$AA$223,"")</f>
        <v/>
      </c>
      <c r="AK35" s="205" t="str">
        <f>IF('Data Import'!$AA$224&lt;&gt;"",'Data Import'!$AA$224,"")</f>
        <v/>
      </c>
      <c r="AL35" s="205" t="str">
        <f>IF('Data Import'!$AA$225&lt;&gt;"",'Data Import'!$AA$225,"")</f>
        <v/>
      </c>
      <c r="AM35" s="205" t="str">
        <f>IF('Data Import'!$AA$226&lt;&gt;"",'Data Import'!$AA$226,"")</f>
        <v/>
      </c>
      <c r="AN35" s="205">
        <f>IF('Data Import'!$AA$227&lt;&gt;"",'Data Import'!$AA$227,"")</f>
        <v>51.186</v>
      </c>
      <c r="AO35" s="205">
        <f>IF('Data Import'!$AA$228&lt;&gt;"",'Data Import'!$AA$228,"")</f>
        <v>53.003999999999998</v>
      </c>
      <c r="AP35" s="205" t="str">
        <f>IF('Data Import'!$AA$229&lt;&gt;"",'Data Import'!$AA$229,"")</f>
        <v/>
      </c>
      <c r="AQ35" s="201" t="str">
        <f>IF('Data Import'!$AA$230&lt;&gt;"",'Data Import'!$AA$230,"")</f>
        <v/>
      </c>
      <c r="AR35" s="201" t="str">
        <f>IF('Data Import'!$AA$231&lt;&gt;"",'Data Import'!$AA$231,"")</f>
        <v/>
      </c>
      <c r="AS35" s="201" t="str">
        <f>IF('Data Import'!$AA$232&lt;&gt;"",'Data Import'!$AA$232,"")</f>
        <v/>
      </c>
    </row>
    <row r="36" spans="1:45" s="202" customFormat="1" ht="15.75" customHeight="1" x14ac:dyDescent="0.25">
      <c r="A36" s="33">
        <v>25</v>
      </c>
      <c r="B36" s="177" t="s">
        <v>35</v>
      </c>
      <c r="C36" s="199" t="str">
        <f>IF('Data Import'!$AB$191="Нет","+","")</f>
        <v>+</v>
      </c>
      <c r="D36" s="199" t="str">
        <f>IF('Data Import'!$AB$192="Нет","+","")</f>
        <v/>
      </c>
      <c r="E36" s="179" t="str">
        <f>IF('Data Import'!$AB$193&lt;&gt;"",'Data Import'!$AB$193,"")</f>
        <v/>
      </c>
      <c r="F36" s="199" t="str">
        <f>IF('Data Import'!$AB$194&lt;&gt;"",'Data Import'!$AB$194,"")</f>
        <v/>
      </c>
      <c r="G36" s="201" t="str">
        <f>IF('Data Import'!$AB$195&lt;&gt;"",'Data Import'!$AB$195,"")</f>
        <v/>
      </c>
      <c r="H36" s="201" t="str">
        <f>IF('Data Import'!$AB$196&lt;&gt;"",'Data Import'!$AB$196,"")</f>
        <v/>
      </c>
      <c r="I36" s="201" t="str">
        <f>IF('Data Import'!$AB$197&lt;&gt;"",'Data Import'!$AB$197,"")</f>
        <v/>
      </c>
      <c r="J36" s="201" t="str">
        <f>IF('Data Import'!$AB$198&lt;&gt;"",'Data Import'!$AB$198,"")</f>
        <v/>
      </c>
      <c r="K36" s="201" t="str">
        <f>IF('Data Import'!$AB$199&lt;&gt;"",'Data Import'!$AB$199,"")</f>
        <v/>
      </c>
      <c r="L36" s="201" t="str">
        <f>IF('Data Import'!$AB$200&lt;&gt;"",'Data Import'!$AB$200,"")</f>
        <v/>
      </c>
      <c r="M36" s="199" t="str">
        <f>IF('Data Import'!$AB$201="Нет","+","")</f>
        <v/>
      </c>
      <c r="N36" s="225" t="str">
        <f>IF('Data Import'!$AB$202&lt;&gt;"",'Data Import'!$AB$202,"")</f>
        <v/>
      </c>
      <c r="O36" s="203" t="str">
        <f>IF('Data Import'!$AB$201="Да","+","")</f>
        <v>+</v>
      </c>
      <c r="P36" s="217">
        <f>IF('Data Import'!$AB$203&lt;&gt;"",'Data Import'!$AB$203,"")</f>
        <v>349</v>
      </c>
      <c r="Q36" s="217">
        <f>IF('Data Import'!$AB$204&lt;&gt;"",'Data Import'!$AB$204,"")</f>
        <v>369</v>
      </c>
      <c r="R36" s="217">
        <f>IF('Data Import'!$AB$205&lt;&gt;"",'Data Import'!$AB$205,"")</f>
        <v>12</v>
      </c>
      <c r="S36" s="217">
        <f>IF('Data Import'!$AB$206&lt;&gt;"",'Data Import'!$AB$206,"")</f>
        <v>12</v>
      </c>
      <c r="T36" s="217">
        <f>IF('Data Import'!$AB$207&lt;&gt;"",'Data Import'!$AB$207,"")</f>
        <v>40</v>
      </c>
      <c r="U36" s="217">
        <f>IF('Data Import'!$AB$208&lt;&gt;"",'Data Import'!$AB$208,"")</f>
        <v>40</v>
      </c>
      <c r="V36" s="217">
        <f>IF('Data Import'!$AB$209&lt;&gt;"",'Data Import'!$AB$209,"")</f>
        <v>291</v>
      </c>
      <c r="W36" s="217">
        <f>IF('Data Import'!$AB$210&lt;&gt;"",'Data Import'!$AB$210,"")</f>
        <v>311</v>
      </c>
      <c r="X36" s="217">
        <f>IF('Data Import'!$AB$211&lt;&gt;"",'Data Import'!$AB$211,"")</f>
        <v>0</v>
      </c>
      <c r="Y36" s="217">
        <f>IF('Data Import'!$AB$212&lt;&gt;"",'Data Import'!$AB$212,"")</f>
        <v>0</v>
      </c>
      <c r="Z36" s="217">
        <f>IF('Data Import'!$AB$213&lt;&gt;"",'Data Import'!$AB$213,"")</f>
        <v>40</v>
      </c>
      <c r="AA36" s="217">
        <f>IF('Data Import'!$AB$214&lt;&gt;"",'Data Import'!$AB$214,"")</f>
        <v>40</v>
      </c>
      <c r="AB36" s="217">
        <f>IF('Data Import'!$AB$215&lt;&gt;"",'Data Import'!$AB$215,"")</f>
        <v>220</v>
      </c>
      <c r="AC36" s="217">
        <f>IF('Data Import'!$AB$216&lt;&gt;"",'Data Import'!$AB$216,"")</f>
        <v>240</v>
      </c>
      <c r="AD36" s="217">
        <f>IF('Data Import'!$AB$217&lt;&gt;"",'Data Import'!$AB$217,"")</f>
        <v>3</v>
      </c>
      <c r="AE36" s="217">
        <f>IF('Data Import'!$AB$218&lt;&gt;"",'Data Import'!$AB$218,"")</f>
        <v>3</v>
      </c>
      <c r="AF36" s="217">
        <f>IF('Data Import'!$AB$219&lt;&gt;"",'Data Import'!$AB$219,"")</f>
        <v>40</v>
      </c>
      <c r="AG36" s="217">
        <f>IF('Data Import'!$AB$220&lt;&gt;"",'Data Import'!$AB$220,"")</f>
        <v>40</v>
      </c>
      <c r="AH36" s="205">
        <f>IF('Data Import'!$AB$221&lt;&gt;"",'Data Import'!$AB$221,"")</f>
        <v>83.381</v>
      </c>
      <c r="AI36" s="205">
        <f>IF('Data Import'!$AB$222&lt;&gt;"",'Data Import'!$AB$222,"")</f>
        <v>84.281999999999996</v>
      </c>
      <c r="AJ36" s="205">
        <f>IF('Data Import'!$AB$223&lt;&gt;"",'Data Import'!$AB$223,"")</f>
        <v>0</v>
      </c>
      <c r="AK36" s="205">
        <f>IF('Data Import'!$AB$224&lt;&gt;"",'Data Import'!$AB$224,"")</f>
        <v>0</v>
      </c>
      <c r="AL36" s="205">
        <f>IF('Data Import'!$AB$225&lt;&gt;"",'Data Import'!$AB$225,"")</f>
        <v>100</v>
      </c>
      <c r="AM36" s="205">
        <f>IF('Data Import'!$AB$226&lt;&gt;"",'Data Import'!$AB$226,"")</f>
        <v>100</v>
      </c>
      <c r="AN36" s="205">
        <f>IF('Data Import'!$AB$227&lt;&gt;"",'Data Import'!$AB$227,"")</f>
        <v>63.036999999999999</v>
      </c>
      <c r="AO36" s="205">
        <f>IF('Data Import'!$AB$228&lt;&gt;"",'Data Import'!$AB$228,"")</f>
        <v>65.040999999999997</v>
      </c>
      <c r="AP36" s="205">
        <f>IF('Data Import'!$AB$229&lt;&gt;"",'Data Import'!$AB$229,"")</f>
        <v>25</v>
      </c>
      <c r="AQ36" s="201">
        <f>IF('Data Import'!$AB$230&lt;&gt;"",'Data Import'!$AB$230,"")</f>
        <v>25</v>
      </c>
      <c r="AR36" s="201">
        <f>IF('Data Import'!$AB$231&lt;&gt;"",'Data Import'!$AB$231,"")</f>
        <v>100</v>
      </c>
      <c r="AS36" s="201">
        <f>IF('Data Import'!$AB$232&lt;&gt;"",'Data Import'!$AB$232,"")</f>
        <v>100</v>
      </c>
    </row>
    <row r="37" spans="1:45" s="202" customFormat="1" ht="77.25" customHeight="1" x14ac:dyDescent="0.25">
      <c r="A37" s="33">
        <v>26</v>
      </c>
      <c r="B37" s="177" t="s">
        <v>36</v>
      </c>
      <c r="C37" s="199" t="str">
        <f>IF('Data Import'!$AC$191="Нет","+","")</f>
        <v/>
      </c>
      <c r="D37" s="199" t="str">
        <f>IF('Data Import'!$AC$192="Нет","+","")</f>
        <v/>
      </c>
      <c r="E37" s="179" t="str">
        <f>IF('Data Import'!$AC$193&lt;&gt;"",'Data Import'!$AC$193,"")</f>
        <v>Доля автобусов, трамваев и троллейбусов , оборудованных для перевозки инвалидов в соответствии с базовыми требованиями доступности транспортного комплекса для инвалидов, разработка которых предусмотрена пунктом 4 раздела I Сводного плана</v>
      </c>
      <c r="F37" s="199" t="str">
        <f>IF('Data Import'!$AC$194&lt;&gt;"",'Data Import'!$AC$194,"")</f>
        <v>%</v>
      </c>
      <c r="G37" s="201">
        <f>IF('Data Import'!$AC$195&lt;&gt;"",'Data Import'!$AC$195,"")</f>
        <v>20</v>
      </c>
      <c r="H37" s="201">
        <f>IF('Data Import'!$AC$196&lt;&gt;"",'Data Import'!$AC$196,"")</f>
        <v>20</v>
      </c>
      <c r="I37" s="201">
        <f>IF('Data Import'!$AC$197&lt;&gt;"",'Data Import'!$AC$197,"")</f>
        <v>20</v>
      </c>
      <c r="J37" s="201">
        <f>IF('Data Import'!$AC$198&lt;&gt;"",'Data Import'!$AC$198,"")</f>
        <v>100</v>
      </c>
      <c r="K37" s="201">
        <f>IF('Data Import'!$AC$199&lt;&gt;"",'Data Import'!$AC$199,"")</f>
        <v>82.8</v>
      </c>
      <c r="L37" s="201">
        <f>IF('Data Import'!$AC$200&lt;&gt;"",'Data Import'!$AC$200,"")</f>
        <v>100</v>
      </c>
      <c r="M37" s="199" t="str">
        <f>IF('Data Import'!$AC$201="Нет","+","")</f>
        <v/>
      </c>
      <c r="N37" s="225" t="str">
        <f>IF('Data Import'!$AC$202&lt;&gt;"",'Data Import'!$AC$202,"")</f>
        <v/>
      </c>
      <c r="O37" s="203" t="str">
        <f>IF('Data Import'!$AC$201="Да","+","")</f>
        <v>+</v>
      </c>
      <c r="P37" s="217">
        <f>IF('Data Import'!$AC$203&lt;&gt;"",'Data Import'!$AC$203,"")</f>
        <v>5228</v>
      </c>
      <c r="Q37" s="217">
        <f>IF('Data Import'!$AC$204&lt;&gt;"",'Data Import'!$AC$204,"")</f>
        <v>5337</v>
      </c>
      <c r="R37" s="217">
        <f>IF('Data Import'!$AC$205&lt;&gt;"",'Data Import'!$AC$205,"")</f>
        <v>768</v>
      </c>
      <c r="S37" s="217">
        <f>IF('Data Import'!$AC$206&lt;&gt;"",'Data Import'!$AC$206,"")</f>
        <v>750</v>
      </c>
      <c r="T37" s="217">
        <f>IF('Data Import'!$AC$207&lt;&gt;"",'Data Import'!$AC$207,"")</f>
        <v>828</v>
      </c>
      <c r="U37" s="217">
        <f>IF('Data Import'!$AC$208&lt;&gt;"",'Data Import'!$AC$208,"")</f>
        <v>834</v>
      </c>
      <c r="V37" s="217">
        <f>IF('Data Import'!$AC$209&lt;&gt;"",'Data Import'!$AC$209,"")</f>
        <v>5228</v>
      </c>
      <c r="W37" s="217">
        <f>IF('Data Import'!$AC$210&lt;&gt;"",'Data Import'!$AC$210,"")</f>
        <v>5337</v>
      </c>
      <c r="X37" s="217">
        <f>IF('Data Import'!$AC$211&lt;&gt;"",'Data Import'!$AC$211,"")</f>
        <v>578</v>
      </c>
      <c r="Y37" s="217">
        <f>IF('Data Import'!$AC$212&lt;&gt;"",'Data Import'!$AC$212,"")</f>
        <v>621</v>
      </c>
      <c r="Z37" s="217">
        <f>IF('Data Import'!$AC$213&lt;&gt;"",'Data Import'!$AC$213,"")</f>
        <v>828</v>
      </c>
      <c r="AA37" s="217">
        <f>IF('Data Import'!$AC$214&lt;&gt;"",'Data Import'!$AC$214,"")</f>
        <v>834</v>
      </c>
      <c r="AB37" s="217">
        <f>IF('Data Import'!$AC$215&lt;&gt;"",'Data Import'!$AC$215,"")</f>
        <v>625</v>
      </c>
      <c r="AC37" s="217">
        <f>IF('Data Import'!$AC$216&lt;&gt;"",'Data Import'!$AC$216,"")</f>
        <v>687</v>
      </c>
      <c r="AD37" s="217">
        <f>IF('Data Import'!$AC$217&lt;&gt;"",'Data Import'!$AC$217,"")</f>
        <v>768</v>
      </c>
      <c r="AE37" s="217">
        <f>IF('Data Import'!$AC$218&lt;&gt;"",'Data Import'!$AC$218,"")</f>
        <v>750</v>
      </c>
      <c r="AF37" s="217">
        <f>IF('Data Import'!$AC$219&lt;&gt;"",'Data Import'!$AC$219,"")</f>
        <v>828</v>
      </c>
      <c r="AG37" s="217">
        <f>IF('Data Import'!$AC$220&lt;&gt;"",'Data Import'!$AC$220,"")</f>
        <v>834</v>
      </c>
      <c r="AH37" s="205">
        <f>IF('Data Import'!$AC$221&lt;&gt;"",'Data Import'!$AC$221,"")</f>
        <v>100</v>
      </c>
      <c r="AI37" s="205">
        <f>IF('Data Import'!$AC$222&lt;&gt;"",'Data Import'!$AC$222,"")</f>
        <v>100</v>
      </c>
      <c r="AJ37" s="205">
        <f>IF('Data Import'!$AC$223&lt;&gt;"",'Data Import'!$AC$223,"")</f>
        <v>75.260000000000005</v>
      </c>
      <c r="AK37" s="205">
        <f>IF('Data Import'!$AC$224&lt;&gt;"",'Data Import'!$AC$224,"")</f>
        <v>82.8</v>
      </c>
      <c r="AL37" s="205">
        <f>IF('Data Import'!$AC$225&lt;&gt;"",'Data Import'!$AC$225,"")</f>
        <v>100</v>
      </c>
      <c r="AM37" s="205">
        <f>IF('Data Import'!$AC$226&lt;&gt;"",'Data Import'!$AC$226,"")</f>
        <v>100</v>
      </c>
      <c r="AN37" s="205">
        <f>IF('Data Import'!$AC$227&lt;&gt;"",'Data Import'!$AC$227,"")</f>
        <v>11.955</v>
      </c>
      <c r="AO37" s="205">
        <f>IF('Data Import'!$AC$228&lt;&gt;"",'Data Import'!$AC$228,"")</f>
        <v>12.872</v>
      </c>
      <c r="AP37" s="205">
        <f>IF('Data Import'!$AC$229&lt;&gt;"",'Data Import'!$AC$229,"")</f>
        <v>100</v>
      </c>
      <c r="AQ37" s="201">
        <f>IF('Data Import'!$AC$230&lt;&gt;"",'Data Import'!$AC$230,"")</f>
        <v>100</v>
      </c>
      <c r="AR37" s="201">
        <f>IF('Data Import'!$AC$231&lt;&gt;"",'Data Import'!$AC$231,"")</f>
        <v>100</v>
      </c>
      <c r="AS37" s="201">
        <f>IF('Data Import'!$AC$232&lt;&gt;"",'Data Import'!$AC$232,"")</f>
        <v>100</v>
      </c>
    </row>
    <row r="38" spans="1:45" s="202" customFormat="1" ht="15.75" customHeight="1" x14ac:dyDescent="0.25">
      <c r="A38" s="33">
        <v>27</v>
      </c>
      <c r="B38" s="177" t="s">
        <v>37</v>
      </c>
      <c r="C38" s="199" t="str">
        <f>IF('Data Import'!$AD$191="Нет","+","")</f>
        <v/>
      </c>
      <c r="D38" s="199" t="str">
        <f>IF('Data Import'!$AD$192="Нет","+","")</f>
        <v/>
      </c>
      <c r="E38" s="179" t="str">
        <f>IF('Data Import'!$AD$193&lt;&gt;"",'Data Import'!$AD$193,"")</f>
        <v/>
      </c>
      <c r="F38" s="199" t="str">
        <f>IF('Data Import'!$AD$194&lt;&gt;"",'Data Import'!$AD$194,"")</f>
        <v/>
      </c>
      <c r="G38" s="201" t="str">
        <f>IF('Data Import'!$AD$195&lt;&gt;"",'Data Import'!$AD$195,"")</f>
        <v/>
      </c>
      <c r="H38" s="201" t="str">
        <f>IF('Data Import'!$AD$196&lt;&gt;"",'Data Import'!$AD$196,"")</f>
        <v/>
      </c>
      <c r="I38" s="201" t="str">
        <f>IF('Data Import'!$AD$197&lt;&gt;"",'Data Import'!$AD$197,"")</f>
        <v/>
      </c>
      <c r="J38" s="201" t="str">
        <f>IF('Data Import'!$AD$198&lt;&gt;"",'Data Import'!$AD$198,"")</f>
        <v/>
      </c>
      <c r="K38" s="201" t="str">
        <f>IF('Data Import'!$AD$199&lt;&gt;"",'Data Import'!$AD$199,"")</f>
        <v/>
      </c>
      <c r="L38" s="201" t="str">
        <f>IF('Data Import'!$AD$200&lt;&gt;"",'Data Import'!$AD$200,"")</f>
        <v/>
      </c>
      <c r="M38" s="199" t="str">
        <f>IF('Data Import'!$AD$201="Нет","+","")</f>
        <v/>
      </c>
      <c r="N38" s="225" t="str">
        <f>IF('Data Import'!$AD$202&lt;&gt;"",'Data Import'!$AD$202,"")</f>
        <v/>
      </c>
      <c r="O38" s="203" t="str">
        <f>IF('Data Import'!$AD$201="Да","+","")</f>
        <v/>
      </c>
      <c r="P38" s="217" t="str">
        <f>IF('Data Import'!$AD$203&lt;&gt;"",'Data Import'!$AD$203,"")</f>
        <v/>
      </c>
      <c r="Q38" s="217" t="str">
        <f>IF('Data Import'!$AD$204&lt;&gt;"",'Data Import'!$AD$204,"")</f>
        <v/>
      </c>
      <c r="R38" s="217" t="str">
        <f>IF('Data Import'!$AD$205&lt;&gt;"",'Data Import'!$AD$205,"")</f>
        <v/>
      </c>
      <c r="S38" s="217" t="str">
        <f>IF('Data Import'!$AD$206&lt;&gt;"",'Data Import'!$AD$206,"")</f>
        <v/>
      </c>
      <c r="T38" s="217" t="str">
        <f>IF('Data Import'!$AD$207&lt;&gt;"",'Data Import'!$AD$207,"")</f>
        <v/>
      </c>
      <c r="U38" s="217" t="str">
        <f>IF('Data Import'!$AD$208&lt;&gt;"",'Data Import'!$AD$208,"")</f>
        <v/>
      </c>
      <c r="V38" s="217" t="str">
        <f>IF('Data Import'!$AD$209&lt;&gt;"",'Data Import'!$AD$209,"")</f>
        <v/>
      </c>
      <c r="W38" s="217" t="str">
        <f>IF('Data Import'!$AD$210&lt;&gt;"",'Data Import'!$AD$210,"")</f>
        <v/>
      </c>
      <c r="X38" s="217" t="str">
        <f>IF('Data Import'!$AD$211&lt;&gt;"",'Data Import'!$AD$211,"")</f>
        <v/>
      </c>
      <c r="Y38" s="217" t="str">
        <f>IF('Data Import'!$AD$212&lt;&gt;"",'Data Import'!$AD$212,"")</f>
        <v/>
      </c>
      <c r="Z38" s="217" t="str">
        <f>IF('Data Import'!$AD$213&lt;&gt;"",'Data Import'!$AD$213,"")</f>
        <v/>
      </c>
      <c r="AA38" s="217" t="str">
        <f>IF('Data Import'!$AD$214&lt;&gt;"",'Data Import'!$AD$214,"")</f>
        <v/>
      </c>
      <c r="AB38" s="217" t="str">
        <f>IF('Data Import'!$AD$215&lt;&gt;"",'Data Import'!$AD$215,"")</f>
        <v/>
      </c>
      <c r="AC38" s="217" t="str">
        <f>IF('Data Import'!$AD$216&lt;&gt;"",'Data Import'!$AD$216,"")</f>
        <v/>
      </c>
      <c r="AD38" s="217" t="str">
        <f>IF('Data Import'!$AD$217&lt;&gt;"",'Data Import'!$AD$217,"")</f>
        <v/>
      </c>
      <c r="AE38" s="217" t="str">
        <f>IF('Data Import'!$AD$218&lt;&gt;"",'Data Import'!$AD$218,"")</f>
        <v/>
      </c>
      <c r="AF38" s="217" t="str">
        <f>IF('Data Import'!$AD$219&lt;&gt;"",'Data Import'!$AD$219,"")</f>
        <v/>
      </c>
      <c r="AG38" s="217" t="str">
        <f>IF('Data Import'!$AD$220&lt;&gt;"",'Data Import'!$AD$220,"")</f>
        <v/>
      </c>
      <c r="AH38" s="205" t="str">
        <f>IF('Data Import'!$AD$221&lt;&gt;"",'Data Import'!$AD$221,"")</f>
        <v/>
      </c>
      <c r="AI38" s="205" t="str">
        <f>IF('Data Import'!$AD$222&lt;&gt;"",'Data Import'!$AD$222,"")</f>
        <v/>
      </c>
      <c r="AJ38" s="205" t="str">
        <f>IF('Data Import'!$AD$223&lt;&gt;"",'Data Import'!$AD$223,"")</f>
        <v/>
      </c>
      <c r="AK38" s="205" t="str">
        <f>IF('Data Import'!$AD$224&lt;&gt;"",'Data Import'!$AD$224,"")</f>
        <v/>
      </c>
      <c r="AL38" s="205" t="str">
        <f>IF('Data Import'!$AD$225&lt;&gt;"",'Data Import'!$AD$225,"")</f>
        <v/>
      </c>
      <c r="AM38" s="205" t="str">
        <f>IF('Data Import'!$AD$226&lt;&gt;"",'Data Import'!$AD$226,"")</f>
        <v/>
      </c>
      <c r="AN38" s="205" t="str">
        <f>IF('Data Import'!$AD$227&lt;&gt;"",'Data Import'!$AD$227,"")</f>
        <v/>
      </c>
      <c r="AO38" s="205" t="str">
        <f>IF('Data Import'!$AD$228&lt;&gt;"",'Data Import'!$AD$228,"")</f>
        <v/>
      </c>
      <c r="AP38" s="205" t="str">
        <f>IF('Data Import'!$AD$229&lt;&gt;"",'Data Import'!$AD$229,"")</f>
        <v/>
      </c>
      <c r="AQ38" s="201" t="str">
        <f>IF('Data Import'!$AD$230&lt;&gt;"",'Data Import'!$AD$230,"")</f>
        <v/>
      </c>
      <c r="AR38" s="201" t="str">
        <f>IF('Data Import'!$AD$231&lt;&gt;"",'Data Import'!$AD$231,"")</f>
        <v/>
      </c>
      <c r="AS38" s="201" t="str">
        <f>IF('Data Import'!$AD$232&lt;&gt;"",'Data Import'!$AD$232,"")</f>
        <v/>
      </c>
    </row>
    <row r="39" spans="1:45" s="202" customFormat="1" ht="183.75" customHeight="1" x14ac:dyDescent="0.25">
      <c r="A39" s="33">
        <v>28</v>
      </c>
      <c r="B39" s="177" t="s">
        <v>38</v>
      </c>
      <c r="C39" s="199" t="str">
        <f>IF('Data Import'!$AE$191="Нет","+","")</f>
        <v/>
      </c>
      <c r="D39" s="199" t="str">
        <f>IF('Data Import'!$AE$192="Нет","+","")</f>
        <v/>
      </c>
      <c r="E39" s="179" t="str">
        <f>IF('Data Import'!$AE$193&lt;&gt;"",'Data Import'!$AE$193,"")</f>
        <v xml:space="preserve">Приобретение транспортных средств автомобильного,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(доля автобусов, осуществляющих перевозки по муниципальным, межрегиональным 
и смежным межрегиональным маршрутам, оборудованных для перевозки инвалидов
в соответствии с базовыми требованиями доступности транспортного комплекса для инвалидов)
</v>
      </c>
      <c r="F39" s="199" t="str">
        <f>IF('Data Import'!$AE$194&lt;&gt;"",'Data Import'!$AE$194,"")</f>
        <v>%</v>
      </c>
      <c r="G39" s="201">
        <f>IF('Data Import'!$AE$195&lt;&gt;"",'Data Import'!$AE$195,"")</f>
        <v>70</v>
      </c>
      <c r="H39" s="201">
        <f>IF('Data Import'!$AE$196&lt;&gt;"",'Data Import'!$AE$196,"")</f>
        <v>0</v>
      </c>
      <c r="I39" s="201">
        <f>IF('Data Import'!$AE$197&lt;&gt;"",'Data Import'!$AE$197,"")</f>
        <v>0</v>
      </c>
      <c r="J39" s="201">
        <f>IF('Data Import'!$AE$198&lt;&gt;"",'Data Import'!$AE$198,"")</f>
        <v>82</v>
      </c>
      <c r="K39" s="201">
        <f>IF('Data Import'!$AE$199&lt;&gt;"",'Data Import'!$AE$199,"")</f>
        <v>0</v>
      </c>
      <c r="L39" s="201">
        <f>IF('Data Import'!$AE$200&lt;&gt;"",'Data Import'!$AE$200,"")</f>
        <v>0</v>
      </c>
      <c r="M39" s="199" t="str">
        <f>IF('Data Import'!$AE$201="Нет","+","")</f>
        <v/>
      </c>
      <c r="N39" s="225" t="str">
        <f>IF('Data Import'!$AE$202&lt;&gt;"",'Data Import'!$AE$202,"")</f>
        <v/>
      </c>
      <c r="O39" s="203" t="str">
        <f>IF('Data Import'!$AE$201="Да","+","")</f>
        <v>+</v>
      </c>
      <c r="P39" s="217">
        <f>IF('Data Import'!$AE$203&lt;&gt;"",'Data Import'!$AE$203,"")</f>
        <v>1744</v>
      </c>
      <c r="Q39" s="217">
        <f>IF('Data Import'!$AE$204&lt;&gt;"",'Data Import'!$AE$204,"")</f>
        <v>1744</v>
      </c>
      <c r="R39" s="217">
        <f>IF('Data Import'!$AE$205&lt;&gt;"",'Data Import'!$AE$205,"")</f>
        <v>0</v>
      </c>
      <c r="S39" s="217">
        <f>IF('Data Import'!$AE$206&lt;&gt;"",'Data Import'!$AE$206,"")</f>
        <v>0</v>
      </c>
      <c r="T39" s="217">
        <f>IF('Data Import'!$AE$207&lt;&gt;"",'Data Import'!$AE$207,"")</f>
        <v>0</v>
      </c>
      <c r="U39" s="217">
        <f>IF('Data Import'!$AE$208&lt;&gt;"",'Data Import'!$AE$208,"")</f>
        <v>0</v>
      </c>
      <c r="V39" s="217">
        <f>IF('Data Import'!$AE$209&lt;&gt;"",'Data Import'!$AE$209,"")</f>
        <v>639</v>
      </c>
      <c r="W39" s="217">
        <f>IF('Data Import'!$AE$210&lt;&gt;"",'Data Import'!$AE$210,"")</f>
        <v>1430</v>
      </c>
      <c r="X39" s="217" t="str">
        <f>IF('Data Import'!$AE$211&lt;&gt;"",'Data Import'!$AE$211,"")</f>
        <v/>
      </c>
      <c r="Y39" s="217" t="str">
        <f>IF('Data Import'!$AE$212&lt;&gt;"",'Data Import'!$AE$212,"")</f>
        <v/>
      </c>
      <c r="Z39" s="217" t="str">
        <f>IF('Data Import'!$AE$213&lt;&gt;"",'Data Import'!$AE$213,"")</f>
        <v/>
      </c>
      <c r="AA39" s="217" t="str">
        <f>IF('Data Import'!$AE$214&lt;&gt;"",'Data Import'!$AE$214,"")</f>
        <v/>
      </c>
      <c r="AB39" s="217">
        <f>IF('Data Import'!$AE$215&lt;&gt;"",'Data Import'!$AE$215,"")</f>
        <v>235</v>
      </c>
      <c r="AC39" s="217">
        <f>IF('Data Import'!$AE$216&lt;&gt;"",'Data Import'!$AE$216,"")</f>
        <v>252</v>
      </c>
      <c r="AD39" s="217" t="str">
        <f>IF('Data Import'!$AE$217&lt;&gt;"",'Data Import'!$AE$217,"")</f>
        <v/>
      </c>
      <c r="AE39" s="217" t="str">
        <f>IF('Data Import'!$AE$218&lt;&gt;"",'Data Import'!$AE$218,"")</f>
        <v/>
      </c>
      <c r="AF39" s="217" t="str">
        <f>IF('Data Import'!$AE$219&lt;&gt;"",'Data Import'!$AE$219,"")</f>
        <v/>
      </c>
      <c r="AG39" s="217" t="str">
        <f>IF('Data Import'!$AE$220&lt;&gt;"",'Data Import'!$AE$220,"")</f>
        <v/>
      </c>
      <c r="AH39" s="205">
        <f>IF('Data Import'!$AE$221&lt;&gt;"",'Data Import'!$AE$221,"")</f>
        <v>36.64</v>
      </c>
      <c r="AI39" s="205">
        <f>IF('Data Import'!$AE$222&lt;&gt;"",'Data Import'!$AE$222,"")</f>
        <v>81.995000000000005</v>
      </c>
      <c r="AJ39" s="205" t="str">
        <f>IF('Data Import'!$AE$223&lt;&gt;"",'Data Import'!$AE$223,"")</f>
        <v/>
      </c>
      <c r="AK39" s="205" t="str">
        <f>IF('Data Import'!$AE$224&lt;&gt;"",'Data Import'!$AE$224,"")</f>
        <v/>
      </c>
      <c r="AL39" s="205" t="str">
        <f>IF('Data Import'!$AE$225&lt;&gt;"",'Data Import'!$AE$225,"")</f>
        <v/>
      </c>
      <c r="AM39" s="205" t="str">
        <f>IF('Data Import'!$AE$226&lt;&gt;"",'Data Import'!$AE$226,"")</f>
        <v/>
      </c>
      <c r="AN39" s="205">
        <f>IF('Data Import'!$AE$227&lt;&gt;"",'Data Import'!$AE$227,"")</f>
        <v>13.475</v>
      </c>
      <c r="AO39" s="205">
        <f>IF('Data Import'!$AE$228&lt;&gt;"",'Data Import'!$AE$228,"")</f>
        <v>14.45</v>
      </c>
      <c r="AP39" s="205" t="str">
        <f>IF('Data Import'!$AE$229&lt;&gt;"",'Data Import'!$AE$229,"")</f>
        <v/>
      </c>
      <c r="AQ39" s="201" t="str">
        <f>IF('Data Import'!$AE$230&lt;&gt;"",'Data Import'!$AE$230,"")</f>
        <v/>
      </c>
      <c r="AR39" s="201" t="str">
        <f>IF('Data Import'!$AE$231&lt;&gt;"",'Data Import'!$AE$231,"")</f>
        <v/>
      </c>
      <c r="AS39" s="201" t="str">
        <f>IF('Data Import'!$AE$232&lt;&gt;"",'Data Import'!$AE$232,"")</f>
        <v/>
      </c>
    </row>
    <row r="40" spans="1:45" s="202" customFormat="1" ht="92.25" customHeight="1" x14ac:dyDescent="0.25">
      <c r="A40" s="33">
        <v>29</v>
      </c>
      <c r="B40" s="177" t="s">
        <v>39</v>
      </c>
      <c r="C40" s="199" t="str">
        <f>IF('Data Import'!$AF$191="Нет","+","")</f>
        <v/>
      </c>
      <c r="D40" s="199" t="str">
        <f>IF('Data Import'!$AF$192="Нет","+","")</f>
        <v/>
      </c>
      <c r="E40" s="179" t="str">
        <f>IF('Data Import'!$AF$193&lt;&gt;"",'Data Import'!$AF$193,"")</f>
        <v xml:space="preserve">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v>
      </c>
      <c r="F40" s="199" t="str">
        <f>IF('Data Import'!$AF$194&lt;&gt;"",'Data Import'!$AF$194,"")</f>
        <v>%</v>
      </c>
      <c r="G40" s="201">
        <f>IF('Data Import'!$AF$195&lt;&gt;"",'Data Import'!$AF$195,"")</f>
        <v>20</v>
      </c>
      <c r="H40" s="201">
        <f>IF('Data Import'!$AF$196&lt;&gt;"",'Data Import'!$AF$196,"")</f>
        <v>0</v>
      </c>
      <c r="I40" s="201">
        <f>IF('Data Import'!$AF$197&lt;&gt;"",'Data Import'!$AF$197,"")</f>
        <v>20</v>
      </c>
      <c r="J40" s="201">
        <f>IF('Data Import'!$AF$198&lt;&gt;"",'Data Import'!$AF$198,"")</f>
        <v>66</v>
      </c>
      <c r="K40" s="201">
        <f>IF('Data Import'!$AF$199&lt;&gt;"",'Data Import'!$AF$199,"")</f>
        <v>0</v>
      </c>
      <c r="L40" s="201">
        <f>IF('Data Import'!$AF$200&lt;&gt;"",'Data Import'!$AF$200,"")</f>
        <v>90</v>
      </c>
      <c r="M40" s="199" t="str">
        <f>IF('Data Import'!$AF$201="Нет","+","")</f>
        <v>+</v>
      </c>
      <c r="N40" s="225" t="str">
        <f>IF('Data Import'!$AF$202&lt;&gt;"",'Data Import'!$AF$202,"")</f>
        <v/>
      </c>
      <c r="O40" s="203" t="str">
        <f>IF('Data Import'!$AF$201="Да","+","")</f>
        <v/>
      </c>
      <c r="P40" s="217">
        <f>IF('Data Import'!$AF$203&lt;&gt;"",'Data Import'!$AF$203,"")</f>
        <v>553</v>
      </c>
      <c r="Q40" s="217">
        <f>IF('Data Import'!$AF$204&lt;&gt;"",'Data Import'!$AF$204,"")</f>
        <v>494</v>
      </c>
      <c r="R40" s="217">
        <f>IF('Data Import'!$AF$205&lt;&gt;"",'Data Import'!$AF$205,"")</f>
        <v>0</v>
      </c>
      <c r="S40" s="217">
        <f>IF('Data Import'!$AF$206&lt;&gt;"",'Data Import'!$AF$206,"")</f>
        <v>0</v>
      </c>
      <c r="T40" s="217">
        <f>IF('Data Import'!$AF$207&lt;&gt;"",'Data Import'!$AF$207,"")</f>
        <v>88</v>
      </c>
      <c r="U40" s="217">
        <f>IF('Data Import'!$AF$208&lt;&gt;"",'Data Import'!$AF$208,"")</f>
        <v>114</v>
      </c>
      <c r="V40" s="217">
        <f>IF('Data Import'!$AF$209&lt;&gt;"",'Data Import'!$AF$209,"")</f>
        <v>371</v>
      </c>
      <c r="W40" s="217">
        <f>IF('Data Import'!$AF$210&lt;&gt;"",'Data Import'!$AF$210,"")</f>
        <v>324</v>
      </c>
      <c r="X40" s="217" t="str">
        <f>IF('Data Import'!$AF$211&lt;&gt;"",'Data Import'!$AF$211,"")</f>
        <v/>
      </c>
      <c r="Y40" s="217" t="str">
        <f>IF('Data Import'!$AF$212&lt;&gt;"",'Data Import'!$AF$212,"")</f>
        <v/>
      </c>
      <c r="Z40" s="217">
        <f>IF('Data Import'!$AF$213&lt;&gt;"",'Data Import'!$AF$213,"")</f>
        <v>78</v>
      </c>
      <c r="AA40" s="217">
        <f>IF('Data Import'!$AF$214&lt;&gt;"",'Data Import'!$AF$214,"")</f>
        <v>103</v>
      </c>
      <c r="AB40" s="217">
        <f>IF('Data Import'!$AF$215&lt;&gt;"",'Data Import'!$AF$215,"")</f>
        <v>403</v>
      </c>
      <c r="AC40" s="217">
        <f>IF('Data Import'!$AF$216&lt;&gt;"",'Data Import'!$AF$216,"")</f>
        <v>410</v>
      </c>
      <c r="AD40" s="217" t="str">
        <f>IF('Data Import'!$AF$217&lt;&gt;"",'Data Import'!$AF$217,"")</f>
        <v/>
      </c>
      <c r="AE40" s="217" t="str">
        <f>IF('Data Import'!$AF$218&lt;&gt;"",'Data Import'!$AF$218,"")</f>
        <v/>
      </c>
      <c r="AF40" s="217">
        <f>IF('Data Import'!$AF$219&lt;&gt;"",'Data Import'!$AF$219,"")</f>
        <v>88</v>
      </c>
      <c r="AG40" s="217">
        <f>IF('Data Import'!$AF$220&lt;&gt;"",'Data Import'!$AF$220,"")</f>
        <v>103</v>
      </c>
      <c r="AH40" s="205">
        <f>IF('Data Import'!$AF$221&lt;&gt;"",'Data Import'!$AF$221,"")</f>
        <v>67.088999999999999</v>
      </c>
      <c r="AI40" s="205">
        <f>IF('Data Import'!$AF$222&lt;&gt;"",'Data Import'!$AF$222,"")</f>
        <v>65.587000000000003</v>
      </c>
      <c r="AJ40" s="205" t="str">
        <f>IF('Data Import'!$AF$223&lt;&gt;"",'Data Import'!$AF$223,"")</f>
        <v/>
      </c>
      <c r="AK40" s="205" t="str">
        <f>IF('Data Import'!$AF$224&lt;&gt;"",'Data Import'!$AF$224,"")</f>
        <v/>
      </c>
      <c r="AL40" s="205">
        <f>IF('Data Import'!$AF$225&lt;&gt;"",'Data Import'!$AF$225,"")</f>
        <v>88.635999999999996</v>
      </c>
      <c r="AM40" s="205">
        <f>IF('Data Import'!$AF$226&lt;&gt;"",'Data Import'!$AF$226,"")</f>
        <v>90.350999999999999</v>
      </c>
      <c r="AN40" s="205">
        <f>IF('Data Import'!$AF$227&lt;&gt;"",'Data Import'!$AF$227,"")</f>
        <v>72.875</v>
      </c>
      <c r="AO40" s="205">
        <f>IF('Data Import'!$AF$228&lt;&gt;"",'Data Import'!$AF$228,"")</f>
        <v>82.995999999999995</v>
      </c>
      <c r="AP40" s="205" t="str">
        <f>IF('Data Import'!$AF$229&lt;&gt;"",'Data Import'!$AF$229,"")</f>
        <v/>
      </c>
      <c r="AQ40" s="201" t="str">
        <f>IF('Data Import'!$AF$230&lt;&gt;"",'Data Import'!$AF$230,"")</f>
        <v/>
      </c>
      <c r="AR40" s="201">
        <f>IF('Data Import'!$AF$231&lt;&gt;"",'Data Import'!$AF$231,"")</f>
        <v>100</v>
      </c>
      <c r="AS40" s="201">
        <f>IF('Data Import'!$AF$232&lt;&gt;"",'Data Import'!$AF$232,"")</f>
        <v>90.350999999999999</v>
      </c>
    </row>
    <row r="41" spans="1:45" s="202" customFormat="1" ht="15.75" customHeight="1" x14ac:dyDescent="0.25">
      <c r="A41" s="33">
        <v>30</v>
      </c>
      <c r="B41" s="177" t="s">
        <v>40</v>
      </c>
      <c r="C41" s="199" t="str">
        <f>IF('Data Import'!$AG$191="Нет","+","")</f>
        <v/>
      </c>
      <c r="D41" s="199" t="str">
        <f>IF('Data Import'!$AG$192="Нет","+","")</f>
        <v>+</v>
      </c>
      <c r="E41" s="179" t="str">
        <f>IF('Data Import'!$AG$193&lt;&gt;"",'Data Import'!$AG$193,"")</f>
        <v/>
      </c>
      <c r="F41" s="199" t="str">
        <f>IF('Data Import'!$AG$194&lt;&gt;"",'Data Import'!$AG$194,"")</f>
        <v/>
      </c>
      <c r="G41" s="201" t="str">
        <f>IF('Data Import'!$AG$195&lt;&gt;"",'Data Import'!$AG$195,"")</f>
        <v/>
      </c>
      <c r="H41" s="201" t="str">
        <f>IF('Data Import'!$AG$196&lt;&gt;"",'Data Import'!$AG$196,"")</f>
        <v/>
      </c>
      <c r="I41" s="201" t="str">
        <f>IF('Data Import'!$AG$197&lt;&gt;"",'Data Import'!$AG$197,"")</f>
        <v/>
      </c>
      <c r="J41" s="201" t="str">
        <f>IF('Data Import'!$AG$198&lt;&gt;"",'Data Import'!$AG$198,"")</f>
        <v/>
      </c>
      <c r="K41" s="201" t="str">
        <f>IF('Data Import'!$AG$199&lt;&gt;"",'Data Import'!$AG$199,"")</f>
        <v/>
      </c>
      <c r="L41" s="201" t="str">
        <f>IF('Data Import'!$AG$200&lt;&gt;"",'Data Import'!$AG$200,"")</f>
        <v/>
      </c>
      <c r="M41" s="199" t="str">
        <f>IF('Data Import'!$AG$201="Нет","+","")</f>
        <v/>
      </c>
      <c r="N41" s="225" t="str">
        <f>IF('Data Import'!$AG$202&lt;&gt;"",'Data Import'!$AG$202,"")</f>
        <v/>
      </c>
      <c r="O41" s="203" t="str">
        <f>IF('Data Import'!$AG$201="Да","+","")</f>
        <v>+</v>
      </c>
      <c r="P41" s="217">
        <f>IF('Data Import'!$AG$203&lt;&gt;"",'Data Import'!$AG$203,"")</f>
        <v>42</v>
      </c>
      <c r="Q41" s="217">
        <f>IF('Data Import'!$AG$204&lt;&gt;"",'Data Import'!$AG$204,"")</f>
        <v>40</v>
      </c>
      <c r="R41" s="217">
        <f>IF('Data Import'!$AG$205&lt;&gt;"",'Data Import'!$AG$205,"")</f>
        <v>0</v>
      </c>
      <c r="S41" s="217">
        <f>IF('Data Import'!$AG$206&lt;&gt;"",'Data Import'!$AG$206,"")</f>
        <v>0</v>
      </c>
      <c r="T41" s="217">
        <f>IF('Data Import'!$AG$207&lt;&gt;"",'Data Import'!$AG$207,"")</f>
        <v>0</v>
      </c>
      <c r="U41" s="217">
        <f>IF('Data Import'!$AG$208&lt;&gt;"",'Data Import'!$AG$208,"")</f>
        <v>0</v>
      </c>
      <c r="V41" s="217">
        <f>IF('Data Import'!$AG$209&lt;&gt;"",'Data Import'!$AG$209,"")</f>
        <v>26</v>
      </c>
      <c r="W41" s="217">
        <f>IF('Data Import'!$AG$210&lt;&gt;"",'Data Import'!$AG$210,"")</f>
        <v>28</v>
      </c>
      <c r="X41" s="217" t="str">
        <f>IF('Data Import'!$AG$211&lt;&gt;"",'Data Import'!$AG$211,"")</f>
        <v/>
      </c>
      <c r="Y41" s="217" t="str">
        <f>IF('Data Import'!$AG$212&lt;&gt;"",'Data Import'!$AG$212,"")</f>
        <v/>
      </c>
      <c r="Z41" s="217" t="str">
        <f>IF('Data Import'!$AG$213&lt;&gt;"",'Data Import'!$AG$213,"")</f>
        <v/>
      </c>
      <c r="AA41" s="217" t="str">
        <f>IF('Data Import'!$AG$214&lt;&gt;"",'Data Import'!$AG$214,"")</f>
        <v/>
      </c>
      <c r="AB41" s="217">
        <f>IF('Data Import'!$AG$215&lt;&gt;"",'Data Import'!$AG$215,"")</f>
        <v>26</v>
      </c>
      <c r="AC41" s="217">
        <f>IF('Data Import'!$AG$216&lt;&gt;"",'Data Import'!$AG$216,"")</f>
        <v>28</v>
      </c>
      <c r="AD41" s="217" t="str">
        <f>IF('Data Import'!$AG$217&lt;&gt;"",'Data Import'!$AG$217,"")</f>
        <v/>
      </c>
      <c r="AE41" s="217" t="str">
        <f>IF('Data Import'!$AG$218&lt;&gt;"",'Data Import'!$AG$218,"")</f>
        <v/>
      </c>
      <c r="AF41" s="217" t="str">
        <f>IF('Data Import'!$AG$219&lt;&gt;"",'Data Import'!$AG$219,"")</f>
        <v/>
      </c>
      <c r="AG41" s="217" t="str">
        <f>IF('Data Import'!$AG$220&lt;&gt;"",'Data Import'!$AG$220,"")</f>
        <v/>
      </c>
      <c r="AH41" s="205">
        <f>IF('Data Import'!$AG$221&lt;&gt;"",'Data Import'!$AG$221,"")</f>
        <v>61.905000000000001</v>
      </c>
      <c r="AI41" s="205">
        <f>IF('Data Import'!$AG$222&lt;&gt;"",'Data Import'!$AG$222,"")</f>
        <v>70</v>
      </c>
      <c r="AJ41" s="205" t="str">
        <f>IF('Data Import'!$AG$223&lt;&gt;"",'Data Import'!$AG$223,"")</f>
        <v/>
      </c>
      <c r="AK41" s="205" t="str">
        <f>IF('Data Import'!$AG$224&lt;&gt;"",'Data Import'!$AG$224,"")</f>
        <v/>
      </c>
      <c r="AL41" s="205" t="str">
        <f>IF('Data Import'!$AG$225&lt;&gt;"",'Data Import'!$AG$225,"")</f>
        <v/>
      </c>
      <c r="AM41" s="205" t="str">
        <f>IF('Data Import'!$AG$226&lt;&gt;"",'Data Import'!$AG$226,"")</f>
        <v/>
      </c>
      <c r="AN41" s="205">
        <f>IF('Data Import'!$AG$227&lt;&gt;"",'Data Import'!$AG$227,"")</f>
        <v>61.905000000000001</v>
      </c>
      <c r="AO41" s="205">
        <f>IF('Data Import'!$AG$228&lt;&gt;"",'Data Import'!$AG$228,"")</f>
        <v>70</v>
      </c>
      <c r="AP41" s="205" t="str">
        <f>IF('Data Import'!$AG$229&lt;&gt;"",'Data Import'!$AG$229,"")</f>
        <v/>
      </c>
      <c r="AQ41" s="201" t="str">
        <f>IF('Data Import'!$AG$230&lt;&gt;"",'Data Import'!$AG$230,"")</f>
        <v/>
      </c>
      <c r="AR41" s="201" t="str">
        <f>IF('Data Import'!$AG$231&lt;&gt;"",'Data Import'!$AG$231,"")</f>
        <v/>
      </c>
      <c r="AS41" s="201" t="str">
        <f>IF('Data Import'!$AG$232&lt;&gt;"",'Data Import'!$AG$232,"")</f>
        <v/>
      </c>
    </row>
    <row r="42" spans="1:45" s="202" customFormat="1" ht="92.25" customHeight="1" x14ac:dyDescent="0.25">
      <c r="A42" s="33">
        <v>31</v>
      </c>
      <c r="B42" s="177" t="s">
        <v>41</v>
      </c>
      <c r="C42" s="199" t="str">
        <f>IF('Data Import'!$AH$191="Нет","+","")</f>
        <v/>
      </c>
      <c r="D42" s="199" t="str">
        <f>IF('Data Import'!$AH$192="Нет","+","")</f>
        <v/>
      </c>
      <c r="E42" s="179" t="str">
        <f>IF('Data Import'!$AH$193&lt;&gt;"",'Data Import'!$AH$193,"")</f>
        <v>Доля автомобильного и городского электрического транспорта общего пользования, оборудованного для перевозки инвалидов в зависимости от стойких расстройств функций организма (зрения, слуха, опорно-двигательного аппарата), от общего числа автомобильного и городского электрического транспорта</v>
      </c>
      <c r="F42" s="199" t="str">
        <f>IF('Data Import'!$AH$194&lt;&gt;"",'Data Import'!$AH$194,"")</f>
        <v>%</v>
      </c>
      <c r="G42" s="201">
        <f>IF('Data Import'!$AH$195&lt;&gt;"",'Data Import'!$AH$195,"")</f>
        <v>53</v>
      </c>
      <c r="H42" s="201">
        <f>IF('Data Import'!$AH$196&lt;&gt;"",'Data Import'!$AH$196,"")</f>
        <v>0</v>
      </c>
      <c r="I42" s="201">
        <f>IF('Data Import'!$AH$197&lt;&gt;"",'Data Import'!$AH$197,"")</f>
        <v>53</v>
      </c>
      <c r="J42" s="201">
        <f>IF('Data Import'!$AH$198&lt;&gt;"",'Data Import'!$AH$198,"")</f>
        <v>53</v>
      </c>
      <c r="K42" s="201">
        <f>IF('Data Import'!$AH$199&lt;&gt;"",'Data Import'!$AH$199,"")</f>
        <v>0</v>
      </c>
      <c r="L42" s="201">
        <f>IF('Data Import'!$AH$200&lt;&gt;"",'Data Import'!$AH$200,"")</f>
        <v>67</v>
      </c>
      <c r="M42" s="199" t="str">
        <f>IF('Data Import'!$AH$201="Нет","+","")</f>
        <v>+</v>
      </c>
      <c r="N42" s="225" t="str">
        <f>IF('Data Import'!$AH$202&lt;&gt;"",'Data Import'!$AH$202,"")</f>
        <v/>
      </c>
      <c r="O42" s="203" t="str">
        <f>IF('Data Import'!$AH$201="Да","+","")</f>
        <v/>
      </c>
      <c r="P42" s="217">
        <f>IF('Data Import'!$AH$203&lt;&gt;"",'Data Import'!$AH$203,"")</f>
        <v>367</v>
      </c>
      <c r="Q42" s="217">
        <f>IF('Data Import'!$AH$204&lt;&gt;"",'Data Import'!$AH$204,"")</f>
        <v>372</v>
      </c>
      <c r="R42" s="217">
        <f>IF('Data Import'!$AH$205&lt;&gt;"",'Data Import'!$AH$205,"")</f>
        <v>0</v>
      </c>
      <c r="S42" s="217">
        <f>IF('Data Import'!$AH$206&lt;&gt;"",'Data Import'!$AH$206,"")</f>
        <v>0</v>
      </c>
      <c r="T42" s="217">
        <f>IF('Data Import'!$AH$207&lt;&gt;"",'Data Import'!$AH$207,"")</f>
        <v>12</v>
      </c>
      <c r="U42" s="217">
        <f>IF('Data Import'!$AH$208&lt;&gt;"",'Data Import'!$AH$208,"")</f>
        <v>12</v>
      </c>
      <c r="V42" s="217">
        <f>IF('Data Import'!$AH$209&lt;&gt;"",'Data Import'!$AH$209,"")</f>
        <v>187</v>
      </c>
      <c r="W42" s="217">
        <f>IF('Data Import'!$AH$210&lt;&gt;"",'Data Import'!$AH$210,"")</f>
        <v>193</v>
      </c>
      <c r="X42" s="217" t="str">
        <f>IF('Data Import'!$AH$211&lt;&gt;"",'Data Import'!$AH$211,"")</f>
        <v/>
      </c>
      <c r="Y42" s="217" t="str">
        <f>IF('Data Import'!$AH$212&lt;&gt;"",'Data Import'!$AH$212,"")</f>
        <v/>
      </c>
      <c r="Z42" s="217">
        <f>IF('Data Import'!$AH$213&lt;&gt;"",'Data Import'!$AH$213,"")</f>
        <v>10</v>
      </c>
      <c r="AA42" s="217">
        <f>IF('Data Import'!$AH$214&lt;&gt;"",'Data Import'!$AH$214,"")</f>
        <v>8</v>
      </c>
      <c r="AB42" s="217">
        <f>IF('Data Import'!$AH$215&lt;&gt;"",'Data Import'!$AH$215,"")</f>
        <v>0</v>
      </c>
      <c r="AC42" s="217">
        <f>IF('Data Import'!$AH$216&lt;&gt;"",'Data Import'!$AH$216,"")</f>
        <v>0</v>
      </c>
      <c r="AD42" s="217">
        <f>IF('Data Import'!$AH$217&lt;&gt;"",'Data Import'!$AH$217,"")</f>
        <v>0</v>
      </c>
      <c r="AE42" s="217">
        <f>IF('Data Import'!$AH$218&lt;&gt;"",'Data Import'!$AH$218,"")</f>
        <v>0</v>
      </c>
      <c r="AF42" s="217">
        <f>IF('Data Import'!$AH$219&lt;&gt;"",'Data Import'!$AH$219,"")</f>
        <v>0</v>
      </c>
      <c r="AG42" s="217">
        <f>IF('Data Import'!$AH$220&lt;&gt;"",'Data Import'!$AH$220,"")</f>
        <v>0</v>
      </c>
      <c r="AH42" s="205">
        <f>IF('Data Import'!$AH$221&lt;&gt;"",'Data Import'!$AH$221,"")</f>
        <v>50.954000000000001</v>
      </c>
      <c r="AI42" s="205">
        <f>IF('Data Import'!$AH$222&lt;&gt;"",'Data Import'!$AH$222,"")</f>
        <v>51.881999999999998</v>
      </c>
      <c r="AJ42" s="205" t="str">
        <f>IF('Data Import'!$AH$223&lt;&gt;"",'Data Import'!$AH$223,"")</f>
        <v/>
      </c>
      <c r="AK42" s="205" t="str">
        <f>IF('Data Import'!$AH$224&lt;&gt;"",'Data Import'!$AH$224,"")</f>
        <v/>
      </c>
      <c r="AL42" s="205">
        <f>IF('Data Import'!$AH$225&lt;&gt;"",'Data Import'!$AH$225,"")</f>
        <v>83.332999999999998</v>
      </c>
      <c r="AM42" s="205">
        <f>IF('Data Import'!$AH$226&lt;&gt;"",'Data Import'!$AH$226,"")</f>
        <v>66.667000000000002</v>
      </c>
      <c r="AN42" s="205">
        <f>IF('Data Import'!$AH$227&lt;&gt;"",'Data Import'!$AH$227,"")</f>
        <v>0</v>
      </c>
      <c r="AO42" s="205">
        <f>IF('Data Import'!$AH$228&lt;&gt;"",'Data Import'!$AH$228,"")</f>
        <v>0</v>
      </c>
      <c r="AP42" s="205" t="str">
        <f>IF('Data Import'!$AH$229&lt;&gt;"",'Data Import'!$AH$229,"")</f>
        <v/>
      </c>
      <c r="AQ42" s="201" t="str">
        <f>IF('Data Import'!$AH$230&lt;&gt;"",'Data Import'!$AH$230,"")</f>
        <v/>
      </c>
      <c r="AR42" s="201">
        <f>IF('Data Import'!$AH$231&lt;&gt;"",'Data Import'!$AH$231,"")</f>
        <v>0</v>
      </c>
      <c r="AS42" s="201">
        <f>IF('Data Import'!$AH$232&lt;&gt;"",'Data Import'!$AH$232,"")</f>
        <v>0</v>
      </c>
    </row>
    <row r="43" spans="1:45" s="202" customFormat="1" ht="15.75" customHeight="1" x14ac:dyDescent="0.25">
      <c r="A43" s="33">
        <v>32</v>
      </c>
      <c r="B43" s="177" t="s">
        <v>42</v>
      </c>
      <c r="C43" s="199" t="str">
        <f>IF('Data Import'!$AI$191="Нет","+","")</f>
        <v/>
      </c>
      <c r="D43" s="199" t="str">
        <f>IF('Data Import'!$AI$192="Нет","+","")</f>
        <v/>
      </c>
      <c r="E43" s="179" t="str">
        <f>IF('Data Import'!$AI$193&lt;&gt;"",'Data Import'!$AI$193,"")</f>
        <v/>
      </c>
      <c r="F43" s="199" t="str">
        <f>IF('Data Import'!$AI$194&lt;&gt;"",'Data Import'!$AI$194,"")</f>
        <v/>
      </c>
      <c r="G43" s="201" t="str">
        <f>IF('Data Import'!$AI$195&lt;&gt;"",'Data Import'!$AI$195,"")</f>
        <v/>
      </c>
      <c r="H43" s="201" t="str">
        <f>IF('Data Import'!$AI$196&lt;&gt;"",'Data Import'!$AI$196,"")</f>
        <v/>
      </c>
      <c r="I43" s="201" t="str">
        <f>IF('Data Import'!$AI$197&lt;&gt;"",'Data Import'!$AI$197,"")</f>
        <v/>
      </c>
      <c r="J43" s="201" t="str">
        <f>IF('Data Import'!$AI$198&lt;&gt;"",'Data Import'!$AI$198,"")</f>
        <v/>
      </c>
      <c r="K43" s="201" t="str">
        <f>IF('Data Import'!$AI$199&lt;&gt;"",'Data Import'!$AI$199,"")</f>
        <v/>
      </c>
      <c r="L43" s="201" t="str">
        <f>IF('Data Import'!$AI$200&lt;&gt;"",'Data Import'!$AI$200,"")</f>
        <v/>
      </c>
      <c r="M43" s="199" t="str">
        <f>IF('Data Import'!$AI$201="Нет","+","")</f>
        <v>+</v>
      </c>
      <c r="N43" s="225" t="str">
        <f>IF('Data Import'!$AI$202&lt;&gt;"",'Data Import'!$AI$202,"")</f>
        <v/>
      </c>
      <c r="O43" s="203" t="str">
        <f>IF('Data Import'!$AI$201="Да","+","")</f>
        <v/>
      </c>
      <c r="P43" s="217">
        <f>IF('Data Import'!$AI$203&lt;&gt;"",'Data Import'!$AI$203,"")</f>
        <v>218</v>
      </c>
      <c r="Q43" s="217">
        <f>IF('Data Import'!$AI$204&lt;&gt;"",'Data Import'!$AI$204,"")</f>
        <v>564</v>
      </c>
      <c r="R43" s="217">
        <f>IF('Data Import'!$AI$205&lt;&gt;"",'Data Import'!$AI$205,"")</f>
        <v>0</v>
      </c>
      <c r="S43" s="217">
        <f>IF('Data Import'!$AI$206&lt;&gt;"",'Data Import'!$AI$206,"")</f>
        <v>0</v>
      </c>
      <c r="T43" s="217">
        <f>IF('Data Import'!$AI$207&lt;&gt;"",'Data Import'!$AI$207,"")</f>
        <v>0</v>
      </c>
      <c r="U43" s="217">
        <f>IF('Data Import'!$AI$208&lt;&gt;"",'Data Import'!$AI$208,"")</f>
        <v>0</v>
      </c>
      <c r="V43" s="217">
        <f>IF('Data Import'!$AI$209&lt;&gt;"",'Data Import'!$AI$209,"")</f>
        <v>150</v>
      </c>
      <c r="W43" s="217">
        <f>IF('Data Import'!$AI$210&lt;&gt;"",'Data Import'!$AI$210,"")</f>
        <v>170</v>
      </c>
      <c r="X43" s="217" t="str">
        <f>IF('Data Import'!$AI$211&lt;&gt;"",'Data Import'!$AI$211,"")</f>
        <v/>
      </c>
      <c r="Y43" s="217" t="str">
        <f>IF('Data Import'!$AI$212&lt;&gt;"",'Data Import'!$AI$212,"")</f>
        <v/>
      </c>
      <c r="Z43" s="217" t="str">
        <f>IF('Data Import'!$AI$213&lt;&gt;"",'Data Import'!$AI$213,"")</f>
        <v/>
      </c>
      <c r="AA43" s="217" t="str">
        <f>IF('Data Import'!$AI$214&lt;&gt;"",'Data Import'!$AI$214,"")</f>
        <v/>
      </c>
      <c r="AB43" s="217">
        <f>IF('Data Import'!$AI$215&lt;&gt;"",'Data Import'!$AI$215,"")</f>
        <v>36</v>
      </c>
      <c r="AC43" s="217">
        <f>IF('Data Import'!$AI$216&lt;&gt;"",'Data Import'!$AI$216,"")</f>
        <v>48</v>
      </c>
      <c r="AD43" s="217" t="str">
        <f>IF('Data Import'!$AI$217&lt;&gt;"",'Data Import'!$AI$217,"")</f>
        <v/>
      </c>
      <c r="AE43" s="217" t="str">
        <f>IF('Data Import'!$AI$218&lt;&gt;"",'Data Import'!$AI$218,"")</f>
        <v/>
      </c>
      <c r="AF43" s="217" t="str">
        <f>IF('Data Import'!$AI$219&lt;&gt;"",'Data Import'!$AI$219,"")</f>
        <v/>
      </c>
      <c r="AG43" s="217" t="str">
        <f>IF('Data Import'!$AI$220&lt;&gt;"",'Data Import'!$AI$220,"")</f>
        <v/>
      </c>
      <c r="AH43" s="205">
        <f>IF('Data Import'!$AI$221&lt;&gt;"",'Data Import'!$AI$221,"")</f>
        <v>68.807000000000002</v>
      </c>
      <c r="AI43" s="205">
        <f>IF('Data Import'!$AI$222&lt;&gt;"",'Data Import'!$AI$222,"")</f>
        <v>30.141999999999999</v>
      </c>
      <c r="AJ43" s="205" t="str">
        <f>IF('Data Import'!$AI$223&lt;&gt;"",'Data Import'!$AI$223,"")</f>
        <v/>
      </c>
      <c r="AK43" s="205" t="str">
        <f>IF('Data Import'!$AI$224&lt;&gt;"",'Data Import'!$AI$224,"")</f>
        <v/>
      </c>
      <c r="AL43" s="205" t="str">
        <f>IF('Data Import'!$AI$225&lt;&gt;"",'Data Import'!$AI$225,"")</f>
        <v/>
      </c>
      <c r="AM43" s="205" t="str">
        <f>IF('Data Import'!$AI$226&lt;&gt;"",'Data Import'!$AI$226,"")</f>
        <v/>
      </c>
      <c r="AN43" s="205">
        <f>IF('Data Import'!$AI$227&lt;&gt;"",'Data Import'!$AI$227,"")</f>
        <v>16.513999999999999</v>
      </c>
      <c r="AO43" s="205">
        <f>IF('Data Import'!$AI$228&lt;&gt;"",'Data Import'!$AI$228,"")</f>
        <v>8.5109999999999992</v>
      </c>
      <c r="AP43" s="205" t="str">
        <f>IF('Data Import'!$AI$229&lt;&gt;"",'Data Import'!$AI$229,"")</f>
        <v/>
      </c>
      <c r="AQ43" s="201" t="str">
        <f>IF('Data Import'!$AI$230&lt;&gt;"",'Data Import'!$AI$230,"")</f>
        <v/>
      </c>
      <c r="AR43" s="201" t="str">
        <f>IF('Data Import'!$AI$231&lt;&gt;"",'Data Import'!$AI$231,"")</f>
        <v/>
      </c>
      <c r="AS43" s="201" t="str">
        <f>IF('Data Import'!$AI$232&lt;&gt;"",'Data Import'!$AI$232,"")</f>
        <v/>
      </c>
    </row>
    <row r="44" spans="1:45" s="202" customFormat="1" ht="47.25" customHeight="1" x14ac:dyDescent="0.25">
      <c r="A44" s="33">
        <v>33</v>
      </c>
      <c r="B44" s="177" t="s">
        <v>43</v>
      </c>
      <c r="C44" s="199" t="str">
        <f>IF('Data Import'!$AJ$191="Нет","+","")</f>
        <v/>
      </c>
      <c r="D44" s="199" t="str">
        <f>IF('Data Import'!$AJ$192="Нет","+","")</f>
        <v/>
      </c>
      <c r="E44" s="179" t="str">
        <f>IF('Data Import'!$AJ$193&lt;&gt;"",'Data Import'!$AJ$193,"")</f>
        <v>Доля автобусов, троллейбусов, соответствующих базовым требованиям доступности транспортного комплекса для инвалидов</v>
      </c>
      <c r="F44" s="199" t="str">
        <f>IF('Data Import'!$AJ$194&lt;&gt;"",'Data Import'!$AJ$194,"")</f>
        <v>%</v>
      </c>
      <c r="G44" s="201">
        <f>IF('Data Import'!$AJ$195&lt;&gt;"",'Data Import'!$AJ$195,"")</f>
        <v>30.5</v>
      </c>
      <c r="H44" s="201">
        <f>IF('Data Import'!$AJ$196&lt;&gt;"",'Data Import'!$AJ$196,"")</f>
        <v>0</v>
      </c>
      <c r="I44" s="201">
        <f>IF('Data Import'!$AJ$197&lt;&gt;"",'Data Import'!$AJ$197,"")</f>
        <v>92.3</v>
      </c>
      <c r="J44" s="201">
        <f>IF('Data Import'!$AJ$198&lt;&gt;"",'Data Import'!$AJ$198,"")</f>
        <v>30.5</v>
      </c>
      <c r="K44" s="201">
        <f>IF('Data Import'!$AJ$199&lt;&gt;"",'Data Import'!$AJ$199,"")</f>
        <v>0</v>
      </c>
      <c r="L44" s="201">
        <f>IF('Data Import'!$AJ$200&lt;&gt;"",'Data Import'!$AJ$200,"")</f>
        <v>92.3</v>
      </c>
      <c r="M44" s="199" t="str">
        <f>IF('Data Import'!$AJ$201="Нет","+","")</f>
        <v/>
      </c>
      <c r="N44" s="225" t="str">
        <f>IF('Data Import'!$AJ$202&lt;&gt;"",'Data Import'!$AJ$202,"")</f>
        <v/>
      </c>
      <c r="O44" s="203" t="str">
        <f>IF('Data Import'!$AJ$201="Да","+","")</f>
        <v>+</v>
      </c>
      <c r="P44" s="217">
        <f>IF('Data Import'!$AJ$203&lt;&gt;"",'Data Import'!$AJ$203,"")</f>
        <v>522</v>
      </c>
      <c r="Q44" s="217">
        <f>IF('Data Import'!$AJ$204&lt;&gt;"",'Data Import'!$AJ$204,"")</f>
        <v>568</v>
      </c>
      <c r="R44" s="217">
        <f>IF('Data Import'!$AJ$205&lt;&gt;"",'Data Import'!$AJ$205,"")</f>
        <v>0</v>
      </c>
      <c r="S44" s="217">
        <f>IF('Data Import'!$AJ$206&lt;&gt;"",'Data Import'!$AJ$206,"")</f>
        <v>0</v>
      </c>
      <c r="T44" s="217">
        <f>IF('Data Import'!$AJ$207&lt;&gt;"",'Data Import'!$AJ$207,"")</f>
        <v>65</v>
      </c>
      <c r="U44" s="217">
        <f>IF('Data Import'!$AJ$208&lt;&gt;"",'Data Import'!$AJ$208,"")</f>
        <v>52</v>
      </c>
      <c r="V44" s="217">
        <f>IF('Data Import'!$AJ$209&lt;&gt;"",'Data Import'!$AJ$209,"")</f>
        <v>127</v>
      </c>
      <c r="W44" s="217">
        <f>IF('Data Import'!$AJ$210&lt;&gt;"",'Data Import'!$AJ$210,"")</f>
        <v>173</v>
      </c>
      <c r="X44" s="217" t="str">
        <f>IF('Data Import'!$AJ$211&lt;&gt;"",'Data Import'!$AJ$211,"")</f>
        <v/>
      </c>
      <c r="Y44" s="217" t="str">
        <f>IF('Data Import'!$AJ$212&lt;&gt;"",'Data Import'!$AJ$212,"")</f>
        <v/>
      </c>
      <c r="Z44" s="217">
        <f>IF('Data Import'!$AJ$213&lt;&gt;"",'Data Import'!$AJ$213,"")</f>
        <v>48</v>
      </c>
      <c r="AA44" s="217">
        <f>IF('Data Import'!$AJ$214&lt;&gt;"",'Data Import'!$AJ$214,"")</f>
        <v>48</v>
      </c>
      <c r="AB44" s="217">
        <f>IF('Data Import'!$AJ$215&lt;&gt;"",'Data Import'!$AJ$215,"")</f>
        <v>0</v>
      </c>
      <c r="AC44" s="217">
        <f>IF('Data Import'!$AJ$216&lt;&gt;"",'Data Import'!$AJ$216,"")</f>
        <v>0</v>
      </c>
      <c r="AD44" s="217" t="str">
        <f>IF('Data Import'!$AJ$217&lt;&gt;"",'Data Import'!$AJ$217,"")</f>
        <v/>
      </c>
      <c r="AE44" s="217" t="str">
        <f>IF('Data Import'!$AJ$218&lt;&gt;"",'Data Import'!$AJ$218,"")</f>
        <v/>
      </c>
      <c r="AF44" s="217">
        <f>IF('Data Import'!$AJ$219&lt;&gt;"",'Data Import'!$AJ$219,"")</f>
        <v>0</v>
      </c>
      <c r="AG44" s="217">
        <f>IF('Data Import'!$AJ$220&lt;&gt;"",'Data Import'!$AJ$220,"")</f>
        <v>0</v>
      </c>
      <c r="AH44" s="205">
        <f>IF('Data Import'!$AJ$221&lt;&gt;"",'Data Import'!$AJ$221,"")</f>
        <v>24.33</v>
      </c>
      <c r="AI44" s="205">
        <f>IF('Data Import'!$AJ$222&lt;&gt;"",'Data Import'!$AJ$222,"")</f>
        <v>30.457999999999998</v>
      </c>
      <c r="AJ44" s="205" t="str">
        <f>IF('Data Import'!$AJ$223&lt;&gt;"",'Data Import'!$AJ$223,"")</f>
        <v/>
      </c>
      <c r="AK44" s="205" t="str">
        <f>IF('Data Import'!$AJ$224&lt;&gt;"",'Data Import'!$AJ$224,"")</f>
        <v/>
      </c>
      <c r="AL44" s="205">
        <f>IF('Data Import'!$AJ$225&lt;&gt;"",'Data Import'!$AJ$225,"")</f>
        <v>73.846000000000004</v>
      </c>
      <c r="AM44" s="205">
        <f>IF('Data Import'!$AJ$226&lt;&gt;"",'Data Import'!$AJ$226,"")</f>
        <v>92.308000000000007</v>
      </c>
      <c r="AN44" s="205">
        <f>IF('Data Import'!$AJ$227&lt;&gt;"",'Data Import'!$AJ$227,"")</f>
        <v>0</v>
      </c>
      <c r="AO44" s="205">
        <f>IF('Data Import'!$AJ$228&lt;&gt;"",'Data Import'!$AJ$228,"")</f>
        <v>0</v>
      </c>
      <c r="AP44" s="205" t="str">
        <f>IF('Data Import'!$AJ$229&lt;&gt;"",'Data Import'!$AJ$229,"")</f>
        <v/>
      </c>
      <c r="AQ44" s="201" t="str">
        <f>IF('Data Import'!$AJ$230&lt;&gt;"",'Data Import'!$AJ$230,"")</f>
        <v/>
      </c>
      <c r="AR44" s="201">
        <f>IF('Data Import'!$AJ$231&lt;&gt;"",'Data Import'!$AJ$231,"")</f>
        <v>0</v>
      </c>
      <c r="AS44" s="201">
        <f>IF('Data Import'!$AJ$232&lt;&gt;"",'Data Import'!$AJ$232,"")</f>
        <v>0</v>
      </c>
    </row>
    <row r="45" spans="1:45" s="202" customFormat="1" ht="15.75" customHeight="1" x14ac:dyDescent="0.25">
      <c r="A45" s="33">
        <v>34</v>
      </c>
      <c r="B45" s="177" t="s">
        <v>44</v>
      </c>
      <c r="C45" s="199" t="str">
        <f>IF('Data Import'!$AK$191="Нет","+","")</f>
        <v>+</v>
      </c>
      <c r="D45" s="199" t="str">
        <f>IF('Data Import'!$AK$192="Нет","+","")</f>
        <v/>
      </c>
      <c r="E45" s="179" t="str">
        <f>IF('Data Import'!$AK$193&lt;&gt;"",'Data Import'!$AK$193,"")</f>
        <v/>
      </c>
      <c r="F45" s="199" t="str">
        <f>IF('Data Import'!$AK$194&lt;&gt;"",'Data Import'!$AK$194,"")</f>
        <v/>
      </c>
      <c r="G45" s="201" t="str">
        <f>IF('Data Import'!$AK$195&lt;&gt;"",'Data Import'!$AK$195,"")</f>
        <v/>
      </c>
      <c r="H45" s="201" t="str">
        <f>IF('Data Import'!$AK$196&lt;&gt;"",'Data Import'!$AK$196,"")</f>
        <v/>
      </c>
      <c r="I45" s="201" t="str">
        <f>IF('Data Import'!$AK$197&lt;&gt;"",'Data Import'!$AK$197,"")</f>
        <v/>
      </c>
      <c r="J45" s="201" t="str">
        <f>IF('Data Import'!$AK$198&lt;&gt;"",'Data Import'!$AK$198,"")</f>
        <v/>
      </c>
      <c r="K45" s="201" t="str">
        <f>IF('Data Import'!$AK$199&lt;&gt;"",'Data Import'!$AK$199,"")</f>
        <v/>
      </c>
      <c r="L45" s="201" t="str">
        <f>IF('Data Import'!$AK$200&lt;&gt;"",'Data Import'!$AK$200,"")</f>
        <v/>
      </c>
      <c r="M45" s="199" t="str">
        <f>IF('Data Import'!$AK$201="Нет","+","")</f>
        <v/>
      </c>
      <c r="N45" s="225" t="str">
        <f>IF('Data Import'!$AK$202&lt;&gt;"",'Data Import'!$AK$202,"")</f>
        <v/>
      </c>
      <c r="O45" s="203" t="str">
        <f>IF('Data Import'!$AK$201="Да","+","")</f>
        <v>+</v>
      </c>
      <c r="P45" s="217">
        <f>IF('Data Import'!$AK$203&lt;&gt;"",'Data Import'!$AK$203,"")</f>
        <v>479</v>
      </c>
      <c r="Q45" s="217">
        <f>IF('Data Import'!$AK$204&lt;&gt;"",'Data Import'!$AK$204,"")</f>
        <v>438</v>
      </c>
      <c r="R45" s="217">
        <f>IF('Data Import'!$AK$205&lt;&gt;"",'Data Import'!$AK$205,"")</f>
        <v>0</v>
      </c>
      <c r="S45" s="217">
        <f>IF('Data Import'!$AK$206&lt;&gt;"",'Data Import'!$AK$206,"")</f>
        <v>0</v>
      </c>
      <c r="T45" s="217">
        <f>IF('Data Import'!$AK$207&lt;&gt;"",'Data Import'!$AK$207,"")</f>
        <v>0</v>
      </c>
      <c r="U45" s="217">
        <f>IF('Data Import'!$AK$208&lt;&gt;"",'Data Import'!$AK$208,"")</f>
        <v>0</v>
      </c>
      <c r="V45" s="217">
        <f>IF('Data Import'!$AK$209&lt;&gt;"",'Data Import'!$AK$209,"")</f>
        <v>201</v>
      </c>
      <c r="W45" s="217">
        <f>IF('Data Import'!$AK$210&lt;&gt;"",'Data Import'!$AK$210,"")</f>
        <v>186</v>
      </c>
      <c r="X45" s="217" t="str">
        <f>IF('Data Import'!$AK$211&lt;&gt;"",'Data Import'!$AK$211,"")</f>
        <v/>
      </c>
      <c r="Y45" s="217" t="str">
        <f>IF('Data Import'!$AK$212&lt;&gt;"",'Data Import'!$AK$212,"")</f>
        <v/>
      </c>
      <c r="Z45" s="217" t="str">
        <f>IF('Data Import'!$AK$213&lt;&gt;"",'Data Import'!$AK$213,"")</f>
        <v/>
      </c>
      <c r="AA45" s="217" t="str">
        <f>IF('Data Import'!$AK$214&lt;&gt;"",'Data Import'!$AK$214,"")</f>
        <v/>
      </c>
      <c r="AB45" s="217">
        <f>IF('Data Import'!$AK$215&lt;&gt;"",'Data Import'!$AK$215,"")</f>
        <v>310</v>
      </c>
      <c r="AC45" s="217">
        <f>IF('Data Import'!$AK$216&lt;&gt;"",'Data Import'!$AK$216,"")</f>
        <v>304</v>
      </c>
      <c r="AD45" s="217" t="str">
        <f>IF('Data Import'!$AK$217&lt;&gt;"",'Data Import'!$AK$217,"")</f>
        <v/>
      </c>
      <c r="AE45" s="217" t="str">
        <f>IF('Data Import'!$AK$218&lt;&gt;"",'Data Import'!$AK$218,"")</f>
        <v/>
      </c>
      <c r="AF45" s="217" t="str">
        <f>IF('Data Import'!$AK$219&lt;&gt;"",'Data Import'!$AK$219,"")</f>
        <v/>
      </c>
      <c r="AG45" s="217" t="str">
        <f>IF('Data Import'!$AK$220&lt;&gt;"",'Data Import'!$AK$220,"")</f>
        <v/>
      </c>
      <c r="AH45" s="205">
        <f>IF('Data Import'!$AK$221&lt;&gt;"",'Data Import'!$AK$221,"")</f>
        <v>41.962000000000003</v>
      </c>
      <c r="AI45" s="205">
        <f>IF('Data Import'!$AK$222&lt;&gt;"",'Data Import'!$AK$222,"")</f>
        <v>42.466000000000001</v>
      </c>
      <c r="AJ45" s="205" t="str">
        <f>IF('Data Import'!$AK$223&lt;&gt;"",'Data Import'!$AK$223,"")</f>
        <v/>
      </c>
      <c r="AK45" s="205" t="str">
        <f>IF('Data Import'!$AK$224&lt;&gt;"",'Data Import'!$AK$224,"")</f>
        <v/>
      </c>
      <c r="AL45" s="205" t="str">
        <f>IF('Data Import'!$AK$225&lt;&gt;"",'Data Import'!$AK$225,"")</f>
        <v/>
      </c>
      <c r="AM45" s="205" t="str">
        <f>IF('Data Import'!$AK$226&lt;&gt;"",'Data Import'!$AK$226,"")</f>
        <v/>
      </c>
      <c r="AN45" s="205">
        <f>IF('Data Import'!$AK$227&lt;&gt;"",'Data Import'!$AK$227,"")</f>
        <v>64.718000000000004</v>
      </c>
      <c r="AO45" s="205">
        <f>IF('Data Import'!$AK$228&lt;&gt;"",'Data Import'!$AK$228,"")</f>
        <v>69.406000000000006</v>
      </c>
      <c r="AP45" s="205" t="str">
        <f>IF('Data Import'!$AK$229&lt;&gt;"",'Data Import'!$AK$229,"")</f>
        <v/>
      </c>
      <c r="AQ45" s="201" t="str">
        <f>IF('Data Import'!$AK$230&lt;&gt;"",'Data Import'!$AK$230,"")</f>
        <v/>
      </c>
      <c r="AR45" s="201" t="str">
        <f>IF('Data Import'!$AK$231&lt;&gt;"",'Data Import'!$AK$231,"")</f>
        <v/>
      </c>
      <c r="AS45" s="201" t="str">
        <f>IF('Data Import'!$AK$232&lt;&gt;"",'Data Import'!$AK$232,"")</f>
        <v/>
      </c>
    </row>
    <row r="46" spans="1:45" s="202" customFormat="1" ht="77.25" customHeight="1" x14ac:dyDescent="0.25">
      <c r="A46" s="33">
        <v>35</v>
      </c>
      <c r="B46" s="177" t="s">
        <v>45</v>
      </c>
      <c r="C46" s="199" t="str">
        <f>IF('Data Import'!$AL$191="Нет","+","")</f>
        <v/>
      </c>
      <c r="D46" s="199" t="str">
        <f>IF('Data Import'!$AL$192="Нет","+","")</f>
        <v/>
      </c>
      <c r="E46" s="179" t="str">
        <f>IF('Data Import'!$AL$193&lt;&gt;"",'Data Import'!$AL$193,"")</f>
        <v xml:space="preserve">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v>
      </c>
      <c r="F46" s="199" t="str">
        <f>IF('Data Import'!$AL$194&lt;&gt;"",'Data Import'!$AL$194,"")</f>
        <v>%</v>
      </c>
      <c r="G46" s="201">
        <f>IF('Data Import'!$AL$195&lt;&gt;"",'Data Import'!$AL$195,"")</f>
        <v>7</v>
      </c>
      <c r="H46" s="201" t="str">
        <f>IF('Data Import'!$AL$196&lt;&gt;"",'Data Import'!$AL$196,"")</f>
        <v/>
      </c>
      <c r="I46" s="201">
        <f>IF('Data Import'!$AL$197&lt;&gt;"",'Data Import'!$AL$197,"")</f>
        <v>100</v>
      </c>
      <c r="J46" s="201">
        <f>IF('Data Import'!$AL$198&lt;&gt;"",'Data Import'!$AL$198,"")</f>
        <v>5.9</v>
      </c>
      <c r="K46" s="201" t="str">
        <f>IF('Data Import'!$AL$199&lt;&gt;"",'Data Import'!$AL$199,"")</f>
        <v/>
      </c>
      <c r="L46" s="201">
        <f>IF('Data Import'!$AL$200&lt;&gt;"",'Data Import'!$AL$200,"")</f>
        <v>100</v>
      </c>
      <c r="M46" s="199" t="str">
        <f>IF('Data Import'!$AL$201="Нет","+","")</f>
        <v/>
      </c>
      <c r="N46" s="225" t="str">
        <f>IF('Data Import'!$AL$202&lt;&gt;"",'Data Import'!$AL$202,"")</f>
        <v/>
      </c>
      <c r="O46" s="203" t="str">
        <f>IF('Data Import'!$AL$201="Да","+","")</f>
        <v>+</v>
      </c>
      <c r="P46" s="217">
        <f>IF('Data Import'!$AL$203&lt;&gt;"",'Data Import'!$AL$203,"")</f>
        <v>1479</v>
      </c>
      <c r="Q46" s="217">
        <f>IF('Data Import'!$AL$204&lt;&gt;"",'Data Import'!$AL$204,"")</f>
        <v>1386</v>
      </c>
      <c r="R46" s="217">
        <f>IF('Data Import'!$AL$205&lt;&gt;"",'Data Import'!$AL$205,"")</f>
        <v>0</v>
      </c>
      <c r="S46" s="217">
        <f>IF('Data Import'!$AL$206&lt;&gt;"",'Data Import'!$AL$206,"")</f>
        <v>0</v>
      </c>
      <c r="T46" s="217">
        <f>IF('Data Import'!$AL$207&lt;&gt;"",'Data Import'!$AL$207,"")</f>
        <v>7</v>
      </c>
      <c r="U46" s="217">
        <f>IF('Data Import'!$AL$208&lt;&gt;"",'Data Import'!$AL$208,"")</f>
        <v>7</v>
      </c>
      <c r="V46" s="217">
        <f>IF('Data Import'!$AL$209&lt;&gt;"",'Data Import'!$AL$209,"")</f>
        <v>77</v>
      </c>
      <c r="W46" s="217">
        <f>IF('Data Import'!$AL$210&lt;&gt;"",'Data Import'!$AL$210,"")</f>
        <v>77</v>
      </c>
      <c r="X46" s="217" t="str">
        <f>IF('Data Import'!$AL$211&lt;&gt;"",'Data Import'!$AL$211,"")</f>
        <v/>
      </c>
      <c r="Y46" s="217" t="str">
        <f>IF('Data Import'!$AL$212&lt;&gt;"",'Data Import'!$AL$212,"")</f>
        <v/>
      </c>
      <c r="Z46" s="217">
        <f>IF('Data Import'!$AL$213&lt;&gt;"",'Data Import'!$AL$213,"")</f>
        <v>7</v>
      </c>
      <c r="AA46" s="217">
        <f>IF('Data Import'!$AL$214&lt;&gt;"",'Data Import'!$AL$214,"")</f>
        <v>7</v>
      </c>
      <c r="AB46" s="217">
        <f>IF('Data Import'!$AL$215&lt;&gt;"",'Data Import'!$AL$215,"")</f>
        <v>44</v>
      </c>
      <c r="AC46" s="217">
        <f>IF('Data Import'!$AL$216&lt;&gt;"",'Data Import'!$AL$216,"")</f>
        <v>44</v>
      </c>
      <c r="AD46" s="217" t="str">
        <f>IF('Data Import'!$AL$217&lt;&gt;"",'Data Import'!$AL$217,"")</f>
        <v/>
      </c>
      <c r="AE46" s="217" t="str">
        <f>IF('Data Import'!$AL$218&lt;&gt;"",'Data Import'!$AL$218,"")</f>
        <v/>
      </c>
      <c r="AF46" s="217">
        <f>IF('Data Import'!$AL$219&lt;&gt;"",'Data Import'!$AL$219,"")</f>
        <v>0</v>
      </c>
      <c r="AG46" s="217">
        <f>IF('Data Import'!$AL$220&lt;&gt;"",'Data Import'!$AL$220,"")</f>
        <v>0</v>
      </c>
      <c r="AH46" s="205">
        <f>IF('Data Import'!$AL$221&lt;&gt;"",'Data Import'!$AL$221,"")</f>
        <v>5.2060000000000004</v>
      </c>
      <c r="AI46" s="205">
        <f>IF('Data Import'!$AL$222&lt;&gt;"",'Data Import'!$AL$222,"")</f>
        <v>5.556</v>
      </c>
      <c r="AJ46" s="205" t="str">
        <f>IF('Data Import'!$AL$223&lt;&gt;"",'Data Import'!$AL$223,"")</f>
        <v/>
      </c>
      <c r="AK46" s="205" t="str">
        <f>IF('Data Import'!$AL$224&lt;&gt;"",'Data Import'!$AL$224,"")</f>
        <v/>
      </c>
      <c r="AL46" s="205">
        <f>IF('Data Import'!$AL$225&lt;&gt;"",'Data Import'!$AL$225,"")</f>
        <v>100</v>
      </c>
      <c r="AM46" s="205">
        <f>IF('Data Import'!$AL$226&lt;&gt;"",'Data Import'!$AL$226,"")</f>
        <v>100</v>
      </c>
      <c r="AN46" s="205">
        <f>IF('Data Import'!$AL$227&lt;&gt;"",'Data Import'!$AL$227,"")</f>
        <v>2.9750000000000001</v>
      </c>
      <c r="AO46" s="205">
        <f>IF('Data Import'!$AL$228&lt;&gt;"",'Data Import'!$AL$228,"")</f>
        <v>3.1749999999999998</v>
      </c>
      <c r="AP46" s="205" t="str">
        <f>IF('Data Import'!$AL$229&lt;&gt;"",'Data Import'!$AL$229,"")</f>
        <v/>
      </c>
      <c r="AQ46" s="201" t="str">
        <f>IF('Data Import'!$AL$230&lt;&gt;"",'Data Import'!$AL$230,"")</f>
        <v/>
      </c>
      <c r="AR46" s="201">
        <f>IF('Data Import'!$AL$231&lt;&gt;"",'Data Import'!$AL$231,"")</f>
        <v>0</v>
      </c>
      <c r="AS46" s="201">
        <f>IF('Data Import'!$AL$232&lt;&gt;"",'Data Import'!$AL$232,"")</f>
        <v>0</v>
      </c>
    </row>
    <row r="47" spans="1:45" s="202" customFormat="1" ht="15.75" customHeight="1" x14ac:dyDescent="0.25">
      <c r="A47" s="33">
        <v>36</v>
      </c>
      <c r="B47" s="177" t="s">
        <v>46</v>
      </c>
      <c r="C47" s="199" t="str">
        <f>IF('Data Import'!$AM$191="Нет","+","")</f>
        <v/>
      </c>
      <c r="D47" s="199" t="str">
        <f>IF('Data Import'!$AM$192="Нет","+","")</f>
        <v/>
      </c>
      <c r="E47" s="179" t="str">
        <f>IF('Data Import'!$AM$193&lt;&gt;"",'Data Import'!$AM$193,"")</f>
        <v/>
      </c>
      <c r="F47" s="199" t="str">
        <f>IF('Data Import'!$AM$194&lt;&gt;"",'Data Import'!$AM$194,"")</f>
        <v/>
      </c>
      <c r="G47" s="201" t="str">
        <f>IF('Data Import'!$AM$195&lt;&gt;"",'Data Import'!$AM$195,"")</f>
        <v/>
      </c>
      <c r="H47" s="201" t="str">
        <f>IF('Data Import'!$AM$196&lt;&gt;"",'Data Import'!$AM$196,"")</f>
        <v/>
      </c>
      <c r="I47" s="201" t="str">
        <f>IF('Data Import'!$AM$197&lt;&gt;"",'Data Import'!$AM$197,"")</f>
        <v/>
      </c>
      <c r="J47" s="201" t="str">
        <f>IF('Data Import'!$AM$198&lt;&gt;"",'Data Import'!$AM$198,"")</f>
        <v/>
      </c>
      <c r="K47" s="201" t="str">
        <f>IF('Data Import'!$AM$199&lt;&gt;"",'Data Import'!$AM$199,"")</f>
        <v/>
      </c>
      <c r="L47" s="201" t="str">
        <f>IF('Data Import'!$AM$200&lt;&gt;"",'Data Import'!$AM$200,"")</f>
        <v/>
      </c>
      <c r="M47" s="199" t="str">
        <f>IF('Data Import'!$AM$201="Нет","+","")</f>
        <v/>
      </c>
      <c r="N47" s="225" t="str">
        <f>IF('Data Import'!$AM$202&lt;&gt;"",'Data Import'!$AM$202,"")</f>
        <v/>
      </c>
      <c r="O47" s="203" t="str">
        <f>IF('Data Import'!$AM$201="Да","+","")</f>
        <v/>
      </c>
      <c r="P47" s="217" t="str">
        <f>IF('Data Import'!$AM$203&lt;&gt;"",'Data Import'!$AM$203,"")</f>
        <v/>
      </c>
      <c r="Q47" s="217" t="str">
        <f>IF('Data Import'!$AM$204&lt;&gt;"",'Data Import'!$AM$204,"")</f>
        <v/>
      </c>
      <c r="R47" s="217" t="str">
        <f>IF('Data Import'!$AM$205&lt;&gt;"",'Data Import'!$AM$205,"")</f>
        <v/>
      </c>
      <c r="S47" s="217" t="str">
        <f>IF('Data Import'!$AM$206&lt;&gt;"",'Data Import'!$AM$206,"")</f>
        <v/>
      </c>
      <c r="T47" s="217" t="str">
        <f>IF('Data Import'!$AM$207&lt;&gt;"",'Data Import'!$AM$207,"")</f>
        <v/>
      </c>
      <c r="U47" s="217" t="str">
        <f>IF('Data Import'!$AM$208&lt;&gt;"",'Data Import'!$AM$208,"")</f>
        <v/>
      </c>
      <c r="V47" s="217" t="str">
        <f>IF('Data Import'!$AM$209&lt;&gt;"",'Data Import'!$AM$209,"")</f>
        <v/>
      </c>
      <c r="W47" s="217" t="str">
        <f>IF('Data Import'!$AM$210&lt;&gt;"",'Data Import'!$AM$210,"")</f>
        <v/>
      </c>
      <c r="X47" s="217" t="str">
        <f>IF('Data Import'!$AM$211&lt;&gt;"",'Data Import'!$AM$211,"")</f>
        <v/>
      </c>
      <c r="Y47" s="217" t="str">
        <f>IF('Data Import'!$AM$212&lt;&gt;"",'Data Import'!$AM$212,"")</f>
        <v/>
      </c>
      <c r="Z47" s="217" t="str">
        <f>IF('Data Import'!$AM$213&lt;&gt;"",'Data Import'!$AM$213,"")</f>
        <v/>
      </c>
      <c r="AA47" s="217" t="str">
        <f>IF('Data Import'!$AM$214&lt;&gt;"",'Data Import'!$AM$214,"")</f>
        <v/>
      </c>
      <c r="AB47" s="217" t="str">
        <f>IF('Data Import'!$AM$215&lt;&gt;"",'Data Import'!$AM$215,"")</f>
        <v/>
      </c>
      <c r="AC47" s="217" t="str">
        <f>IF('Data Import'!$AM$216&lt;&gt;"",'Data Import'!$AM$216,"")</f>
        <v/>
      </c>
      <c r="AD47" s="217" t="str">
        <f>IF('Data Import'!$AM$217&lt;&gt;"",'Data Import'!$AM$217,"")</f>
        <v/>
      </c>
      <c r="AE47" s="217" t="str">
        <f>IF('Data Import'!$AM$218&lt;&gt;"",'Data Import'!$AM$218,"")</f>
        <v/>
      </c>
      <c r="AF47" s="217" t="str">
        <f>IF('Data Import'!$AM$219&lt;&gt;"",'Data Import'!$AM$219,"")</f>
        <v/>
      </c>
      <c r="AG47" s="217" t="str">
        <f>IF('Data Import'!$AM$220&lt;&gt;"",'Data Import'!$AM$220,"")</f>
        <v/>
      </c>
      <c r="AH47" s="205" t="str">
        <f>IF('Data Import'!$AM$221&lt;&gt;"",'Data Import'!$AM$221,"")</f>
        <v/>
      </c>
      <c r="AI47" s="205" t="str">
        <f>IF('Data Import'!$AM$222&lt;&gt;"",'Data Import'!$AM$222,"")</f>
        <v/>
      </c>
      <c r="AJ47" s="205" t="str">
        <f>IF('Data Import'!$AM$223&lt;&gt;"",'Data Import'!$AM$223,"")</f>
        <v/>
      </c>
      <c r="AK47" s="205" t="str">
        <f>IF('Data Import'!$AM$224&lt;&gt;"",'Data Import'!$AM$224,"")</f>
        <v/>
      </c>
      <c r="AL47" s="205" t="str">
        <f>IF('Data Import'!$AM$225&lt;&gt;"",'Data Import'!$AM$225,"")</f>
        <v/>
      </c>
      <c r="AM47" s="205" t="str">
        <f>IF('Data Import'!$AM$226&lt;&gt;"",'Data Import'!$AM$226,"")</f>
        <v/>
      </c>
      <c r="AN47" s="205" t="str">
        <f>IF('Data Import'!$AM$227&lt;&gt;"",'Data Import'!$AM$227,"")</f>
        <v/>
      </c>
      <c r="AO47" s="205" t="str">
        <f>IF('Data Import'!$AM$228&lt;&gt;"",'Data Import'!$AM$228,"")</f>
        <v/>
      </c>
      <c r="AP47" s="205" t="str">
        <f>IF('Data Import'!$AM$229&lt;&gt;"",'Data Import'!$AM$229,"")</f>
        <v/>
      </c>
      <c r="AQ47" s="201" t="str">
        <f>IF('Data Import'!$AM$230&lt;&gt;"",'Data Import'!$AM$230,"")</f>
        <v/>
      </c>
      <c r="AR47" s="201" t="str">
        <f>IF('Data Import'!$AM$231&lt;&gt;"",'Data Import'!$AM$231,"")</f>
        <v/>
      </c>
      <c r="AS47" s="201" t="str">
        <f>IF('Data Import'!$AM$232&lt;&gt;"",'Data Import'!$AM$232,"")</f>
        <v/>
      </c>
    </row>
    <row r="48" spans="1:45" s="202" customFormat="1" ht="78.75" customHeight="1" x14ac:dyDescent="0.25">
      <c r="A48" s="33">
        <v>37</v>
      </c>
      <c r="B48" s="177" t="s">
        <v>47</v>
      </c>
      <c r="C48" s="199" t="str">
        <f>IF('Data Import'!$AN$191="Нет","+","")</f>
        <v/>
      </c>
      <c r="D48" s="199" t="str">
        <f>IF('Data Import'!$AN$192="Нет","+","")</f>
        <v/>
      </c>
      <c r="E48" s="179" t="str">
        <f>IF('Data Import'!$AN$193&lt;&gt;"",'Data Import'!$AN$193,"")</f>
        <v xml:space="preserve">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v>
      </c>
      <c r="F48" s="199" t="str">
        <f>IF('Data Import'!$AN$194&lt;&gt;"",'Data Import'!$AN$194,"")</f>
        <v>%</v>
      </c>
      <c r="G48" s="201">
        <f>IF('Data Import'!$AN$195&lt;&gt;"",'Data Import'!$AN$195,"")</f>
        <v>10</v>
      </c>
      <c r="H48" s="201">
        <f>IF('Data Import'!$AN$196&lt;&gt;"",'Data Import'!$AN$196,"")</f>
        <v>0</v>
      </c>
      <c r="I48" s="201">
        <f>IF('Data Import'!$AN$197&lt;&gt;"",'Data Import'!$AN$197,"")</f>
        <v>0</v>
      </c>
      <c r="J48" s="201">
        <f>IF('Data Import'!$AN$198&lt;&gt;"",'Data Import'!$AN$198,"")</f>
        <v>0</v>
      </c>
      <c r="K48" s="201">
        <f>IF('Data Import'!$AN$199&lt;&gt;"",'Data Import'!$AN$199,"")</f>
        <v>0</v>
      </c>
      <c r="L48" s="201">
        <f>IF('Data Import'!$AN$200&lt;&gt;"",'Data Import'!$AN$200,"")</f>
        <v>0</v>
      </c>
      <c r="M48" s="199" t="str">
        <f>IF('Data Import'!$AN$201="Нет","+","")</f>
        <v/>
      </c>
      <c r="N48" s="225" t="str">
        <f>IF('Data Import'!$AN$202&lt;&gt;"",'Data Import'!$AN$202,"")</f>
        <v/>
      </c>
      <c r="O48" s="203" t="str">
        <f>IF('Data Import'!$AN$201="Да","+","")</f>
        <v>+</v>
      </c>
      <c r="P48" s="217">
        <f>IF('Data Import'!$AN$203&lt;&gt;"",'Data Import'!$AN$203,"")</f>
        <v>1844</v>
      </c>
      <c r="Q48" s="217">
        <f>IF('Data Import'!$AN$204&lt;&gt;"",'Data Import'!$AN$204,"")</f>
        <v>1928</v>
      </c>
      <c r="R48" s="217">
        <f>IF('Data Import'!$AN$205&lt;&gt;"",'Data Import'!$AN$205,"")</f>
        <v>0</v>
      </c>
      <c r="S48" s="217">
        <f>IF('Data Import'!$AN$206&lt;&gt;"",'Data Import'!$AN$206,"")</f>
        <v>0</v>
      </c>
      <c r="T48" s="217">
        <f>IF('Data Import'!$AN$207&lt;&gt;"",'Data Import'!$AN$207,"")</f>
        <v>30</v>
      </c>
      <c r="U48" s="217">
        <f>IF('Data Import'!$AN$208&lt;&gt;"",'Data Import'!$AN$208,"")</f>
        <v>0</v>
      </c>
      <c r="V48" s="217">
        <f>IF('Data Import'!$AN$209&lt;&gt;"",'Data Import'!$AN$209,"")</f>
        <v>122</v>
      </c>
      <c r="W48" s="217">
        <f>IF('Data Import'!$AN$210&lt;&gt;"",'Data Import'!$AN$210,"")</f>
        <v>206</v>
      </c>
      <c r="X48" s="217" t="str">
        <f>IF('Data Import'!$AN$211&lt;&gt;"",'Data Import'!$AN$211,"")</f>
        <v/>
      </c>
      <c r="Y48" s="217" t="str">
        <f>IF('Data Import'!$AN$212&lt;&gt;"",'Data Import'!$AN$212,"")</f>
        <v/>
      </c>
      <c r="Z48" s="217">
        <f>IF('Data Import'!$AN$213&lt;&gt;"",'Data Import'!$AN$213,"")</f>
        <v>3</v>
      </c>
      <c r="AA48" s="217" t="str">
        <f>IF('Data Import'!$AN$214&lt;&gt;"",'Data Import'!$AN$214,"")</f>
        <v/>
      </c>
      <c r="AB48" s="217">
        <f>IF('Data Import'!$AN$215&lt;&gt;"",'Data Import'!$AN$215,"")</f>
        <v>0</v>
      </c>
      <c r="AC48" s="217">
        <f>IF('Data Import'!$AN$216&lt;&gt;"",'Data Import'!$AN$216,"")</f>
        <v>0</v>
      </c>
      <c r="AD48" s="217" t="str">
        <f>IF('Data Import'!$AN$217&lt;&gt;"",'Data Import'!$AN$217,"")</f>
        <v/>
      </c>
      <c r="AE48" s="217" t="str">
        <f>IF('Data Import'!$AN$218&lt;&gt;"",'Data Import'!$AN$218,"")</f>
        <v/>
      </c>
      <c r="AF48" s="217">
        <f>IF('Data Import'!$AN$219&lt;&gt;"",'Data Import'!$AN$219,"")</f>
        <v>0</v>
      </c>
      <c r="AG48" s="217" t="str">
        <f>IF('Data Import'!$AN$220&lt;&gt;"",'Data Import'!$AN$220,"")</f>
        <v/>
      </c>
      <c r="AH48" s="205">
        <f>IF('Data Import'!$AN$221&lt;&gt;"",'Data Import'!$AN$221,"")</f>
        <v>6.6159999999999997</v>
      </c>
      <c r="AI48" s="205">
        <f>IF('Data Import'!$AN$222&lt;&gt;"",'Data Import'!$AN$222,"")</f>
        <v>10.685</v>
      </c>
      <c r="AJ48" s="205" t="str">
        <f>IF('Data Import'!$AN$223&lt;&gt;"",'Data Import'!$AN$223,"")</f>
        <v/>
      </c>
      <c r="AK48" s="205" t="str">
        <f>IF('Data Import'!$AN$224&lt;&gt;"",'Data Import'!$AN$224,"")</f>
        <v/>
      </c>
      <c r="AL48" s="205">
        <f>IF('Data Import'!$AN$225&lt;&gt;"",'Data Import'!$AN$225,"")</f>
        <v>10</v>
      </c>
      <c r="AM48" s="205" t="str">
        <f>IF('Data Import'!$AN$226&lt;&gt;"",'Data Import'!$AN$226,"")</f>
        <v/>
      </c>
      <c r="AN48" s="205">
        <f>IF('Data Import'!$AN$227&lt;&gt;"",'Data Import'!$AN$227,"")</f>
        <v>0</v>
      </c>
      <c r="AO48" s="205">
        <f>IF('Data Import'!$AN$228&lt;&gt;"",'Data Import'!$AN$228,"")</f>
        <v>0</v>
      </c>
      <c r="AP48" s="205" t="str">
        <f>IF('Data Import'!$AN$229&lt;&gt;"",'Data Import'!$AN$229,"")</f>
        <v/>
      </c>
      <c r="AQ48" s="201" t="str">
        <f>IF('Data Import'!$AN$230&lt;&gt;"",'Data Import'!$AN$230,"")</f>
        <v/>
      </c>
      <c r="AR48" s="201">
        <f>IF('Data Import'!$AN$231&lt;&gt;"",'Data Import'!$AN$231,"")</f>
        <v>0</v>
      </c>
      <c r="AS48" s="201" t="str">
        <f>IF('Data Import'!$AN$232&lt;&gt;"",'Data Import'!$AN$232,"")</f>
        <v/>
      </c>
    </row>
    <row r="49" spans="1:45" s="202" customFormat="1" ht="62.25" customHeight="1" x14ac:dyDescent="0.25">
      <c r="A49" s="33">
        <v>38</v>
      </c>
      <c r="B49" s="177" t="s">
        <v>48</v>
      </c>
      <c r="C49" s="199" t="str">
        <f>IF('Data Import'!$AO$191="Нет","+","")</f>
        <v/>
      </c>
      <c r="D49" s="199" t="str">
        <f>IF('Data Import'!$AO$192="Нет","+","")</f>
        <v/>
      </c>
      <c r="E49" s="179" t="str">
        <f>IF('Data Import'!$AO$193&lt;&gt;"",'Data Import'!$AO$193,"")</f>
        <v xml:space="preserve">(Дорожная карта) удельный вес приобретения низкопольных автобусов общего пользования, адаптированных для перевозки инвалидов и других маломобильных групп населения.
</v>
      </c>
      <c r="F49" s="199" t="str">
        <f>IF('Data Import'!$AO$194&lt;&gt;"",'Data Import'!$AO$194,"")</f>
        <v>ед.</v>
      </c>
      <c r="G49" s="201">
        <f>IF('Data Import'!$AO$195&lt;&gt;"",'Data Import'!$AO$195,"")</f>
        <v>0</v>
      </c>
      <c r="H49" s="201">
        <f>IF('Data Import'!$AO$196&lt;&gt;"",'Data Import'!$AO$196,"")</f>
        <v>0</v>
      </c>
      <c r="I49" s="201">
        <f>IF('Data Import'!$AO$197&lt;&gt;"",'Data Import'!$AO$197,"")</f>
        <v>0</v>
      </c>
      <c r="J49" s="201">
        <f>IF('Data Import'!$AO$198&lt;&gt;"",'Data Import'!$AO$198,"")</f>
        <v>0</v>
      </c>
      <c r="K49" s="201">
        <f>IF('Data Import'!$AO$199&lt;&gt;"",'Data Import'!$AO$199,"")</f>
        <v>0</v>
      </c>
      <c r="L49" s="201">
        <f>IF('Data Import'!$AO$200&lt;&gt;"",'Data Import'!$AO$200,"")</f>
        <v>0</v>
      </c>
      <c r="M49" s="199" t="str">
        <f>IF('Data Import'!$AO$201="Нет","+","")</f>
        <v>+</v>
      </c>
      <c r="N49" s="225" t="str">
        <f>IF('Data Import'!$AO$202&lt;&gt;"",'Data Import'!$AO$202,"")</f>
        <v/>
      </c>
      <c r="O49" s="203" t="str">
        <f>IF('Data Import'!$AO$201="Да","+","")</f>
        <v/>
      </c>
      <c r="P49" s="217">
        <f>IF('Data Import'!$AO$203&lt;&gt;"",'Data Import'!$AO$203,"")</f>
        <v>443</v>
      </c>
      <c r="Q49" s="217">
        <f>IF('Data Import'!$AO$204&lt;&gt;"",'Data Import'!$AO$204,"")</f>
        <v>473</v>
      </c>
      <c r="R49" s="217">
        <f>IF('Data Import'!$AO$205&lt;&gt;"",'Data Import'!$AO$205,"")</f>
        <v>0</v>
      </c>
      <c r="S49" s="217">
        <f>IF('Data Import'!$AO$206&lt;&gt;"",'Data Import'!$AO$206,"")</f>
        <v>0</v>
      </c>
      <c r="T49" s="217">
        <f>IF('Data Import'!$AO$207&lt;&gt;"",'Data Import'!$AO$207,"")</f>
        <v>0</v>
      </c>
      <c r="U49" s="217">
        <f>IF('Data Import'!$AO$208&lt;&gt;"",'Data Import'!$AO$208,"")</f>
        <v>0</v>
      </c>
      <c r="V49" s="217">
        <f>IF('Data Import'!$AO$209&lt;&gt;"",'Data Import'!$AO$209,"")</f>
        <v>0</v>
      </c>
      <c r="W49" s="217">
        <f>IF('Data Import'!$AO$210&lt;&gt;"",'Data Import'!$AO$210,"")</f>
        <v>0</v>
      </c>
      <c r="X49" s="217" t="str">
        <f>IF('Data Import'!$AO$211&lt;&gt;"",'Data Import'!$AO$211,"")</f>
        <v/>
      </c>
      <c r="Y49" s="217" t="str">
        <f>IF('Data Import'!$AO$212&lt;&gt;"",'Data Import'!$AO$212,"")</f>
        <v/>
      </c>
      <c r="Z49" s="217" t="str">
        <f>IF('Data Import'!$AO$213&lt;&gt;"",'Data Import'!$AO$213,"")</f>
        <v/>
      </c>
      <c r="AA49" s="217" t="str">
        <f>IF('Data Import'!$AO$214&lt;&gt;"",'Data Import'!$AO$214,"")</f>
        <v/>
      </c>
      <c r="AB49" s="217">
        <f>IF('Data Import'!$AO$215&lt;&gt;"",'Data Import'!$AO$215,"")</f>
        <v>0</v>
      </c>
      <c r="AC49" s="217">
        <f>IF('Data Import'!$AO$216&lt;&gt;"",'Data Import'!$AO$216,"")</f>
        <v>0</v>
      </c>
      <c r="AD49" s="217" t="str">
        <f>IF('Data Import'!$AO$217&lt;&gt;"",'Data Import'!$AO$217,"")</f>
        <v/>
      </c>
      <c r="AE49" s="217" t="str">
        <f>IF('Data Import'!$AO$218&lt;&gt;"",'Data Import'!$AO$218,"")</f>
        <v/>
      </c>
      <c r="AF49" s="217" t="str">
        <f>IF('Data Import'!$AO$219&lt;&gt;"",'Data Import'!$AO$219,"")</f>
        <v/>
      </c>
      <c r="AG49" s="217" t="str">
        <f>IF('Data Import'!$AO$220&lt;&gt;"",'Data Import'!$AO$220,"")</f>
        <v/>
      </c>
      <c r="AH49" s="205">
        <f>IF('Data Import'!$AO$221&lt;&gt;"",'Data Import'!$AO$221,"")</f>
        <v>0</v>
      </c>
      <c r="AI49" s="205">
        <f>IF('Data Import'!$AO$222&lt;&gt;"",'Data Import'!$AO$222,"")</f>
        <v>0</v>
      </c>
      <c r="AJ49" s="205" t="str">
        <f>IF('Data Import'!$AO$223&lt;&gt;"",'Data Import'!$AO$223,"")</f>
        <v/>
      </c>
      <c r="AK49" s="205" t="str">
        <f>IF('Data Import'!$AO$224&lt;&gt;"",'Data Import'!$AO$224,"")</f>
        <v/>
      </c>
      <c r="AL49" s="205" t="str">
        <f>IF('Data Import'!$AO$225&lt;&gt;"",'Data Import'!$AO$225,"")</f>
        <v/>
      </c>
      <c r="AM49" s="205" t="str">
        <f>IF('Data Import'!$AO$226&lt;&gt;"",'Data Import'!$AO$226,"")</f>
        <v/>
      </c>
      <c r="AN49" s="205">
        <f>IF('Data Import'!$AO$227&lt;&gt;"",'Data Import'!$AO$227,"")</f>
        <v>0</v>
      </c>
      <c r="AO49" s="205">
        <f>IF('Data Import'!$AO$228&lt;&gt;"",'Data Import'!$AO$228,"")</f>
        <v>0</v>
      </c>
      <c r="AP49" s="205" t="str">
        <f>IF('Data Import'!$AO$229&lt;&gt;"",'Data Import'!$AO$229,"")</f>
        <v/>
      </c>
      <c r="AQ49" s="201" t="str">
        <f>IF('Data Import'!$AO$230&lt;&gt;"",'Data Import'!$AO$230,"")</f>
        <v/>
      </c>
      <c r="AR49" s="201" t="str">
        <f>IF('Data Import'!$AO$231&lt;&gt;"",'Data Import'!$AO$231,"")</f>
        <v/>
      </c>
      <c r="AS49" s="201" t="str">
        <f>IF('Data Import'!$AO$232&lt;&gt;"",'Data Import'!$AO$232,"")</f>
        <v/>
      </c>
    </row>
    <row r="50" spans="1:45" s="202" customFormat="1" ht="247.5" customHeight="1" x14ac:dyDescent="0.25">
      <c r="A50" s="33">
        <v>39</v>
      </c>
      <c r="B50" s="177" t="s">
        <v>49</v>
      </c>
      <c r="C50" s="199" t="str">
        <f>IF('Data Import'!$AP$191="Нет","+","")</f>
        <v/>
      </c>
      <c r="D50" s="199" t="str">
        <f>IF('Data Import'!$AP$192="Нет","+","")</f>
        <v/>
      </c>
      <c r="E50" s="179" t="str">
        <f>IF('Data Import'!$AP$193&lt;&gt;"",'Data Import'!$AP$193,"")</f>
        <v>Доля автобусов,
оборудованных для
перевозки инвалидов
в соответствии с базовыми
требованиями доступности
транспортного комплекса
для инвалидов, разработка
которых предусмотрена  пунктом 4 раздела I
настоящего Сводного плана:
2025 год – не менее 20 %,
2026 год – не менее 25 %.
Доля трамваев,
оборудованных для
перевозки инвалидов:
2025 год – не менее 20 %,
2026 год – не менее 25 %.</v>
      </c>
      <c r="F50" s="199" t="str">
        <f>IF('Data Import'!$AP$194&lt;&gt;"",'Data Import'!$AP$194,"")</f>
        <v>%</v>
      </c>
      <c r="G50" s="201">
        <f>IF('Data Import'!$AP$195&lt;&gt;"",'Data Import'!$AP$195,"")</f>
        <v>0</v>
      </c>
      <c r="H50" s="201">
        <f>IF('Data Import'!$AP$196&lt;&gt;"",'Data Import'!$AP$196,"")</f>
        <v>0</v>
      </c>
      <c r="I50" s="201">
        <f>IF('Data Import'!$AP$197&lt;&gt;"",'Data Import'!$AP$197,"")</f>
        <v>0</v>
      </c>
      <c r="J50" s="201">
        <f>IF('Data Import'!$AP$198&lt;&gt;"",'Data Import'!$AP$198,"")</f>
        <v>0</v>
      </c>
      <c r="K50" s="201">
        <f>IF('Data Import'!$AP$199&lt;&gt;"",'Data Import'!$AP$199,"")</f>
        <v>0</v>
      </c>
      <c r="L50" s="201">
        <f>IF('Data Import'!$AP$200&lt;&gt;"",'Data Import'!$AP$200,"")</f>
        <v>0</v>
      </c>
      <c r="M50" s="199" t="str">
        <f>IF('Data Import'!$AP$201="Нет","+","")</f>
        <v/>
      </c>
      <c r="N50" s="225" t="str">
        <f>IF('Data Import'!$AP$202&lt;&gt;"",'Data Import'!$AP$202,"")</f>
        <v/>
      </c>
      <c r="O50" s="203" t="str">
        <f>IF('Data Import'!$AP$201="Да","+","")</f>
        <v>+</v>
      </c>
      <c r="P50" s="217">
        <f>IF('Data Import'!$AP$203&lt;&gt;"",'Data Import'!$AP$203,"")</f>
        <v>1217</v>
      </c>
      <c r="Q50" s="217">
        <f>IF('Data Import'!$AP$204&lt;&gt;"",'Data Import'!$AP$204,"")</f>
        <v>900</v>
      </c>
      <c r="R50" s="217">
        <f>IF('Data Import'!$AP$205&lt;&gt;"",'Data Import'!$AP$205,"")</f>
        <v>28</v>
      </c>
      <c r="S50" s="217">
        <f>IF('Data Import'!$AP$206&lt;&gt;"",'Data Import'!$AP$206,"")</f>
        <v>28</v>
      </c>
      <c r="T50" s="217">
        <f>IF('Data Import'!$AP$207&lt;&gt;"",'Data Import'!$AP$207,"")</f>
        <v>0</v>
      </c>
      <c r="U50" s="217">
        <f>IF('Data Import'!$AP$208&lt;&gt;"",'Data Import'!$AP$208,"")</f>
        <v>0</v>
      </c>
      <c r="V50" s="217">
        <f>IF('Data Import'!$AP$209&lt;&gt;"",'Data Import'!$AP$209,"")</f>
        <v>80</v>
      </c>
      <c r="W50" s="217">
        <f>IF('Data Import'!$AP$210&lt;&gt;"",'Data Import'!$AP$210,"")</f>
        <v>82</v>
      </c>
      <c r="X50" s="217">
        <f>IF('Data Import'!$AP$211&lt;&gt;"",'Data Import'!$AP$211,"")</f>
        <v>28</v>
      </c>
      <c r="Y50" s="217">
        <f>IF('Data Import'!$AP$212&lt;&gt;"",'Data Import'!$AP$212,"")</f>
        <v>28</v>
      </c>
      <c r="Z50" s="217" t="str">
        <f>IF('Data Import'!$AP$213&lt;&gt;"",'Data Import'!$AP$213,"")</f>
        <v/>
      </c>
      <c r="AA50" s="217" t="str">
        <f>IF('Data Import'!$AP$214&lt;&gt;"",'Data Import'!$AP$214,"")</f>
        <v/>
      </c>
      <c r="AB50" s="217">
        <f>IF('Data Import'!$AP$215&lt;&gt;"",'Data Import'!$AP$215,"")</f>
        <v>0</v>
      </c>
      <c r="AC50" s="217">
        <f>IF('Data Import'!$AP$216&lt;&gt;"",'Data Import'!$AP$216,"")</f>
        <v>0</v>
      </c>
      <c r="AD50" s="217">
        <f>IF('Data Import'!$AP$217&lt;&gt;"",'Data Import'!$AP$217,"")</f>
        <v>28</v>
      </c>
      <c r="AE50" s="217">
        <f>IF('Data Import'!$AP$218&lt;&gt;"",'Data Import'!$AP$218,"")</f>
        <v>28</v>
      </c>
      <c r="AF50" s="217" t="str">
        <f>IF('Data Import'!$AP$219&lt;&gt;"",'Data Import'!$AP$219,"")</f>
        <v/>
      </c>
      <c r="AG50" s="217" t="str">
        <f>IF('Data Import'!$AP$220&lt;&gt;"",'Data Import'!$AP$220,"")</f>
        <v/>
      </c>
      <c r="AH50" s="205">
        <f>IF('Data Import'!$AP$221&lt;&gt;"",'Data Import'!$AP$221,"")</f>
        <v>6.5739999999999998</v>
      </c>
      <c r="AI50" s="205">
        <f>IF('Data Import'!$AP$222&lt;&gt;"",'Data Import'!$AP$222,"")</f>
        <v>9.1110000000000007</v>
      </c>
      <c r="AJ50" s="205">
        <f>IF('Data Import'!$AP$223&lt;&gt;"",'Data Import'!$AP$223,"")</f>
        <v>100</v>
      </c>
      <c r="AK50" s="205">
        <f>IF('Data Import'!$AP$224&lt;&gt;"",'Data Import'!$AP$224,"")</f>
        <v>100</v>
      </c>
      <c r="AL50" s="205" t="str">
        <f>IF('Data Import'!$AP$225&lt;&gt;"",'Data Import'!$AP$225,"")</f>
        <v/>
      </c>
      <c r="AM50" s="205" t="str">
        <f>IF('Data Import'!$AP$226&lt;&gt;"",'Data Import'!$AP$226,"")</f>
        <v/>
      </c>
      <c r="AN50" s="205">
        <f>IF('Data Import'!$AP$227&lt;&gt;"",'Data Import'!$AP$227,"")</f>
        <v>0</v>
      </c>
      <c r="AO50" s="205">
        <f>IF('Data Import'!$AP$228&lt;&gt;"",'Data Import'!$AP$228,"")</f>
        <v>0</v>
      </c>
      <c r="AP50" s="205">
        <f>IF('Data Import'!$AP$229&lt;&gt;"",'Data Import'!$AP$229,"")</f>
        <v>100</v>
      </c>
      <c r="AQ50" s="201">
        <f>IF('Data Import'!$AP$230&lt;&gt;"",'Data Import'!$AP$230,"")</f>
        <v>100</v>
      </c>
      <c r="AR50" s="201" t="str">
        <f>IF('Data Import'!$AP$231&lt;&gt;"",'Data Import'!$AP$231,"")</f>
        <v/>
      </c>
      <c r="AS50" s="201" t="str">
        <f>IF('Data Import'!$AP$232&lt;&gt;"",'Data Import'!$AP$232,"")</f>
        <v/>
      </c>
    </row>
    <row r="51" spans="1:45" s="202" customFormat="1" ht="15.75" customHeight="1" x14ac:dyDescent="0.25">
      <c r="A51" s="33">
        <v>40</v>
      </c>
      <c r="B51" s="177" t="s">
        <v>50</v>
      </c>
      <c r="C51" s="199" t="str">
        <f>IF('Data Import'!$AQ$191="Нет","+","")</f>
        <v>+</v>
      </c>
      <c r="D51" s="199" t="str">
        <f>IF('Data Import'!$AQ$192="Нет","+","")</f>
        <v/>
      </c>
      <c r="E51" s="179" t="str">
        <f>IF('Data Import'!$AQ$193&lt;&gt;"",'Data Import'!$AQ$193,"")</f>
        <v/>
      </c>
      <c r="F51" s="199" t="str">
        <f>IF('Data Import'!$AQ$194&lt;&gt;"",'Data Import'!$AQ$194,"")</f>
        <v/>
      </c>
      <c r="G51" s="201" t="str">
        <f>IF('Data Import'!$AQ$195&lt;&gt;"",'Data Import'!$AQ$195,"")</f>
        <v/>
      </c>
      <c r="H51" s="201" t="str">
        <f>IF('Data Import'!$AQ$196&lt;&gt;"",'Data Import'!$AQ$196,"")</f>
        <v/>
      </c>
      <c r="I51" s="201" t="str">
        <f>IF('Data Import'!$AQ$197&lt;&gt;"",'Data Import'!$AQ$197,"")</f>
        <v/>
      </c>
      <c r="J51" s="201" t="str">
        <f>IF('Data Import'!$AQ$198&lt;&gt;"",'Data Import'!$AQ$198,"")</f>
        <v/>
      </c>
      <c r="K51" s="201" t="str">
        <f>IF('Data Import'!$AQ$199&lt;&gt;"",'Data Import'!$AQ$199,"")</f>
        <v/>
      </c>
      <c r="L51" s="201" t="str">
        <f>IF('Data Import'!$AQ$200&lt;&gt;"",'Data Import'!$AQ$200,"")</f>
        <v/>
      </c>
      <c r="M51" s="199" t="str">
        <f>IF('Data Import'!$AQ$201="Нет","+","")</f>
        <v/>
      </c>
      <c r="N51" s="225" t="str">
        <f>IF('Data Import'!$AQ$202&lt;&gt;"",'Data Import'!$AQ$202,"")</f>
        <v/>
      </c>
      <c r="O51" s="203" t="str">
        <f>IF('Data Import'!$AQ$201="Да","+","")</f>
        <v>+</v>
      </c>
      <c r="P51" s="217">
        <f>IF('Data Import'!$AQ$203&lt;&gt;"",'Data Import'!$AQ$203,"")</f>
        <v>2997</v>
      </c>
      <c r="Q51" s="217">
        <f>IF('Data Import'!$AQ$204&lt;&gt;"",'Data Import'!$AQ$204,"")</f>
        <v>2997</v>
      </c>
      <c r="R51" s="217">
        <f>IF('Data Import'!$AQ$205&lt;&gt;"",'Data Import'!$AQ$205,"")</f>
        <v>30</v>
      </c>
      <c r="S51" s="217">
        <f>IF('Data Import'!$AQ$206&lt;&gt;"",'Data Import'!$AQ$206,"")</f>
        <v>30</v>
      </c>
      <c r="T51" s="217">
        <f>IF('Data Import'!$AQ$207&lt;&gt;"",'Data Import'!$AQ$207,"")</f>
        <v>55</v>
      </c>
      <c r="U51" s="217">
        <f>IF('Data Import'!$AQ$208&lt;&gt;"",'Data Import'!$AQ$208,"")</f>
        <v>49</v>
      </c>
      <c r="V51" s="217">
        <f>IF('Data Import'!$AQ$209&lt;&gt;"",'Data Import'!$AQ$209,"")</f>
        <v>806</v>
      </c>
      <c r="W51" s="217">
        <f>IF('Data Import'!$AQ$210&lt;&gt;"",'Data Import'!$AQ$210,"")</f>
        <v>839</v>
      </c>
      <c r="X51" s="217">
        <f>IF('Data Import'!$AQ$211&lt;&gt;"",'Data Import'!$AQ$211,"")</f>
        <v>1</v>
      </c>
      <c r="Y51" s="217">
        <f>IF('Data Import'!$AQ$212&lt;&gt;"",'Data Import'!$AQ$212,"")</f>
        <v>5</v>
      </c>
      <c r="Z51" s="217">
        <f>IF('Data Import'!$AQ$213&lt;&gt;"",'Data Import'!$AQ$213,"")</f>
        <v>45</v>
      </c>
      <c r="AA51" s="217">
        <f>IF('Data Import'!$AQ$214&lt;&gt;"",'Data Import'!$AQ$214,"")</f>
        <v>45</v>
      </c>
      <c r="AB51" s="217">
        <f>IF('Data Import'!$AQ$215&lt;&gt;"",'Data Import'!$AQ$215,"")</f>
        <v>839</v>
      </c>
      <c r="AC51" s="217">
        <f>IF('Data Import'!$AQ$216&lt;&gt;"",'Data Import'!$AQ$216,"")</f>
        <v>839</v>
      </c>
      <c r="AD51" s="217">
        <f>IF('Data Import'!$AQ$217&lt;&gt;"",'Data Import'!$AQ$217,"")</f>
        <v>1</v>
      </c>
      <c r="AE51" s="217">
        <f>IF('Data Import'!$AQ$218&lt;&gt;"",'Data Import'!$AQ$218,"")</f>
        <v>4</v>
      </c>
      <c r="AF51" s="217">
        <f>IF('Data Import'!$AQ$219&lt;&gt;"",'Data Import'!$AQ$219,"")</f>
        <v>45</v>
      </c>
      <c r="AG51" s="217">
        <f>IF('Data Import'!$AQ$220&lt;&gt;"",'Data Import'!$AQ$220,"")</f>
        <v>45</v>
      </c>
      <c r="AH51" s="205">
        <f>IF('Data Import'!$AQ$221&lt;&gt;"",'Data Import'!$AQ$221,"")</f>
        <v>26.893999999999998</v>
      </c>
      <c r="AI51" s="205">
        <f>IF('Data Import'!$AQ$222&lt;&gt;"",'Data Import'!$AQ$222,"")</f>
        <v>27.995000000000001</v>
      </c>
      <c r="AJ51" s="205">
        <f>IF('Data Import'!$AQ$223&lt;&gt;"",'Data Import'!$AQ$223,"")</f>
        <v>3.3330000000000002</v>
      </c>
      <c r="AK51" s="205">
        <f>IF('Data Import'!$AQ$224&lt;&gt;"",'Data Import'!$AQ$224,"")</f>
        <v>16.667000000000002</v>
      </c>
      <c r="AL51" s="205">
        <f>IF('Data Import'!$AQ$225&lt;&gt;"",'Data Import'!$AQ$225,"")</f>
        <v>81.817999999999998</v>
      </c>
      <c r="AM51" s="205">
        <f>IF('Data Import'!$AQ$226&lt;&gt;"",'Data Import'!$AQ$226,"")</f>
        <v>91.837000000000003</v>
      </c>
      <c r="AN51" s="205">
        <f>IF('Data Import'!$AQ$227&lt;&gt;"",'Data Import'!$AQ$227,"")</f>
        <v>27.995000000000001</v>
      </c>
      <c r="AO51" s="205">
        <f>IF('Data Import'!$AQ$228&lt;&gt;"",'Data Import'!$AQ$228,"")</f>
        <v>27.995000000000001</v>
      </c>
      <c r="AP51" s="205">
        <f>IF('Data Import'!$AQ$229&lt;&gt;"",'Data Import'!$AQ$229,"")</f>
        <v>3.3330000000000002</v>
      </c>
      <c r="AQ51" s="201">
        <f>IF('Data Import'!$AQ$230&lt;&gt;"",'Data Import'!$AQ$230,"")</f>
        <v>13.333</v>
      </c>
      <c r="AR51" s="201">
        <f>IF('Data Import'!$AQ$231&lt;&gt;"",'Data Import'!$AQ$231,"")</f>
        <v>81.817999999999998</v>
      </c>
      <c r="AS51" s="201">
        <f>IF('Data Import'!$AQ$232&lt;&gt;"",'Data Import'!$AQ$232,"")</f>
        <v>91.837000000000003</v>
      </c>
    </row>
    <row r="52" spans="1:45" s="202" customFormat="1" ht="409.5" customHeight="1" x14ac:dyDescent="0.25">
      <c r="A52" s="33">
        <v>41</v>
      </c>
      <c r="B52" s="177" t="s">
        <v>51</v>
      </c>
      <c r="C52" s="199" t="str">
        <f>IF('Data Import'!$AR$191="Нет","+","")</f>
        <v/>
      </c>
      <c r="D52" s="199" t="str">
        <f>IF('Data Import'!$AR$192="Нет","+","")</f>
        <v/>
      </c>
      <c r="E52" s="179" t="str">
        <f>IF('Data Import'!$AR$193&lt;&gt;"",'Data Import'!$AR$193,"")</f>
        <v>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v>
      </c>
      <c r="F52" s="199" t="str">
        <f>IF('Data Import'!$AR$194&lt;&gt;"",'Data Import'!$AR$194,"")</f>
        <v>%</v>
      </c>
      <c r="G52" s="201">
        <f>IF('Data Import'!$AR$195&lt;&gt;"",'Data Import'!$AR$195,"")</f>
        <v>10</v>
      </c>
      <c r="H52" s="201">
        <f>IF('Data Import'!$AR$196&lt;&gt;"",'Data Import'!$AR$196,"")</f>
        <v>0</v>
      </c>
      <c r="I52" s="201">
        <f>IF('Data Import'!$AR$197&lt;&gt;"",'Data Import'!$AR$197,"")</f>
        <v>0</v>
      </c>
      <c r="J52" s="201">
        <f>IF('Data Import'!$AR$198&lt;&gt;"",'Data Import'!$AR$198,"")</f>
        <v>24.51</v>
      </c>
      <c r="K52" s="201">
        <f>IF('Data Import'!$AR$199&lt;&gt;"",'Data Import'!$AR$199,"")</f>
        <v>0</v>
      </c>
      <c r="L52" s="201">
        <f>IF('Data Import'!$AR$200&lt;&gt;"",'Data Import'!$AR$200,"")</f>
        <v>0</v>
      </c>
      <c r="M52" s="199" t="str">
        <f>IF('Data Import'!$AR$201="Нет","+","")</f>
        <v/>
      </c>
      <c r="N52" s="225" t="str">
        <f>IF('Data Import'!$AR$202&lt;&gt;"",'Data Import'!$AR$202,"")</f>
        <v>В соответствии с Региональной программой развития (модернизации) общественного транспорта Чеченской Республики, первоначально утвержденной распоряжением Правительства Чеченской Республики от 11 сентября 2025 года № 310-р и изложенной в новой редакции распоряжением Правительства Чеченской Республики от 31 марта 2026 года № 103-р «О внесении изменений в распоряжение Правительства Чеченской Республики от 11 сентября 2025 года № 310-р», парк транспортных средств, задействованных на регулярных перевозках, составляет 922 автобуса. Количество автобусов, соответствующих требованиям доступности для инвалидов, сохранено на уровне 226 единиц по ранее представленным данным САД. Указанные в Региональной программе 306 низкопольных транспортных средств не приравнивались к полностью соответствующим требованиям доступности, поскольку низкопольность является отдельной характеристикой. Фактическая доля рассчитана как 226 / 922 = 24,51%. Отдельно Региональной программой предусмотрено приобретение 75 автобусов среднего класса; плановый индикатор не использован как подтверждение фактической поставки.</v>
      </c>
      <c r="O52" s="203" t="str">
        <f>IF('Data Import'!$AR$201="Да","+","")</f>
        <v/>
      </c>
      <c r="P52" s="217">
        <f>IF('Data Import'!$AR$203&lt;&gt;"",'Data Import'!$AR$203,"")</f>
        <v>1225</v>
      </c>
      <c r="Q52" s="217">
        <f>IF('Data Import'!$AR$204&lt;&gt;"",'Data Import'!$AR$204,"")</f>
        <v>922</v>
      </c>
      <c r="R52" s="217">
        <f>IF('Data Import'!$AR$205&lt;&gt;"",'Data Import'!$AR$205,"")</f>
        <v>0</v>
      </c>
      <c r="S52" s="217">
        <f>IF('Data Import'!$AR$206&lt;&gt;"",'Data Import'!$AR$206,"")</f>
        <v>0</v>
      </c>
      <c r="T52" s="217">
        <f>IF('Data Import'!$AR$207&lt;&gt;"",'Data Import'!$AR$207,"")</f>
        <v>0</v>
      </c>
      <c r="U52" s="217">
        <f>IF('Data Import'!$AR$208&lt;&gt;"",'Data Import'!$AR$208,"")</f>
        <v>0</v>
      </c>
      <c r="V52" s="217">
        <f>IF('Data Import'!$AR$209&lt;&gt;"",'Data Import'!$AR$209,"")</f>
        <v>226</v>
      </c>
      <c r="W52" s="217">
        <f>IF('Data Import'!$AR$210&lt;&gt;"",'Data Import'!$AR$210,"")</f>
        <v>226</v>
      </c>
      <c r="X52" s="217" t="str">
        <f>IF('Data Import'!$AR$211&lt;&gt;"",'Data Import'!$AR$211,"")</f>
        <v/>
      </c>
      <c r="Y52" s="217" t="str">
        <f>IF('Data Import'!$AR$212&lt;&gt;"",'Data Import'!$AR$212,"")</f>
        <v/>
      </c>
      <c r="Z52" s="217" t="str">
        <f>IF('Data Import'!$AR$213&lt;&gt;"",'Data Import'!$AR$213,"")</f>
        <v/>
      </c>
      <c r="AA52" s="217" t="str">
        <f>IF('Data Import'!$AR$214&lt;&gt;"",'Data Import'!$AR$214,"")</f>
        <v/>
      </c>
      <c r="AB52" s="217">
        <f>IF('Data Import'!$AR$215&lt;&gt;"",'Data Import'!$AR$215,"")</f>
        <v>0</v>
      </c>
      <c r="AC52" s="217">
        <f>IF('Data Import'!$AR$216&lt;&gt;"",'Data Import'!$AR$216,"")</f>
        <v>0</v>
      </c>
      <c r="AD52" s="217" t="str">
        <f>IF('Data Import'!$AR$217&lt;&gt;"",'Data Import'!$AR$217,"")</f>
        <v/>
      </c>
      <c r="AE52" s="217" t="str">
        <f>IF('Data Import'!$AR$218&lt;&gt;"",'Data Import'!$AR$218,"")</f>
        <v/>
      </c>
      <c r="AF52" s="217" t="str">
        <f>IF('Data Import'!$AR$219&lt;&gt;"",'Data Import'!$AR$219,"")</f>
        <v/>
      </c>
      <c r="AG52" s="217" t="str">
        <f>IF('Data Import'!$AR$220&lt;&gt;"",'Data Import'!$AR$220,"")</f>
        <v/>
      </c>
      <c r="AH52" s="205">
        <f>IF('Data Import'!$AR$221&lt;&gt;"",'Data Import'!$AR$221,"")</f>
        <v>18.449000000000002</v>
      </c>
      <c r="AI52" s="205">
        <f>IF('Data Import'!$AR$222&lt;&gt;"",'Data Import'!$AR$222,"")</f>
        <v>24.512</v>
      </c>
      <c r="AJ52" s="205" t="str">
        <f>IF('Data Import'!$AR$223&lt;&gt;"",'Data Import'!$AR$223,"")</f>
        <v/>
      </c>
      <c r="AK52" s="205" t="str">
        <f>IF('Data Import'!$AR$224&lt;&gt;"",'Data Import'!$AR$224,"")</f>
        <v/>
      </c>
      <c r="AL52" s="205" t="str">
        <f>IF('Data Import'!$AR$225&lt;&gt;"",'Data Import'!$AR$225,"")</f>
        <v/>
      </c>
      <c r="AM52" s="205" t="str">
        <f>IF('Data Import'!$AR$226&lt;&gt;"",'Data Import'!$AR$226,"")</f>
        <v/>
      </c>
      <c r="AN52" s="205">
        <f>IF('Data Import'!$AR$227&lt;&gt;"",'Data Import'!$AR$227,"")</f>
        <v>0</v>
      </c>
      <c r="AO52" s="205">
        <f>IF('Data Import'!$AR$228&lt;&gt;"",'Data Import'!$AR$228,"")</f>
        <v>0</v>
      </c>
      <c r="AP52" s="205" t="str">
        <f>IF('Data Import'!$AR$229&lt;&gt;"",'Data Import'!$AR$229,"")</f>
        <v/>
      </c>
      <c r="AQ52" s="201" t="str">
        <f>IF('Data Import'!$AR$230&lt;&gt;"",'Data Import'!$AR$230,"")</f>
        <v/>
      </c>
      <c r="AR52" s="201" t="str">
        <f>IF('Data Import'!$AR$231&lt;&gt;"",'Data Import'!$AR$231,"")</f>
        <v/>
      </c>
      <c r="AS52" s="201" t="str">
        <f>IF('Data Import'!$AR$232&lt;&gt;"",'Data Import'!$AR$232,"")</f>
        <v/>
      </c>
    </row>
    <row r="53" spans="1:45" s="202" customFormat="1" ht="15.75" customHeight="1" x14ac:dyDescent="0.25">
      <c r="A53" s="33">
        <v>42</v>
      </c>
      <c r="B53" s="177" t="s">
        <v>52</v>
      </c>
      <c r="C53" s="199" t="str">
        <f>IF('Data Import'!$AS$191="Нет","+","")</f>
        <v/>
      </c>
      <c r="D53" s="199" t="str">
        <f>IF('Data Import'!$AS$192="Нет","+","")</f>
        <v/>
      </c>
      <c r="E53" s="179" t="str">
        <f>IF('Data Import'!$AS$193&lt;&gt;"",'Data Import'!$AS$193,"")</f>
        <v/>
      </c>
      <c r="F53" s="199" t="str">
        <f>IF('Data Import'!$AS$194&lt;&gt;"",'Data Import'!$AS$194,"")</f>
        <v/>
      </c>
      <c r="G53" s="201" t="str">
        <f>IF('Data Import'!$AS$195&lt;&gt;"",'Data Import'!$AS$195,"")</f>
        <v/>
      </c>
      <c r="H53" s="201" t="str">
        <f>IF('Data Import'!$AS$196&lt;&gt;"",'Data Import'!$AS$196,"")</f>
        <v/>
      </c>
      <c r="I53" s="201" t="str">
        <f>IF('Data Import'!$AS$197&lt;&gt;"",'Data Import'!$AS$197,"")</f>
        <v/>
      </c>
      <c r="J53" s="201" t="str">
        <f>IF('Data Import'!$AS$198&lt;&gt;"",'Data Import'!$AS$198,"")</f>
        <v/>
      </c>
      <c r="K53" s="201" t="str">
        <f>IF('Data Import'!$AS$199&lt;&gt;"",'Data Import'!$AS$199,"")</f>
        <v/>
      </c>
      <c r="L53" s="201" t="str">
        <f>IF('Data Import'!$AS$200&lt;&gt;"",'Data Import'!$AS$200,"")</f>
        <v/>
      </c>
      <c r="M53" s="199" t="str">
        <f>IF('Data Import'!$AS$201="Нет","+","")</f>
        <v/>
      </c>
      <c r="N53" s="225" t="str">
        <f>IF('Data Import'!$AS$202&lt;&gt;"",'Data Import'!$AS$202,"")</f>
        <v/>
      </c>
      <c r="O53" s="203" t="str">
        <f>IF('Data Import'!$AS$201="Да","+","")</f>
        <v>+</v>
      </c>
      <c r="P53" s="217">
        <f>IF('Data Import'!$AS$203&lt;&gt;"",'Data Import'!$AS$203,"")</f>
        <v>2062</v>
      </c>
      <c r="Q53" s="217" t="str">
        <f>IF('Data Import'!$AS$204&lt;&gt;"",'Data Import'!$AS$204,"")</f>
        <v/>
      </c>
      <c r="R53" s="217">
        <f>IF('Data Import'!$AS$205&lt;&gt;"",'Data Import'!$AS$205,"")</f>
        <v>297</v>
      </c>
      <c r="S53" s="217" t="str">
        <f>IF('Data Import'!$AS$206&lt;&gt;"",'Data Import'!$AS$206,"")</f>
        <v/>
      </c>
      <c r="T53" s="217">
        <f>IF('Data Import'!$AS$207&lt;&gt;"",'Data Import'!$AS$207,"")</f>
        <v>110</v>
      </c>
      <c r="U53" s="217" t="str">
        <f>IF('Data Import'!$AS$208&lt;&gt;"",'Data Import'!$AS$208,"")</f>
        <v/>
      </c>
      <c r="V53" s="217">
        <f>IF('Data Import'!$AS$209&lt;&gt;"",'Data Import'!$AS$209,"")</f>
        <v>692</v>
      </c>
      <c r="W53" s="217" t="str">
        <f>IF('Data Import'!$AS$210&lt;&gt;"",'Data Import'!$AS$210,"")</f>
        <v/>
      </c>
      <c r="X53" s="217">
        <f>IF('Data Import'!$AS$211&lt;&gt;"",'Data Import'!$AS$211,"")</f>
        <v>10</v>
      </c>
      <c r="Y53" s="217" t="str">
        <f>IF('Data Import'!$AS$212&lt;&gt;"",'Data Import'!$AS$212,"")</f>
        <v/>
      </c>
      <c r="Z53" s="217">
        <f>IF('Data Import'!$AS$213&lt;&gt;"",'Data Import'!$AS$213,"")</f>
        <v>10</v>
      </c>
      <c r="AA53" s="217" t="str">
        <f>IF('Data Import'!$AS$214&lt;&gt;"",'Data Import'!$AS$214,"")</f>
        <v/>
      </c>
      <c r="AB53" s="217" t="str">
        <f>IF('Data Import'!$AS$215&lt;&gt;"",'Data Import'!$AS$215,"")</f>
        <v/>
      </c>
      <c r="AC53" s="217" t="str">
        <f>IF('Data Import'!$AS$216&lt;&gt;"",'Data Import'!$AS$216,"")</f>
        <v/>
      </c>
      <c r="AD53" s="217" t="str">
        <f>IF('Data Import'!$AS$217&lt;&gt;"",'Data Import'!$AS$217,"")</f>
        <v/>
      </c>
      <c r="AE53" s="217" t="str">
        <f>IF('Data Import'!$AS$218&lt;&gt;"",'Data Import'!$AS$218,"")</f>
        <v/>
      </c>
      <c r="AF53" s="217" t="str">
        <f>IF('Data Import'!$AS$219&lt;&gt;"",'Data Import'!$AS$219,"")</f>
        <v/>
      </c>
      <c r="AG53" s="217" t="str">
        <f>IF('Data Import'!$AS$220&lt;&gt;"",'Data Import'!$AS$220,"")</f>
        <v/>
      </c>
      <c r="AH53" s="205">
        <f>IF('Data Import'!$AS$221&lt;&gt;"",'Data Import'!$AS$221,"")</f>
        <v>33.56</v>
      </c>
      <c r="AI53" s="205" t="str">
        <f>IF('Data Import'!$AS$222&lt;&gt;"",'Data Import'!$AS$222,"")</f>
        <v/>
      </c>
      <c r="AJ53" s="205">
        <f>IF('Data Import'!$AS$223&lt;&gt;"",'Data Import'!$AS$223,"")</f>
        <v>3.367</v>
      </c>
      <c r="AK53" s="205" t="str">
        <f>IF('Data Import'!$AS$224&lt;&gt;"",'Data Import'!$AS$224,"")</f>
        <v/>
      </c>
      <c r="AL53" s="205">
        <f>IF('Data Import'!$AS$225&lt;&gt;"",'Data Import'!$AS$225,"")</f>
        <v>9.0909999999999993</v>
      </c>
      <c r="AM53" s="205" t="str">
        <f>IF('Data Import'!$AS$226&lt;&gt;"",'Data Import'!$AS$226,"")</f>
        <v/>
      </c>
      <c r="AN53" s="205" t="str">
        <f>IF('Data Import'!$AS$227&lt;&gt;"",'Data Import'!$AS$227,"")</f>
        <v/>
      </c>
      <c r="AO53" s="205" t="str">
        <f>IF('Data Import'!$AS$228&lt;&gt;"",'Data Import'!$AS$228,"")</f>
        <v/>
      </c>
      <c r="AP53" s="205" t="str">
        <f>IF('Data Import'!$AS$229&lt;&gt;"",'Data Import'!$AS$229,"")</f>
        <v/>
      </c>
      <c r="AQ53" s="201" t="str">
        <f>IF('Data Import'!$AS$230&lt;&gt;"",'Data Import'!$AS$230,"")</f>
        <v/>
      </c>
      <c r="AR53" s="201" t="str">
        <f>IF('Data Import'!$AS$231&lt;&gt;"",'Data Import'!$AS$231,"")</f>
        <v/>
      </c>
      <c r="AS53" s="201" t="str">
        <f>IF('Data Import'!$AS$232&lt;&gt;"",'Data Import'!$AS$232,"")</f>
        <v/>
      </c>
    </row>
    <row r="54" spans="1:45" s="202" customFormat="1" ht="15.75" customHeight="1" x14ac:dyDescent="0.25">
      <c r="A54" s="33">
        <v>43</v>
      </c>
      <c r="B54" s="177" t="s">
        <v>53</v>
      </c>
      <c r="C54" s="199" t="str">
        <f>IF('Data Import'!$AT$191="Нет","+","")</f>
        <v/>
      </c>
      <c r="D54" s="199" t="str">
        <f>IF('Data Import'!$AT$192="Нет","+","")</f>
        <v/>
      </c>
      <c r="E54" s="179" t="str">
        <f>IF('Data Import'!$AT$193&lt;&gt;"",'Data Import'!$AT$193,"")</f>
        <v/>
      </c>
      <c r="F54" s="199" t="str">
        <f>IF('Data Import'!$AT$194&lt;&gt;"",'Data Import'!$AT$194,"")</f>
        <v/>
      </c>
      <c r="G54" s="201" t="str">
        <f>IF('Data Import'!$AT$195&lt;&gt;"",'Data Import'!$AT$195,"")</f>
        <v/>
      </c>
      <c r="H54" s="201" t="str">
        <f>IF('Data Import'!$AT$196&lt;&gt;"",'Data Import'!$AT$196,"")</f>
        <v/>
      </c>
      <c r="I54" s="201" t="str">
        <f>IF('Data Import'!$AT$197&lt;&gt;"",'Data Import'!$AT$197,"")</f>
        <v/>
      </c>
      <c r="J54" s="201" t="str">
        <f>IF('Data Import'!$AT$198&lt;&gt;"",'Data Import'!$AT$198,"")</f>
        <v/>
      </c>
      <c r="K54" s="201" t="str">
        <f>IF('Data Import'!$AT$199&lt;&gt;"",'Data Import'!$AT$199,"")</f>
        <v/>
      </c>
      <c r="L54" s="201" t="str">
        <f>IF('Data Import'!$AT$200&lt;&gt;"",'Data Import'!$AT$200,"")</f>
        <v/>
      </c>
      <c r="M54" s="199" t="str">
        <f>IF('Data Import'!$AT$201="Нет","+","")</f>
        <v/>
      </c>
      <c r="N54" s="225" t="str">
        <f>IF('Data Import'!$AT$202&lt;&gt;"",'Data Import'!$AT$202,"")</f>
        <v/>
      </c>
      <c r="O54" s="203" t="str">
        <f>IF('Data Import'!$AT$201="Да","+","")</f>
        <v/>
      </c>
      <c r="P54" s="217" t="str">
        <f>IF('Data Import'!$AT$203&lt;&gt;"",'Data Import'!$AT$203,"")</f>
        <v/>
      </c>
      <c r="Q54" s="217" t="str">
        <f>IF('Data Import'!$AT$204&lt;&gt;"",'Data Import'!$AT$204,"")</f>
        <v/>
      </c>
      <c r="R54" s="217" t="str">
        <f>IF('Data Import'!$AT$205&lt;&gt;"",'Data Import'!$AT$205,"")</f>
        <v/>
      </c>
      <c r="S54" s="217" t="str">
        <f>IF('Data Import'!$AT$206&lt;&gt;"",'Data Import'!$AT$206,"")</f>
        <v/>
      </c>
      <c r="T54" s="217" t="str">
        <f>IF('Data Import'!$AT$207&lt;&gt;"",'Data Import'!$AT$207,"")</f>
        <v/>
      </c>
      <c r="U54" s="217" t="str">
        <f>IF('Data Import'!$AT$208&lt;&gt;"",'Data Import'!$AT$208,"")</f>
        <v/>
      </c>
      <c r="V54" s="217" t="str">
        <f>IF('Data Import'!$AT$209&lt;&gt;"",'Data Import'!$AT$209,"")</f>
        <v/>
      </c>
      <c r="W54" s="217" t="str">
        <f>IF('Data Import'!$AT$210&lt;&gt;"",'Data Import'!$AT$210,"")</f>
        <v/>
      </c>
      <c r="X54" s="217" t="str">
        <f>IF('Data Import'!$AT$211&lt;&gt;"",'Data Import'!$AT$211,"")</f>
        <v/>
      </c>
      <c r="Y54" s="217" t="str">
        <f>IF('Data Import'!$AT$212&lt;&gt;"",'Data Import'!$AT$212,"")</f>
        <v/>
      </c>
      <c r="Z54" s="217" t="str">
        <f>IF('Data Import'!$AT$213&lt;&gt;"",'Data Import'!$AT$213,"")</f>
        <v/>
      </c>
      <c r="AA54" s="217" t="str">
        <f>IF('Data Import'!$AT$214&lt;&gt;"",'Data Import'!$AT$214,"")</f>
        <v/>
      </c>
      <c r="AB54" s="217" t="str">
        <f>IF('Data Import'!$AT$215&lt;&gt;"",'Data Import'!$AT$215,"")</f>
        <v/>
      </c>
      <c r="AC54" s="217" t="str">
        <f>IF('Data Import'!$AT$216&lt;&gt;"",'Data Import'!$AT$216,"")</f>
        <v/>
      </c>
      <c r="AD54" s="217" t="str">
        <f>IF('Data Import'!$AT$217&lt;&gt;"",'Data Import'!$AT$217,"")</f>
        <v/>
      </c>
      <c r="AE54" s="217" t="str">
        <f>IF('Data Import'!$AT$218&lt;&gt;"",'Data Import'!$AT$218,"")</f>
        <v/>
      </c>
      <c r="AF54" s="217" t="str">
        <f>IF('Data Import'!$AT$219&lt;&gt;"",'Data Import'!$AT$219,"")</f>
        <v/>
      </c>
      <c r="AG54" s="217" t="str">
        <f>IF('Data Import'!$AT$220&lt;&gt;"",'Data Import'!$AT$220,"")</f>
        <v/>
      </c>
      <c r="AH54" s="205" t="str">
        <f>IF('Data Import'!$AT$221&lt;&gt;"",'Data Import'!$AT$221,"")</f>
        <v/>
      </c>
      <c r="AI54" s="205" t="str">
        <f>IF('Data Import'!$AT$222&lt;&gt;"",'Data Import'!$AT$222,"")</f>
        <v/>
      </c>
      <c r="AJ54" s="205" t="str">
        <f>IF('Data Import'!$AT$223&lt;&gt;"",'Data Import'!$AT$223,"")</f>
        <v/>
      </c>
      <c r="AK54" s="205" t="str">
        <f>IF('Data Import'!$AT$224&lt;&gt;"",'Data Import'!$AT$224,"")</f>
        <v/>
      </c>
      <c r="AL54" s="205" t="str">
        <f>IF('Data Import'!$AT$225&lt;&gt;"",'Data Import'!$AT$225,"")</f>
        <v/>
      </c>
      <c r="AM54" s="205" t="str">
        <f>IF('Data Import'!$AT$226&lt;&gt;"",'Data Import'!$AT$226,"")</f>
        <v/>
      </c>
      <c r="AN54" s="205" t="str">
        <f>IF('Data Import'!$AT$227&lt;&gt;"",'Data Import'!$AT$227,"")</f>
        <v/>
      </c>
      <c r="AO54" s="205" t="str">
        <f>IF('Data Import'!$AT$228&lt;&gt;"",'Data Import'!$AT$228,"")</f>
        <v/>
      </c>
      <c r="AP54" s="205" t="str">
        <f>IF('Data Import'!$AT$229&lt;&gt;"",'Data Import'!$AT$229,"")</f>
        <v/>
      </c>
      <c r="AQ54" s="201" t="str">
        <f>IF('Data Import'!$AT$230&lt;&gt;"",'Data Import'!$AT$230,"")</f>
        <v/>
      </c>
      <c r="AR54" s="201" t="str">
        <f>IF('Data Import'!$AT$231&lt;&gt;"",'Data Import'!$AT$231,"")</f>
        <v/>
      </c>
      <c r="AS54" s="201" t="str">
        <f>IF('Data Import'!$AT$232&lt;&gt;"",'Data Import'!$AT$232,"")</f>
        <v/>
      </c>
    </row>
    <row r="55" spans="1:45" s="202" customFormat="1" ht="15.75" customHeight="1" x14ac:dyDescent="0.25">
      <c r="A55" s="33">
        <v>44</v>
      </c>
      <c r="B55" s="177" t="s">
        <v>54</v>
      </c>
      <c r="C55" s="199" t="str">
        <f>IF('Data Import'!$AU$191="Нет","+","")</f>
        <v/>
      </c>
      <c r="D55" s="199" t="str">
        <f>IF('Data Import'!$AU$192="Нет","+","")</f>
        <v>+</v>
      </c>
      <c r="E55" s="179" t="str">
        <f>IF('Data Import'!$AU$193&lt;&gt;"",'Data Import'!$AU$193,"")</f>
        <v/>
      </c>
      <c r="F55" s="199" t="str">
        <f>IF('Data Import'!$AU$194&lt;&gt;"",'Data Import'!$AU$194,"")</f>
        <v/>
      </c>
      <c r="G55" s="201" t="str">
        <f>IF('Data Import'!$AU$195&lt;&gt;"",'Data Import'!$AU$195,"")</f>
        <v/>
      </c>
      <c r="H55" s="201" t="str">
        <f>IF('Data Import'!$AU$196&lt;&gt;"",'Data Import'!$AU$196,"")</f>
        <v/>
      </c>
      <c r="I55" s="201" t="str">
        <f>IF('Data Import'!$AU$197&lt;&gt;"",'Data Import'!$AU$197,"")</f>
        <v/>
      </c>
      <c r="J55" s="201" t="str">
        <f>IF('Data Import'!$AU$198&lt;&gt;"",'Data Import'!$AU$198,"")</f>
        <v/>
      </c>
      <c r="K55" s="201" t="str">
        <f>IF('Data Import'!$AU$199&lt;&gt;"",'Data Import'!$AU$199,"")</f>
        <v/>
      </c>
      <c r="L55" s="201" t="str">
        <f>IF('Data Import'!$AU$200&lt;&gt;"",'Data Import'!$AU$200,"")</f>
        <v/>
      </c>
      <c r="M55" s="199" t="str">
        <f>IF('Data Import'!$AU$201="Нет","+","")</f>
        <v/>
      </c>
      <c r="N55" s="225" t="str">
        <f>IF('Data Import'!$AU$202&lt;&gt;"",'Data Import'!$AU$202,"")</f>
        <v/>
      </c>
      <c r="O55" s="203" t="str">
        <f>IF('Data Import'!$AU$201="Да","+","")</f>
        <v>+</v>
      </c>
      <c r="P55" s="217">
        <f>IF('Data Import'!$AU$203&lt;&gt;"",'Data Import'!$AU$203,"")</f>
        <v>1156</v>
      </c>
      <c r="Q55" s="217">
        <f>IF('Data Import'!$AU$204&lt;&gt;"",'Data Import'!$AU$204,"")</f>
        <v>2186</v>
      </c>
      <c r="R55" s="217">
        <f>IF('Data Import'!$AU$205&lt;&gt;"",'Data Import'!$AU$205,"")</f>
        <v>127</v>
      </c>
      <c r="S55" s="217">
        <f>IF('Data Import'!$AU$206&lt;&gt;"",'Data Import'!$AU$206,"")</f>
        <v>112</v>
      </c>
      <c r="T55" s="217">
        <f>IF('Data Import'!$AU$207&lt;&gt;"",'Data Import'!$AU$207,"")</f>
        <v>160</v>
      </c>
      <c r="U55" s="217">
        <f>IF('Data Import'!$AU$208&lt;&gt;"",'Data Import'!$AU$208,"")</f>
        <v>136</v>
      </c>
      <c r="V55" s="217">
        <f>IF('Data Import'!$AU$209&lt;&gt;"",'Data Import'!$AU$209,"")</f>
        <v>492</v>
      </c>
      <c r="W55" s="217">
        <f>IF('Data Import'!$AU$210&lt;&gt;"",'Data Import'!$AU$210,"")</f>
        <v>325</v>
      </c>
      <c r="X55" s="217">
        <f>IF('Data Import'!$AU$211&lt;&gt;"",'Data Import'!$AU$211,"")</f>
        <v>26</v>
      </c>
      <c r="Y55" s="217">
        <f>IF('Data Import'!$AU$212&lt;&gt;"",'Data Import'!$AU$212,"")</f>
        <v>26</v>
      </c>
      <c r="Z55" s="217">
        <f>IF('Data Import'!$AU$213&lt;&gt;"",'Data Import'!$AU$213,"")</f>
        <v>81</v>
      </c>
      <c r="AA55" s="217">
        <f>IF('Data Import'!$AU$214&lt;&gt;"",'Data Import'!$AU$214,"")</f>
        <v>76</v>
      </c>
      <c r="AB55" s="217">
        <f>IF('Data Import'!$AU$215&lt;&gt;"",'Data Import'!$AU$215,"")</f>
        <v>0</v>
      </c>
      <c r="AC55" s="217">
        <f>IF('Data Import'!$AU$216&lt;&gt;"",'Data Import'!$AU$216,"")</f>
        <v>0</v>
      </c>
      <c r="AD55" s="217">
        <f>IF('Data Import'!$AU$217&lt;&gt;"",'Data Import'!$AU$217,"")</f>
        <v>11</v>
      </c>
      <c r="AE55" s="217">
        <f>IF('Data Import'!$AU$218&lt;&gt;"",'Data Import'!$AU$218,"")</f>
        <v>11</v>
      </c>
      <c r="AF55" s="217">
        <f>IF('Data Import'!$AU$219&lt;&gt;"",'Data Import'!$AU$219,"")</f>
        <v>0</v>
      </c>
      <c r="AG55" s="217">
        <f>IF('Data Import'!$AU$220&lt;&gt;"",'Data Import'!$AU$220,"")</f>
        <v>0</v>
      </c>
      <c r="AH55" s="205">
        <f>IF('Data Import'!$AU$221&lt;&gt;"",'Data Import'!$AU$221,"")</f>
        <v>42.561</v>
      </c>
      <c r="AI55" s="205">
        <f>IF('Data Import'!$AU$222&lt;&gt;"",'Data Import'!$AU$222,"")</f>
        <v>14.867000000000001</v>
      </c>
      <c r="AJ55" s="205">
        <f>IF('Data Import'!$AU$223&lt;&gt;"",'Data Import'!$AU$223,"")</f>
        <v>20.472000000000001</v>
      </c>
      <c r="AK55" s="205">
        <f>IF('Data Import'!$AU$224&lt;&gt;"",'Data Import'!$AU$224,"")</f>
        <v>23.213999999999999</v>
      </c>
      <c r="AL55" s="205">
        <f>IF('Data Import'!$AU$225&lt;&gt;"",'Data Import'!$AU$225,"")</f>
        <v>50.625</v>
      </c>
      <c r="AM55" s="205">
        <f>IF('Data Import'!$AU$226&lt;&gt;"",'Data Import'!$AU$226,"")</f>
        <v>55.881999999999998</v>
      </c>
      <c r="AN55" s="205">
        <f>IF('Data Import'!$AU$227&lt;&gt;"",'Data Import'!$AU$227,"")</f>
        <v>0</v>
      </c>
      <c r="AO55" s="205">
        <f>IF('Data Import'!$AU$228&lt;&gt;"",'Data Import'!$AU$228,"")</f>
        <v>0</v>
      </c>
      <c r="AP55" s="205">
        <f>IF('Data Import'!$AU$229&lt;&gt;"",'Data Import'!$AU$229,"")</f>
        <v>8.6609999999999996</v>
      </c>
      <c r="AQ55" s="201">
        <f>IF('Data Import'!$AU$230&lt;&gt;"",'Data Import'!$AU$230,"")</f>
        <v>9.8209999999999997</v>
      </c>
      <c r="AR55" s="201">
        <f>IF('Data Import'!$AU$231&lt;&gt;"",'Data Import'!$AU$231,"")</f>
        <v>0</v>
      </c>
      <c r="AS55" s="201">
        <f>IF('Data Import'!$AU$232&lt;&gt;"",'Data Import'!$AU$232,"")</f>
        <v>0</v>
      </c>
    </row>
    <row r="56" spans="1:45" s="202" customFormat="1" ht="15.75" customHeight="1" x14ac:dyDescent="0.25">
      <c r="A56" s="33">
        <v>45</v>
      </c>
      <c r="B56" s="177" t="s">
        <v>55</v>
      </c>
      <c r="C56" s="199" t="str">
        <f>IF('Data Import'!$AV$191="Нет","+","")</f>
        <v>+</v>
      </c>
      <c r="D56" s="199" t="str">
        <f>IF('Data Import'!$AV$192="Нет","+","")</f>
        <v>+</v>
      </c>
      <c r="E56" s="179" t="str">
        <f>IF('Data Import'!$AV$193&lt;&gt;"",'Data Import'!$AV$193,"")</f>
        <v/>
      </c>
      <c r="F56" s="199" t="str">
        <f>IF('Data Import'!$AV$194&lt;&gt;"",'Data Import'!$AV$194,"")</f>
        <v/>
      </c>
      <c r="G56" s="201" t="str">
        <f>IF('Data Import'!$AV$195&lt;&gt;"",'Data Import'!$AV$195,"")</f>
        <v/>
      </c>
      <c r="H56" s="201" t="str">
        <f>IF('Data Import'!$AV$196&lt;&gt;"",'Data Import'!$AV$196,"")</f>
        <v/>
      </c>
      <c r="I56" s="201" t="str">
        <f>IF('Data Import'!$AV$197&lt;&gt;"",'Data Import'!$AV$197,"")</f>
        <v/>
      </c>
      <c r="J56" s="201" t="str">
        <f>IF('Data Import'!$AV$198&lt;&gt;"",'Data Import'!$AV$198,"")</f>
        <v/>
      </c>
      <c r="K56" s="201" t="str">
        <f>IF('Data Import'!$AV$199&lt;&gt;"",'Data Import'!$AV$199,"")</f>
        <v/>
      </c>
      <c r="L56" s="201" t="str">
        <f>IF('Data Import'!$AV$200&lt;&gt;"",'Data Import'!$AV$200,"")</f>
        <v/>
      </c>
      <c r="M56" s="199" t="str">
        <f>IF('Data Import'!$AV$201="Нет","+","")</f>
        <v/>
      </c>
      <c r="N56" s="225" t="str">
        <f>IF('Data Import'!$AV$202&lt;&gt;"",'Data Import'!$AV$202,"")</f>
        <v/>
      </c>
      <c r="O56" s="203" t="str">
        <f>IF('Data Import'!$AV$201="Да","+","")</f>
        <v>+</v>
      </c>
      <c r="P56" s="217">
        <f>IF('Data Import'!$AV$203&lt;&gt;"",'Data Import'!$AV$203,"")</f>
        <v>2302</v>
      </c>
      <c r="Q56" s="217">
        <f>IF('Data Import'!$AV$204&lt;&gt;"",'Data Import'!$AV$204,"")</f>
        <v>2030</v>
      </c>
      <c r="R56" s="217">
        <f>IF('Data Import'!$AV$205&lt;&gt;"",'Data Import'!$AV$205,"")</f>
        <v>240</v>
      </c>
      <c r="S56" s="217">
        <f>IF('Data Import'!$AV$206&lt;&gt;"",'Data Import'!$AV$206,"")</f>
        <v>230</v>
      </c>
      <c r="T56" s="217">
        <f>IF('Data Import'!$AV$207&lt;&gt;"",'Data Import'!$AV$207,"")</f>
        <v>181</v>
      </c>
      <c r="U56" s="217">
        <f>IF('Data Import'!$AV$208&lt;&gt;"",'Data Import'!$AV$208,"")</f>
        <v>198</v>
      </c>
      <c r="V56" s="217">
        <f>IF('Data Import'!$AV$209&lt;&gt;"",'Data Import'!$AV$209,"")</f>
        <v>714</v>
      </c>
      <c r="W56" s="217">
        <f>IF('Data Import'!$AV$210&lt;&gt;"",'Data Import'!$AV$210,"")</f>
        <v>772</v>
      </c>
      <c r="X56" s="217">
        <f>IF('Data Import'!$AV$211&lt;&gt;"",'Data Import'!$AV$211,"")</f>
        <v>50</v>
      </c>
      <c r="Y56" s="217">
        <f>IF('Data Import'!$AV$212&lt;&gt;"",'Data Import'!$AV$212,"")</f>
        <v>44</v>
      </c>
      <c r="Z56" s="217">
        <f>IF('Data Import'!$AV$213&lt;&gt;"",'Data Import'!$AV$213,"")</f>
        <v>102</v>
      </c>
      <c r="AA56" s="217">
        <f>IF('Data Import'!$AV$214&lt;&gt;"",'Data Import'!$AV$214,"")</f>
        <v>114</v>
      </c>
      <c r="AB56" s="217">
        <f>IF('Data Import'!$AV$215&lt;&gt;"",'Data Import'!$AV$215,"")</f>
        <v>0</v>
      </c>
      <c r="AC56" s="217">
        <f>IF('Data Import'!$AV$216&lt;&gt;"",'Data Import'!$AV$216,"")</f>
        <v>0</v>
      </c>
      <c r="AD56" s="217">
        <f>IF('Data Import'!$AV$217&lt;&gt;"",'Data Import'!$AV$217,"")</f>
        <v>0</v>
      </c>
      <c r="AE56" s="217">
        <f>IF('Data Import'!$AV$218&lt;&gt;"",'Data Import'!$AV$218,"")</f>
        <v>0</v>
      </c>
      <c r="AF56" s="217">
        <f>IF('Data Import'!$AV$219&lt;&gt;"",'Data Import'!$AV$219,"")</f>
        <v>0</v>
      </c>
      <c r="AG56" s="217">
        <f>IF('Data Import'!$AV$220&lt;&gt;"",'Data Import'!$AV$220,"")</f>
        <v>0</v>
      </c>
      <c r="AH56" s="205">
        <f>IF('Data Import'!$AV$221&lt;&gt;"",'Data Import'!$AV$221,"")</f>
        <v>31.016999999999999</v>
      </c>
      <c r="AI56" s="205">
        <f>IF('Data Import'!$AV$222&lt;&gt;"",'Data Import'!$AV$222,"")</f>
        <v>38.03</v>
      </c>
      <c r="AJ56" s="205">
        <f>IF('Data Import'!$AV$223&lt;&gt;"",'Data Import'!$AV$223,"")</f>
        <v>20.832999999999998</v>
      </c>
      <c r="AK56" s="205">
        <f>IF('Data Import'!$AV$224&lt;&gt;"",'Data Import'!$AV$224,"")</f>
        <v>19.13</v>
      </c>
      <c r="AL56" s="205">
        <f>IF('Data Import'!$AV$225&lt;&gt;"",'Data Import'!$AV$225,"")</f>
        <v>56.353999999999999</v>
      </c>
      <c r="AM56" s="205">
        <f>IF('Data Import'!$AV$226&lt;&gt;"",'Data Import'!$AV$226,"")</f>
        <v>57.576000000000001</v>
      </c>
      <c r="AN56" s="205">
        <f>IF('Data Import'!$AV$227&lt;&gt;"",'Data Import'!$AV$227,"")</f>
        <v>0</v>
      </c>
      <c r="AO56" s="205">
        <f>IF('Data Import'!$AV$228&lt;&gt;"",'Data Import'!$AV$228,"")</f>
        <v>0</v>
      </c>
      <c r="AP56" s="205">
        <f>IF('Data Import'!$AV$229&lt;&gt;"",'Data Import'!$AV$229,"")</f>
        <v>0</v>
      </c>
      <c r="AQ56" s="201">
        <f>IF('Data Import'!$AV$230&lt;&gt;"",'Data Import'!$AV$230,"")</f>
        <v>0</v>
      </c>
      <c r="AR56" s="201">
        <f>IF('Data Import'!$AV$231&lt;&gt;"",'Data Import'!$AV$231,"")</f>
        <v>0</v>
      </c>
      <c r="AS56" s="201">
        <f>IF('Data Import'!$AV$232&lt;&gt;"",'Data Import'!$AV$232,"")</f>
        <v>0</v>
      </c>
    </row>
    <row r="57" spans="1:45" s="202" customFormat="1" ht="15.75" customHeight="1" x14ac:dyDescent="0.25">
      <c r="A57" s="33">
        <v>46</v>
      </c>
      <c r="B57" s="177" t="s">
        <v>56</v>
      </c>
      <c r="C57" s="199" t="str">
        <f>IF('Data Import'!$AW$191="Нет","+","")</f>
        <v>+</v>
      </c>
      <c r="D57" s="199" t="str">
        <f>IF('Data Import'!$AW$192="Нет","+","")</f>
        <v/>
      </c>
      <c r="E57" s="179" t="str">
        <f>IF('Data Import'!$AW$193&lt;&gt;"",'Data Import'!$AW$193,"")</f>
        <v/>
      </c>
      <c r="F57" s="199" t="str">
        <f>IF('Data Import'!$AW$194&lt;&gt;"",'Data Import'!$AW$194,"")</f>
        <v/>
      </c>
      <c r="G57" s="201" t="str">
        <f>IF('Data Import'!$AW$195&lt;&gt;"",'Data Import'!$AW$195,"")</f>
        <v/>
      </c>
      <c r="H57" s="201" t="str">
        <f>IF('Data Import'!$AW$196&lt;&gt;"",'Data Import'!$AW$196,"")</f>
        <v/>
      </c>
      <c r="I57" s="201" t="str">
        <f>IF('Data Import'!$AW$197&lt;&gt;"",'Data Import'!$AW$197,"")</f>
        <v/>
      </c>
      <c r="J57" s="201" t="str">
        <f>IF('Data Import'!$AW$198&lt;&gt;"",'Data Import'!$AW$198,"")</f>
        <v/>
      </c>
      <c r="K57" s="201" t="str">
        <f>IF('Data Import'!$AW$199&lt;&gt;"",'Data Import'!$AW$199,"")</f>
        <v/>
      </c>
      <c r="L57" s="201" t="str">
        <f>IF('Data Import'!$AW$200&lt;&gt;"",'Data Import'!$AW$200,"")</f>
        <v/>
      </c>
      <c r="M57" s="199" t="str">
        <f>IF('Data Import'!$AW$201="Нет","+","")</f>
        <v/>
      </c>
      <c r="N57" s="225" t="str">
        <f>IF('Data Import'!$AW$202&lt;&gt;"",'Data Import'!$AW$202,"")</f>
        <v/>
      </c>
      <c r="O57" s="203" t="str">
        <f>IF('Data Import'!$AW$201="Да","+","")</f>
        <v>+</v>
      </c>
      <c r="P57" s="217">
        <f>IF('Data Import'!$AW$203&lt;&gt;"",'Data Import'!$AW$203,"")</f>
        <v>2770</v>
      </c>
      <c r="Q57" s="217">
        <f>IF('Data Import'!$AW$204&lt;&gt;"",'Data Import'!$AW$204,"")</f>
        <v>2820</v>
      </c>
      <c r="R57" s="217">
        <f>IF('Data Import'!$AW$205&lt;&gt;"",'Data Import'!$AW$205,"")</f>
        <v>124</v>
      </c>
      <c r="S57" s="217">
        <f>IF('Data Import'!$AW$206&lt;&gt;"",'Data Import'!$AW$206,"")</f>
        <v>119</v>
      </c>
      <c r="T57" s="217">
        <f>IF('Data Import'!$AW$207&lt;&gt;"",'Data Import'!$AW$207,"")</f>
        <v>111</v>
      </c>
      <c r="U57" s="217">
        <f>IF('Data Import'!$AW$208&lt;&gt;"",'Data Import'!$AW$208,"")</f>
        <v>111</v>
      </c>
      <c r="V57" s="217">
        <f>IF('Data Import'!$AW$209&lt;&gt;"",'Data Import'!$AW$209,"")</f>
        <v>1205</v>
      </c>
      <c r="W57" s="217">
        <f>IF('Data Import'!$AW$210&lt;&gt;"",'Data Import'!$AW$210,"")</f>
        <v>1254</v>
      </c>
      <c r="X57" s="217">
        <f>IF('Data Import'!$AW$211&lt;&gt;"",'Data Import'!$AW$211,"")</f>
        <v>29</v>
      </c>
      <c r="Y57" s="217">
        <f>IF('Data Import'!$AW$212&lt;&gt;"",'Data Import'!$AW$212,"")</f>
        <v>29</v>
      </c>
      <c r="Z57" s="217">
        <f>IF('Data Import'!$AW$213&lt;&gt;"",'Data Import'!$AW$213,"")</f>
        <v>111</v>
      </c>
      <c r="AA57" s="217">
        <f>IF('Data Import'!$AW$214&lt;&gt;"",'Data Import'!$AW$214,"")</f>
        <v>111</v>
      </c>
      <c r="AB57" s="217" t="str">
        <f>IF('Data Import'!$AW$215&lt;&gt;"",'Data Import'!$AW$215,"")</f>
        <v/>
      </c>
      <c r="AC57" s="217" t="str">
        <f>IF('Data Import'!$AW$216&lt;&gt;"",'Data Import'!$AW$216,"")</f>
        <v/>
      </c>
      <c r="AD57" s="217" t="str">
        <f>IF('Data Import'!$AW$217&lt;&gt;"",'Data Import'!$AW$217,"")</f>
        <v/>
      </c>
      <c r="AE57" s="217" t="str">
        <f>IF('Data Import'!$AW$218&lt;&gt;"",'Data Import'!$AW$218,"")</f>
        <v/>
      </c>
      <c r="AF57" s="217" t="str">
        <f>IF('Data Import'!$AW$219&lt;&gt;"",'Data Import'!$AW$219,"")</f>
        <v/>
      </c>
      <c r="AG57" s="217" t="str">
        <f>IF('Data Import'!$AW$220&lt;&gt;"",'Data Import'!$AW$220,"")</f>
        <v/>
      </c>
      <c r="AH57" s="205">
        <f>IF('Data Import'!$AW$221&lt;&gt;"",'Data Import'!$AW$221,"")</f>
        <v>43.502000000000002</v>
      </c>
      <c r="AI57" s="205">
        <f>IF('Data Import'!$AW$222&lt;&gt;"",'Data Import'!$AW$222,"")</f>
        <v>44.468000000000004</v>
      </c>
      <c r="AJ57" s="205">
        <f>IF('Data Import'!$AW$223&lt;&gt;"",'Data Import'!$AW$223,"")</f>
        <v>23.387</v>
      </c>
      <c r="AK57" s="205">
        <f>IF('Data Import'!$AW$224&lt;&gt;"",'Data Import'!$AW$224,"")</f>
        <v>24.37</v>
      </c>
      <c r="AL57" s="205">
        <f>IF('Data Import'!$AW$225&lt;&gt;"",'Data Import'!$AW$225,"")</f>
        <v>100</v>
      </c>
      <c r="AM57" s="205">
        <f>IF('Data Import'!$AW$226&lt;&gt;"",'Data Import'!$AW$226,"")</f>
        <v>100</v>
      </c>
      <c r="AN57" s="205" t="str">
        <f>IF('Data Import'!$AW$227&lt;&gt;"",'Data Import'!$AW$227,"")</f>
        <v/>
      </c>
      <c r="AO57" s="205" t="str">
        <f>IF('Data Import'!$AW$228&lt;&gt;"",'Data Import'!$AW$228,"")</f>
        <v/>
      </c>
      <c r="AP57" s="205" t="str">
        <f>IF('Data Import'!$AW$229&lt;&gt;"",'Data Import'!$AW$229,"")</f>
        <v/>
      </c>
      <c r="AQ57" s="201" t="str">
        <f>IF('Data Import'!$AW$230&lt;&gt;"",'Data Import'!$AW$230,"")</f>
        <v/>
      </c>
      <c r="AR57" s="201" t="str">
        <f>IF('Data Import'!$AW$231&lt;&gt;"",'Data Import'!$AW$231,"")</f>
        <v/>
      </c>
      <c r="AS57" s="201" t="str">
        <f>IF('Data Import'!$AW$232&lt;&gt;"",'Data Import'!$AW$232,"")</f>
        <v/>
      </c>
    </row>
    <row r="58" spans="1:45" s="202" customFormat="1" ht="91.5" customHeight="1" x14ac:dyDescent="0.25">
      <c r="A58" s="33">
        <v>47</v>
      </c>
      <c r="B58" s="177" t="s">
        <v>57</v>
      </c>
      <c r="C58" s="199" t="str">
        <f>IF('Data Import'!$AX$191="Нет","+","")</f>
        <v/>
      </c>
      <c r="D58" s="199" t="str">
        <f>IF('Data Import'!$AX$192="Нет","+","")</f>
        <v/>
      </c>
      <c r="E58" s="179" t="str">
        <f>IF('Data Import'!$AX$193&lt;&gt;"",'Data Import'!$AX$193,"")</f>
        <v>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v>
      </c>
      <c r="F58" s="199" t="str">
        <f>IF('Data Import'!$AX$194&lt;&gt;"",'Data Import'!$AX$194,"")</f>
        <v>ед.</v>
      </c>
      <c r="G58" s="201">
        <f>IF('Data Import'!$AX$195&lt;&gt;"",'Data Import'!$AX$195,"")</f>
        <v>5</v>
      </c>
      <c r="H58" s="201">
        <f>IF('Data Import'!$AX$196&lt;&gt;"",'Data Import'!$AX$196,"")</f>
        <v>9</v>
      </c>
      <c r="I58" s="201">
        <f>IF('Data Import'!$AX$197&lt;&gt;"",'Data Import'!$AX$197,"")</f>
        <v>0</v>
      </c>
      <c r="J58" s="201">
        <f>IF('Data Import'!$AX$198&lt;&gt;"",'Data Import'!$AX$198,"")</f>
        <v>5</v>
      </c>
      <c r="K58" s="201">
        <f>IF('Data Import'!$AX$199&lt;&gt;"",'Data Import'!$AX$199,"")</f>
        <v>9</v>
      </c>
      <c r="L58" s="201">
        <f>IF('Data Import'!$AX$200&lt;&gt;"",'Data Import'!$AX$200,"")</f>
        <v>0</v>
      </c>
      <c r="M58" s="199" t="str">
        <f>IF('Data Import'!$AX$201="Нет","+","")</f>
        <v>+</v>
      </c>
      <c r="N58" s="225" t="str">
        <f>IF('Data Import'!$AX$202&lt;&gt;"",'Data Import'!$AX$202,"")</f>
        <v/>
      </c>
      <c r="O58" s="203" t="str">
        <f>IF('Data Import'!$AX$201="Да","+","")</f>
        <v/>
      </c>
      <c r="P58" s="217">
        <f>IF('Data Import'!$AX$203&lt;&gt;"",'Data Import'!$AX$203,"")</f>
        <v>2579</v>
      </c>
      <c r="Q58" s="217">
        <f>IF('Data Import'!$AX$204&lt;&gt;"",'Data Import'!$AX$204,"")</f>
        <v>2845</v>
      </c>
      <c r="R58" s="217">
        <f>IF('Data Import'!$AX$205&lt;&gt;"",'Data Import'!$AX$205,"")</f>
        <v>168</v>
      </c>
      <c r="S58" s="217">
        <f>IF('Data Import'!$AX$206&lt;&gt;"",'Data Import'!$AX$206,"")</f>
        <v>149</v>
      </c>
      <c r="T58" s="217">
        <f>IF('Data Import'!$AX$207&lt;&gt;"",'Data Import'!$AX$207,"")</f>
        <v>430</v>
      </c>
      <c r="U58" s="217">
        <f>IF('Data Import'!$AX$208&lt;&gt;"",'Data Import'!$AX$208,"")</f>
        <v>350</v>
      </c>
      <c r="V58" s="217">
        <f>IF('Data Import'!$AX$209&lt;&gt;"",'Data Import'!$AX$209,"")</f>
        <v>544</v>
      </c>
      <c r="W58" s="217">
        <f>IF('Data Import'!$AX$210&lt;&gt;"",'Data Import'!$AX$210,"")</f>
        <v>559</v>
      </c>
      <c r="X58" s="217">
        <f>IF('Data Import'!$AX$211&lt;&gt;"",'Data Import'!$AX$211,"")</f>
        <v>77</v>
      </c>
      <c r="Y58" s="217">
        <f>IF('Data Import'!$AX$212&lt;&gt;"",'Data Import'!$AX$212,"")</f>
        <v>92</v>
      </c>
      <c r="Z58" s="217">
        <f>IF('Data Import'!$AX$213&lt;&gt;"",'Data Import'!$AX$213,"")</f>
        <v>280</v>
      </c>
      <c r="AA58" s="217">
        <f>IF('Data Import'!$AX$214&lt;&gt;"",'Data Import'!$AX$214,"")</f>
        <v>280</v>
      </c>
      <c r="AB58" s="217">
        <f>IF('Data Import'!$AX$215&lt;&gt;"",'Data Import'!$AX$215,"")</f>
        <v>553</v>
      </c>
      <c r="AC58" s="217">
        <f>IF('Data Import'!$AX$216&lt;&gt;"",'Data Import'!$AX$216,"")</f>
        <v>565</v>
      </c>
      <c r="AD58" s="217">
        <f>IF('Data Import'!$AX$217&lt;&gt;"",'Data Import'!$AX$217,"")</f>
        <v>81</v>
      </c>
      <c r="AE58" s="217">
        <f>IF('Data Import'!$AX$218&lt;&gt;"",'Data Import'!$AX$218,"")</f>
        <v>124</v>
      </c>
      <c r="AF58" s="217">
        <f>IF('Data Import'!$AX$219&lt;&gt;"",'Data Import'!$AX$219,"")</f>
        <v>350</v>
      </c>
      <c r="AG58" s="217">
        <f>IF('Data Import'!$AX$220&lt;&gt;"",'Data Import'!$AX$220,"")</f>
        <v>294</v>
      </c>
      <c r="AH58" s="205">
        <f>IF('Data Import'!$AX$221&lt;&gt;"",'Data Import'!$AX$221,"")</f>
        <v>21.093</v>
      </c>
      <c r="AI58" s="205">
        <f>IF('Data Import'!$AX$222&lt;&gt;"",'Data Import'!$AX$222,"")</f>
        <v>19.649000000000001</v>
      </c>
      <c r="AJ58" s="205">
        <f>IF('Data Import'!$AX$223&lt;&gt;"",'Data Import'!$AX$223,"")</f>
        <v>45.832999999999998</v>
      </c>
      <c r="AK58" s="205">
        <f>IF('Data Import'!$AX$224&lt;&gt;"",'Data Import'!$AX$224,"")</f>
        <v>61.744999999999997</v>
      </c>
      <c r="AL58" s="205">
        <f>IF('Data Import'!$AX$225&lt;&gt;"",'Data Import'!$AX$225,"")</f>
        <v>65.116</v>
      </c>
      <c r="AM58" s="205">
        <f>IF('Data Import'!$AX$226&lt;&gt;"",'Data Import'!$AX$226,"")</f>
        <v>80</v>
      </c>
      <c r="AN58" s="205">
        <f>IF('Data Import'!$AX$227&lt;&gt;"",'Data Import'!$AX$227,"")</f>
        <v>21.442</v>
      </c>
      <c r="AO58" s="205">
        <f>IF('Data Import'!$AX$228&lt;&gt;"",'Data Import'!$AX$228,"")</f>
        <v>19.859000000000002</v>
      </c>
      <c r="AP58" s="205">
        <f>IF('Data Import'!$AX$229&lt;&gt;"",'Data Import'!$AX$229,"")</f>
        <v>48.213999999999999</v>
      </c>
      <c r="AQ58" s="201">
        <f>IF('Data Import'!$AX$230&lt;&gt;"",'Data Import'!$AX$230,"")</f>
        <v>83.221000000000004</v>
      </c>
      <c r="AR58" s="201">
        <f>IF('Data Import'!$AX$231&lt;&gt;"",'Data Import'!$AX$231,"")</f>
        <v>81.394999999999996</v>
      </c>
      <c r="AS58" s="201">
        <f>IF('Data Import'!$AX$232&lt;&gt;"",'Data Import'!$AX$232,"")</f>
        <v>84</v>
      </c>
    </row>
    <row r="59" spans="1:45" s="202" customFormat="1" ht="66" customHeight="1" x14ac:dyDescent="0.25">
      <c r="A59" s="33">
        <v>48</v>
      </c>
      <c r="B59" s="177" t="s">
        <v>58</v>
      </c>
      <c r="C59" s="199" t="str">
        <f>IF('Data Import'!$AY$191="Нет","+","")</f>
        <v/>
      </c>
      <c r="D59" s="199" t="str">
        <f>IF('Data Import'!$AY$192="Нет","+","")</f>
        <v/>
      </c>
      <c r="E59" s="179" t="str">
        <f>IF('Data Import'!$AY$193&lt;&gt;"",'Data Import'!$AY$193,"")</f>
        <v>Доля единиц транспорта, приспособленных
для использования инвалидами (в общем
числе соответствующих транспортных
средств)</v>
      </c>
      <c r="F59" s="199" t="str">
        <f>IF('Data Import'!$AY$194&lt;&gt;"",'Data Import'!$AY$194,"")</f>
        <v>%</v>
      </c>
      <c r="G59" s="201">
        <f>IF('Data Import'!$AY$195&lt;&gt;"",'Data Import'!$AY$195,"")</f>
        <v>50</v>
      </c>
      <c r="H59" s="201">
        <f>IF('Data Import'!$AY$196&lt;&gt;"",'Data Import'!$AY$196,"")</f>
        <v>98</v>
      </c>
      <c r="I59" s="201">
        <f>IF('Data Import'!$AY$197&lt;&gt;"",'Data Import'!$AY$197,"")</f>
        <v>98</v>
      </c>
      <c r="J59" s="201">
        <f>IF('Data Import'!$AY$198&lt;&gt;"",'Data Import'!$AY$198,"")</f>
        <v>32.14</v>
      </c>
      <c r="K59" s="201">
        <f>IF('Data Import'!$AY$199&lt;&gt;"",'Data Import'!$AY$199,"")</f>
        <v>59.43</v>
      </c>
      <c r="L59" s="201">
        <f>IF('Data Import'!$AY$200&lt;&gt;"",'Data Import'!$AY$200,"")</f>
        <v>59.43</v>
      </c>
      <c r="M59" s="199" t="str">
        <f>IF('Data Import'!$AY$201="Нет","+","")</f>
        <v/>
      </c>
      <c r="N59" s="225" t="str">
        <f>IF('Data Import'!$AY$202&lt;&gt;"",'Data Import'!$AY$202,"")</f>
        <v/>
      </c>
      <c r="O59" s="203" t="str">
        <f>IF('Data Import'!$AY$201="Да","+","")</f>
        <v>+</v>
      </c>
      <c r="P59" s="217">
        <f>IF('Data Import'!$AY$203&lt;&gt;"",'Data Import'!$AY$203,"")</f>
        <v>2803</v>
      </c>
      <c r="Q59" s="217">
        <f>IF('Data Import'!$AY$204&lt;&gt;"",'Data Import'!$AY$204,"")</f>
        <v>2718</v>
      </c>
      <c r="R59" s="217">
        <f>IF('Data Import'!$AY$205&lt;&gt;"",'Data Import'!$AY$205,"")</f>
        <v>77</v>
      </c>
      <c r="S59" s="217">
        <f>IF('Data Import'!$AY$206&lt;&gt;"",'Data Import'!$AY$206,"")</f>
        <v>77</v>
      </c>
      <c r="T59" s="217">
        <f>IF('Data Import'!$AY$207&lt;&gt;"",'Data Import'!$AY$207,"")</f>
        <v>167</v>
      </c>
      <c r="U59" s="217">
        <f>IF('Data Import'!$AY$208&lt;&gt;"",'Data Import'!$AY$208,"")</f>
        <v>167</v>
      </c>
      <c r="V59" s="217">
        <f>IF('Data Import'!$AY$209&lt;&gt;"",'Data Import'!$AY$209,"")</f>
        <v>411</v>
      </c>
      <c r="W59" s="217">
        <f>IF('Data Import'!$AY$210&lt;&gt;"",'Data Import'!$AY$210,"")</f>
        <v>492</v>
      </c>
      <c r="X59" s="217">
        <f>IF('Data Import'!$AY$211&lt;&gt;"",'Data Import'!$AY$211,"")</f>
        <v>25</v>
      </c>
      <c r="Y59" s="217">
        <f>IF('Data Import'!$AY$212&lt;&gt;"",'Data Import'!$AY$212,"")</f>
        <v>25</v>
      </c>
      <c r="Z59" s="217">
        <f>IF('Data Import'!$AY$213&lt;&gt;"",'Data Import'!$AY$213,"")</f>
        <v>121</v>
      </c>
      <c r="AA59" s="217">
        <f>IF('Data Import'!$AY$214&lt;&gt;"",'Data Import'!$AY$214,"")</f>
        <v>121</v>
      </c>
      <c r="AB59" s="217">
        <f>IF('Data Import'!$AY$215&lt;&gt;"",'Data Import'!$AY$215,"")</f>
        <v>0</v>
      </c>
      <c r="AC59" s="217">
        <f>IF('Data Import'!$AY$216&lt;&gt;"",'Data Import'!$AY$216,"")</f>
        <v>0</v>
      </c>
      <c r="AD59" s="217">
        <f>IF('Data Import'!$AY$217&lt;&gt;"",'Data Import'!$AY$217,"")</f>
        <v>0</v>
      </c>
      <c r="AE59" s="217">
        <f>IF('Data Import'!$AY$218&lt;&gt;"",'Data Import'!$AY$218,"")</f>
        <v>0</v>
      </c>
      <c r="AF59" s="217">
        <f>IF('Data Import'!$AY$219&lt;&gt;"",'Data Import'!$AY$219,"")</f>
        <v>0</v>
      </c>
      <c r="AG59" s="217">
        <f>IF('Data Import'!$AY$220&lt;&gt;"",'Data Import'!$AY$220,"")</f>
        <v>0</v>
      </c>
      <c r="AH59" s="205">
        <f>IF('Data Import'!$AY$221&lt;&gt;"",'Data Import'!$AY$221,"")</f>
        <v>14.663</v>
      </c>
      <c r="AI59" s="205">
        <f>IF('Data Import'!$AY$222&lt;&gt;"",'Data Import'!$AY$222,"")</f>
        <v>18.102</v>
      </c>
      <c r="AJ59" s="205">
        <f>IF('Data Import'!$AY$223&lt;&gt;"",'Data Import'!$AY$223,"")</f>
        <v>32.468000000000004</v>
      </c>
      <c r="AK59" s="205">
        <f>IF('Data Import'!$AY$224&lt;&gt;"",'Data Import'!$AY$224,"")</f>
        <v>32.468000000000004</v>
      </c>
      <c r="AL59" s="205">
        <f>IF('Data Import'!$AY$225&lt;&gt;"",'Data Import'!$AY$225,"")</f>
        <v>72.454999999999998</v>
      </c>
      <c r="AM59" s="205">
        <f>IF('Data Import'!$AY$226&lt;&gt;"",'Data Import'!$AY$226,"")</f>
        <v>72.454999999999998</v>
      </c>
      <c r="AN59" s="205">
        <f>IF('Data Import'!$AY$227&lt;&gt;"",'Data Import'!$AY$227,"")</f>
        <v>0</v>
      </c>
      <c r="AO59" s="205">
        <f>IF('Data Import'!$AY$228&lt;&gt;"",'Data Import'!$AY$228,"")</f>
        <v>0</v>
      </c>
      <c r="AP59" s="205">
        <f>IF('Data Import'!$AY$229&lt;&gt;"",'Data Import'!$AY$229,"")</f>
        <v>0</v>
      </c>
      <c r="AQ59" s="201">
        <f>IF('Data Import'!$AY$230&lt;&gt;"",'Data Import'!$AY$230,"")</f>
        <v>0</v>
      </c>
      <c r="AR59" s="201">
        <f>IF('Data Import'!$AY$231&lt;&gt;"",'Data Import'!$AY$231,"")</f>
        <v>0</v>
      </c>
      <c r="AS59" s="201">
        <f>IF('Data Import'!$AY$232&lt;&gt;"",'Data Import'!$AY$232,"")</f>
        <v>0</v>
      </c>
    </row>
    <row r="60" spans="1:45" s="202" customFormat="1" ht="15.75" customHeight="1" x14ac:dyDescent="0.25">
      <c r="A60" s="33">
        <v>49</v>
      </c>
      <c r="B60" s="177" t="s">
        <v>59</v>
      </c>
      <c r="C60" s="199" t="str">
        <f>IF('Data Import'!$AZ$191="Нет","+","")</f>
        <v/>
      </c>
      <c r="D60" s="199" t="str">
        <f>IF('Data Import'!$AZ$192="Нет","+","")</f>
        <v/>
      </c>
      <c r="E60" s="179" t="str">
        <f>IF('Data Import'!$AZ$193&lt;&gt;"",'Data Import'!$AZ$193,"")</f>
        <v/>
      </c>
      <c r="F60" s="199" t="str">
        <f>IF('Data Import'!$AZ$194&lt;&gt;"",'Data Import'!$AZ$194,"")</f>
        <v/>
      </c>
      <c r="G60" s="201" t="str">
        <f>IF('Data Import'!$AZ$195&lt;&gt;"",'Data Import'!$AZ$195,"")</f>
        <v/>
      </c>
      <c r="H60" s="201" t="str">
        <f>IF('Data Import'!$AZ$196&lt;&gt;"",'Data Import'!$AZ$196,"")</f>
        <v/>
      </c>
      <c r="I60" s="201" t="str">
        <f>IF('Data Import'!$AZ$197&lt;&gt;"",'Data Import'!$AZ$197,"")</f>
        <v/>
      </c>
      <c r="J60" s="201" t="str">
        <f>IF('Data Import'!$AZ$198&lt;&gt;"",'Data Import'!$AZ$198,"")</f>
        <v/>
      </c>
      <c r="K60" s="201" t="str">
        <f>IF('Data Import'!$AZ$199&lt;&gt;"",'Data Import'!$AZ$199,"")</f>
        <v/>
      </c>
      <c r="L60" s="201" t="str">
        <f>IF('Data Import'!$AZ$200&lt;&gt;"",'Data Import'!$AZ$200,"")</f>
        <v/>
      </c>
      <c r="M60" s="199" t="str">
        <f>IF('Data Import'!$AZ$201="Нет","+","")</f>
        <v/>
      </c>
      <c r="N60" s="225" t="str">
        <f>IF('Data Import'!$AZ$202&lt;&gt;"",'Data Import'!$AZ$202,"")</f>
        <v/>
      </c>
      <c r="O60" s="203" t="str">
        <f>IF('Data Import'!$AZ$201="Да","+","")</f>
        <v/>
      </c>
      <c r="P60" s="217" t="str">
        <f>IF('Data Import'!$AZ$203&lt;&gt;"",'Data Import'!$AZ$203,"")</f>
        <v/>
      </c>
      <c r="Q60" s="217" t="str">
        <f>IF('Data Import'!$AZ$204&lt;&gt;"",'Data Import'!$AZ$204,"")</f>
        <v/>
      </c>
      <c r="R60" s="217" t="str">
        <f>IF('Data Import'!$AZ$205&lt;&gt;"",'Data Import'!$AZ$205,"")</f>
        <v/>
      </c>
      <c r="S60" s="217" t="str">
        <f>IF('Data Import'!$AZ$206&lt;&gt;"",'Data Import'!$AZ$206,"")</f>
        <v/>
      </c>
      <c r="T60" s="217" t="str">
        <f>IF('Data Import'!$AZ$207&lt;&gt;"",'Data Import'!$AZ$207,"")</f>
        <v/>
      </c>
      <c r="U60" s="217" t="str">
        <f>IF('Data Import'!$AZ$208&lt;&gt;"",'Data Import'!$AZ$208,"")</f>
        <v/>
      </c>
      <c r="V60" s="217" t="str">
        <f>IF('Data Import'!$AZ$209&lt;&gt;"",'Data Import'!$AZ$209,"")</f>
        <v/>
      </c>
      <c r="W60" s="217" t="str">
        <f>IF('Data Import'!$AZ$210&lt;&gt;"",'Data Import'!$AZ$210,"")</f>
        <v/>
      </c>
      <c r="X60" s="217" t="str">
        <f>IF('Data Import'!$AZ$211&lt;&gt;"",'Data Import'!$AZ$211,"")</f>
        <v/>
      </c>
      <c r="Y60" s="217" t="str">
        <f>IF('Data Import'!$AZ$212&lt;&gt;"",'Data Import'!$AZ$212,"")</f>
        <v/>
      </c>
      <c r="Z60" s="217" t="str">
        <f>IF('Data Import'!$AZ$213&lt;&gt;"",'Data Import'!$AZ$213,"")</f>
        <v/>
      </c>
      <c r="AA60" s="217" t="str">
        <f>IF('Data Import'!$AZ$214&lt;&gt;"",'Data Import'!$AZ$214,"")</f>
        <v/>
      </c>
      <c r="AB60" s="217" t="str">
        <f>IF('Data Import'!$AZ$215&lt;&gt;"",'Data Import'!$AZ$215,"")</f>
        <v/>
      </c>
      <c r="AC60" s="217" t="str">
        <f>IF('Data Import'!$AZ$216&lt;&gt;"",'Data Import'!$AZ$216,"")</f>
        <v/>
      </c>
      <c r="AD60" s="217" t="str">
        <f>IF('Data Import'!$AZ$217&lt;&gt;"",'Data Import'!$AZ$217,"")</f>
        <v/>
      </c>
      <c r="AE60" s="217" t="str">
        <f>IF('Data Import'!$AZ$218&lt;&gt;"",'Data Import'!$AZ$218,"")</f>
        <v/>
      </c>
      <c r="AF60" s="217" t="str">
        <f>IF('Data Import'!$AZ$219&lt;&gt;"",'Data Import'!$AZ$219,"")</f>
        <v/>
      </c>
      <c r="AG60" s="217" t="str">
        <f>IF('Data Import'!$AZ$220&lt;&gt;"",'Data Import'!$AZ$220,"")</f>
        <v/>
      </c>
      <c r="AH60" s="205" t="str">
        <f>IF('Data Import'!$AZ$221&lt;&gt;"",'Data Import'!$AZ$221,"")</f>
        <v/>
      </c>
      <c r="AI60" s="205" t="str">
        <f>IF('Data Import'!$AZ$222&lt;&gt;"",'Data Import'!$AZ$222,"")</f>
        <v/>
      </c>
      <c r="AJ60" s="205" t="str">
        <f>IF('Data Import'!$AZ$223&lt;&gt;"",'Data Import'!$AZ$223,"")</f>
        <v/>
      </c>
      <c r="AK60" s="205" t="str">
        <f>IF('Data Import'!$AZ$224&lt;&gt;"",'Data Import'!$AZ$224,"")</f>
        <v/>
      </c>
      <c r="AL60" s="205" t="str">
        <f>IF('Data Import'!$AZ$225&lt;&gt;"",'Data Import'!$AZ$225,"")</f>
        <v/>
      </c>
      <c r="AM60" s="205" t="str">
        <f>IF('Data Import'!$AZ$226&lt;&gt;"",'Data Import'!$AZ$226,"")</f>
        <v/>
      </c>
      <c r="AN60" s="205" t="str">
        <f>IF('Data Import'!$AZ$227&lt;&gt;"",'Data Import'!$AZ$227,"")</f>
        <v/>
      </c>
      <c r="AO60" s="205" t="str">
        <f>IF('Data Import'!$AZ$228&lt;&gt;"",'Data Import'!$AZ$228,"")</f>
        <v/>
      </c>
      <c r="AP60" s="205" t="str">
        <f>IF('Data Import'!$AZ$229&lt;&gt;"",'Data Import'!$AZ$229,"")</f>
        <v/>
      </c>
      <c r="AQ60" s="201" t="str">
        <f>IF('Data Import'!$AZ$230&lt;&gt;"",'Data Import'!$AZ$230,"")</f>
        <v/>
      </c>
      <c r="AR60" s="201" t="str">
        <f>IF('Data Import'!$AZ$231&lt;&gt;"",'Data Import'!$AZ$231,"")</f>
        <v/>
      </c>
      <c r="AS60" s="201" t="str">
        <f>IF('Data Import'!$AZ$232&lt;&gt;"",'Data Import'!$AZ$232,"")</f>
        <v/>
      </c>
    </row>
    <row r="61" spans="1:45" s="202" customFormat="1" ht="15.75" customHeight="1" x14ac:dyDescent="0.25">
      <c r="A61" s="33">
        <v>50</v>
      </c>
      <c r="B61" s="177" t="s">
        <v>60</v>
      </c>
      <c r="C61" s="199" t="str">
        <f>IF('Data Import'!$BA$191="Нет","+","")</f>
        <v>+</v>
      </c>
      <c r="D61" s="199" t="str">
        <f>IF('Data Import'!$BA$192="Нет","+","")</f>
        <v/>
      </c>
      <c r="E61" s="179" t="str">
        <f>IF('Data Import'!$BA$193&lt;&gt;"",'Data Import'!$BA$193,"")</f>
        <v/>
      </c>
      <c r="F61" s="199" t="str">
        <f>IF('Data Import'!$BA$194&lt;&gt;"",'Data Import'!$BA$194,"")</f>
        <v/>
      </c>
      <c r="G61" s="201" t="str">
        <f>IF('Data Import'!$BA$195&lt;&gt;"",'Data Import'!$BA$195,"")</f>
        <v/>
      </c>
      <c r="H61" s="201" t="str">
        <f>IF('Data Import'!$BA$196&lt;&gt;"",'Data Import'!$BA$196,"")</f>
        <v/>
      </c>
      <c r="I61" s="201" t="str">
        <f>IF('Data Import'!$BA$197&lt;&gt;"",'Data Import'!$BA$197,"")</f>
        <v/>
      </c>
      <c r="J61" s="201" t="str">
        <f>IF('Data Import'!$BA$198&lt;&gt;"",'Data Import'!$BA$198,"")</f>
        <v/>
      </c>
      <c r="K61" s="201" t="str">
        <f>IF('Data Import'!$BA$199&lt;&gt;"",'Data Import'!$BA$199,"")</f>
        <v/>
      </c>
      <c r="L61" s="201" t="str">
        <f>IF('Data Import'!$BA$200&lt;&gt;"",'Data Import'!$BA$200,"")</f>
        <v/>
      </c>
      <c r="M61" s="199" t="str">
        <f>IF('Data Import'!$BA$201="Нет","+","")</f>
        <v/>
      </c>
      <c r="N61" s="225" t="str">
        <f>IF('Data Import'!$BA$202&lt;&gt;"",'Data Import'!$BA$202,"")</f>
        <v/>
      </c>
      <c r="O61" s="203" t="str">
        <f>IF('Data Import'!$BA$201="Да","+","")</f>
        <v>+</v>
      </c>
      <c r="P61" s="217">
        <f>IF('Data Import'!$BA$203&lt;&gt;"",'Data Import'!$BA$203,"")</f>
        <v>840</v>
      </c>
      <c r="Q61" s="217">
        <f>IF('Data Import'!$BA$204&lt;&gt;"",'Data Import'!$BA$204,"")</f>
        <v>859</v>
      </c>
      <c r="R61" s="217">
        <f>IF('Data Import'!$BA$205&lt;&gt;"",'Data Import'!$BA$205,"")</f>
        <v>70</v>
      </c>
      <c r="S61" s="217">
        <f>IF('Data Import'!$BA$206&lt;&gt;"",'Data Import'!$BA$206,"")</f>
        <v>70</v>
      </c>
      <c r="T61" s="217">
        <f>IF('Data Import'!$BA$207&lt;&gt;"",'Data Import'!$BA$207,"")</f>
        <v>0</v>
      </c>
      <c r="U61" s="217">
        <f>IF('Data Import'!$BA$208&lt;&gt;"",'Data Import'!$BA$208,"")</f>
        <v>0</v>
      </c>
      <c r="V61" s="217">
        <f>IF('Data Import'!$BA$209&lt;&gt;"",'Data Import'!$BA$209,"")</f>
        <v>214</v>
      </c>
      <c r="W61" s="217">
        <f>IF('Data Import'!$BA$210&lt;&gt;"",'Data Import'!$BA$210,"")</f>
        <v>244</v>
      </c>
      <c r="X61" s="217">
        <f>IF('Data Import'!$BA$211&lt;&gt;"",'Data Import'!$BA$211,"")</f>
        <v>17</v>
      </c>
      <c r="Y61" s="217">
        <f>IF('Data Import'!$BA$212&lt;&gt;"",'Data Import'!$BA$212,"")</f>
        <v>17</v>
      </c>
      <c r="Z61" s="217" t="str">
        <f>IF('Data Import'!$BA$213&lt;&gt;"",'Data Import'!$BA$213,"")</f>
        <v/>
      </c>
      <c r="AA61" s="217" t="str">
        <f>IF('Data Import'!$BA$214&lt;&gt;"",'Data Import'!$BA$214,"")</f>
        <v/>
      </c>
      <c r="AB61" s="217">
        <f>IF('Data Import'!$BA$215&lt;&gt;"",'Data Import'!$BA$215,"")</f>
        <v>209</v>
      </c>
      <c r="AC61" s="217">
        <f>IF('Data Import'!$BA$216&lt;&gt;"",'Data Import'!$BA$216,"")</f>
        <v>239</v>
      </c>
      <c r="AD61" s="217">
        <f>IF('Data Import'!$BA$217&lt;&gt;"",'Data Import'!$BA$217,"")</f>
        <v>70</v>
      </c>
      <c r="AE61" s="217">
        <f>IF('Data Import'!$BA$218&lt;&gt;"",'Data Import'!$BA$218,"")</f>
        <v>70</v>
      </c>
      <c r="AF61" s="217" t="str">
        <f>IF('Data Import'!$BA$219&lt;&gt;"",'Data Import'!$BA$219,"")</f>
        <v/>
      </c>
      <c r="AG61" s="217" t="str">
        <f>IF('Data Import'!$BA$220&lt;&gt;"",'Data Import'!$BA$220,"")</f>
        <v/>
      </c>
      <c r="AH61" s="205">
        <f>IF('Data Import'!$BA$221&lt;&gt;"",'Data Import'!$BA$221,"")</f>
        <v>25.475999999999999</v>
      </c>
      <c r="AI61" s="205">
        <f>IF('Data Import'!$BA$222&lt;&gt;"",'Data Import'!$BA$222,"")</f>
        <v>28.405000000000001</v>
      </c>
      <c r="AJ61" s="205">
        <f>IF('Data Import'!$BA$223&lt;&gt;"",'Data Import'!$BA$223,"")</f>
        <v>24.286000000000001</v>
      </c>
      <c r="AK61" s="205">
        <f>IF('Data Import'!$BA$224&lt;&gt;"",'Data Import'!$BA$224,"")</f>
        <v>24.286000000000001</v>
      </c>
      <c r="AL61" s="205" t="str">
        <f>IF('Data Import'!$BA$225&lt;&gt;"",'Data Import'!$BA$225,"")</f>
        <v/>
      </c>
      <c r="AM61" s="205" t="str">
        <f>IF('Data Import'!$BA$226&lt;&gt;"",'Data Import'!$BA$226,"")</f>
        <v/>
      </c>
      <c r="AN61" s="205">
        <f>IF('Data Import'!$BA$227&lt;&gt;"",'Data Import'!$BA$227,"")</f>
        <v>24.881</v>
      </c>
      <c r="AO61" s="205">
        <f>IF('Data Import'!$BA$228&lt;&gt;"",'Data Import'!$BA$228,"")</f>
        <v>27.823</v>
      </c>
      <c r="AP61" s="205">
        <f>IF('Data Import'!$BA$229&lt;&gt;"",'Data Import'!$BA$229,"")</f>
        <v>100</v>
      </c>
      <c r="AQ61" s="201">
        <f>IF('Data Import'!$BA$230&lt;&gt;"",'Data Import'!$BA$230,"")</f>
        <v>100</v>
      </c>
      <c r="AR61" s="201" t="str">
        <f>IF('Data Import'!$BA$231&lt;&gt;"",'Data Import'!$BA$231,"")</f>
        <v/>
      </c>
      <c r="AS61" s="201" t="str">
        <f>IF('Data Import'!$BA$232&lt;&gt;"",'Data Import'!$BA$232,"")</f>
        <v/>
      </c>
    </row>
    <row r="62" spans="1:45" s="202" customFormat="1" ht="15.75" customHeight="1" x14ac:dyDescent="0.25">
      <c r="A62" s="33">
        <v>51</v>
      </c>
      <c r="B62" s="177" t="s">
        <v>61</v>
      </c>
      <c r="C62" s="199" t="str">
        <f>IF('Data Import'!$BB$191="Нет","+","")</f>
        <v/>
      </c>
      <c r="D62" s="199" t="str">
        <f>IF('Data Import'!$BB$192="Нет","+","")</f>
        <v/>
      </c>
      <c r="E62" s="179" t="str">
        <f>IF('Data Import'!$BB$193&lt;&gt;"",'Data Import'!$BB$193,"")</f>
        <v/>
      </c>
      <c r="F62" s="199" t="str">
        <f>IF('Data Import'!$BB$194&lt;&gt;"",'Data Import'!$BB$194,"")</f>
        <v/>
      </c>
      <c r="G62" s="201" t="str">
        <f>IF('Data Import'!$BB$195&lt;&gt;"",'Data Import'!$BB$195,"")</f>
        <v/>
      </c>
      <c r="H62" s="201" t="str">
        <f>IF('Data Import'!$BB$196&lt;&gt;"",'Data Import'!$BB$196,"")</f>
        <v/>
      </c>
      <c r="I62" s="201" t="str">
        <f>IF('Data Import'!$BB$197&lt;&gt;"",'Data Import'!$BB$197,"")</f>
        <v/>
      </c>
      <c r="J62" s="201" t="str">
        <f>IF('Data Import'!$BB$198&lt;&gt;"",'Data Import'!$BB$198,"")</f>
        <v/>
      </c>
      <c r="K62" s="201" t="str">
        <f>IF('Data Import'!$BB$199&lt;&gt;"",'Data Import'!$BB$199,"")</f>
        <v/>
      </c>
      <c r="L62" s="201" t="str">
        <f>IF('Data Import'!$BB$200&lt;&gt;"",'Data Import'!$BB$200,"")</f>
        <v/>
      </c>
      <c r="M62" s="199" t="str">
        <f>IF('Data Import'!$BB$201="Нет","+","")</f>
        <v/>
      </c>
      <c r="N62" s="225" t="str">
        <f>IF('Data Import'!$BB$202&lt;&gt;"",'Data Import'!$BB$202,"")</f>
        <v/>
      </c>
      <c r="O62" s="203" t="str">
        <f>IF('Data Import'!$BB$201="Да","+","")</f>
        <v/>
      </c>
      <c r="P62" s="217" t="str">
        <f>IF('Data Import'!$BB$203&lt;&gt;"",'Data Import'!$BB$203,"")</f>
        <v/>
      </c>
      <c r="Q62" s="217" t="str">
        <f>IF('Data Import'!$BB$204&lt;&gt;"",'Data Import'!$BB$204,"")</f>
        <v/>
      </c>
      <c r="R62" s="217" t="str">
        <f>IF('Data Import'!$BB$205&lt;&gt;"",'Data Import'!$BB$205,"")</f>
        <v/>
      </c>
      <c r="S62" s="217" t="str">
        <f>IF('Data Import'!$BB$206&lt;&gt;"",'Data Import'!$BB$206,"")</f>
        <v/>
      </c>
      <c r="T62" s="217" t="str">
        <f>IF('Data Import'!$BB$207&lt;&gt;"",'Data Import'!$BB$207,"")</f>
        <v/>
      </c>
      <c r="U62" s="217" t="str">
        <f>IF('Data Import'!$BB$208&lt;&gt;"",'Data Import'!$BB$208,"")</f>
        <v/>
      </c>
      <c r="V62" s="217" t="str">
        <f>IF('Data Import'!$BB$209&lt;&gt;"",'Data Import'!$BB$209,"")</f>
        <v/>
      </c>
      <c r="W62" s="217" t="str">
        <f>IF('Data Import'!$BB$210&lt;&gt;"",'Data Import'!$BB$210,"")</f>
        <v/>
      </c>
      <c r="X62" s="217" t="str">
        <f>IF('Data Import'!$BB$211&lt;&gt;"",'Data Import'!$BB$211,"")</f>
        <v/>
      </c>
      <c r="Y62" s="217" t="str">
        <f>IF('Data Import'!$BB$212&lt;&gt;"",'Data Import'!$BB$212,"")</f>
        <v/>
      </c>
      <c r="Z62" s="217" t="str">
        <f>IF('Data Import'!$BB$213&lt;&gt;"",'Data Import'!$BB$213,"")</f>
        <v/>
      </c>
      <c r="AA62" s="217" t="str">
        <f>IF('Data Import'!$BB$214&lt;&gt;"",'Data Import'!$BB$214,"")</f>
        <v/>
      </c>
      <c r="AB62" s="217" t="str">
        <f>IF('Data Import'!$BB$215&lt;&gt;"",'Data Import'!$BB$215,"")</f>
        <v/>
      </c>
      <c r="AC62" s="217" t="str">
        <f>IF('Data Import'!$BB$216&lt;&gt;"",'Data Import'!$BB$216,"")</f>
        <v/>
      </c>
      <c r="AD62" s="217" t="str">
        <f>IF('Data Import'!$BB$217&lt;&gt;"",'Data Import'!$BB$217,"")</f>
        <v/>
      </c>
      <c r="AE62" s="217" t="str">
        <f>IF('Data Import'!$BB$218&lt;&gt;"",'Data Import'!$BB$218,"")</f>
        <v/>
      </c>
      <c r="AF62" s="217" t="str">
        <f>IF('Data Import'!$BB$219&lt;&gt;"",'Data Import'!$BB$219,"")</f>
        <v/>
      </c>
      <c r="AG62" s="217" t="str">
        <f>IF('Data Import'!$BB$220&lt;&gt;"",'Data Import'!$BB$220,"")</f>
        <v/>
      </c>
      <c r="AH62" s="205" t="str">
        <f>IF('Data Import'!$BB$221&lt;&gt;"",'Data Import'!$BB$221,"")</f>
        <v/>
      </c>
      <c r="AI62" s="205" t="str">
        <f>IF('Data Import'!$BB$222&lt;&gt;"",'Data Import'!$BB$222,"")</f>
        <v/>
      </c>
      <c r="AJ62" s="205" t="str">
        <f>IF('Data Import'!$BB$223&lt;&gt;"",'Data Import'!$BB$223,"")</f>
        <v/>
      </c>
      <c r="AK62" s="205" t="str">
        <f>IF('Data Import'!$BB$224&lt;&gt;"",'Data Import'!$BB$224,"")</f>
        <v/>
      </c>
      <c r="AL62" s="205" t="str">
        <f>IF('Data Import'!$BB$225&lt;&gt;"",'Data Import'!$BB$225,"")</f>
        <v/>
      </c>
      <c r="AM62" s="205" t="str">
        <f>IF('Data Import'!$BB$226&lt;&gt;"",'Data Import'!$BB$226,"")</f>
        <v/>
      </c>
      <c r="AN62" s="205" t="str">
        <f>IF('Data Import'!$BB$227&lt;&gt;"",'Data Import'!$BB$227,"")</f>
        <v/>
      </c>
      <c r="AO62" s="205" t="str">
        <f>IF('Data Import'!$BB$228&lt;&gt;"",'Data Import'!$BB$228,"")</f>
        <v/>
      </c>
      <c r="AP62" s="205" t="str">
        <f>IF('Data Import'!$BB$229&lt;&gt;"",'Data Import'!$BB$229,"")</f>
        <v/>
      </c>
      <c r="AQ62" s="201" t="str">
        <f>IF('Data Import'!$BB$230&lt;&gt;"",'Data Import'!$BB$230,"")</f>
        <v/>
      </c>
      <c r="AR62" s="201" t="str">
        <f>IF('Data Import'!$BB$231&lt;&gt;"",'Data Import'!$BB$231,"")</f>
        <v/>
      </c>
      <c r="AS62" s="201" t="str">
        <f>IF('Data Import'!$BB$232&lt;&gt;"",'Data Import'!$BB$232,"")</f>
        <v/>
      </c>
    </row>
    <row r="63" spans="1:45" s="202" customFormat="1" ht="92.25" customHeight="1" x14ac:dyDescent="0.25">
      <c r="A63" s="33">
        <v>52</v>
      </c>
      <c r="B63" s="177" t="s">
        <v>62</v>
      </c>
      <c r="C63" s="199" t="str">
        <f>IF('Data Import'!$BC$191="Нет","+","")</f>
        <v/>
      </c>
      <c r="D63" s="199" t="str">
        <f>IF('Data Import'!$BC$192="Нет","+","")</f>
        <v/>
      </c>
      <c r="E63" s="179" t="str">
        <f>IF('Data Import'!$BC$193&lt;&gt;"",'Data Import'!$BC$193,"")</f>
        <v>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v>
      </c>
      <c r="F63" s="199" t="str">
        <f>IF('Data Import'!$BC$194&lt;&gt;"",'Data Import'!$BC$194,"")</f>
        <v>%</v>
      </c>
      <c r="G63" s="201" t="str">
        <f>IF('Data Import'!$BC$195&lt;&gt;"",'Data Import'!$BC$195,"")</f>
        <v/>
      </c>
      <c r="H63" s="201" t="str">
        <f>IF('Data Import'!$BC$196&lt;&gt;"",'Data Import'!$BC$196,"")</f>
        <v/>
      </c>
      <c r="I63" s="201" t="str">
        <f>IF('Data Import'!$BC$197&lt;&gt;"",'Data Import'!$BC$197,"")</f>
        <v/>
      </c>
      <c r="J63" s="201" t="str">
        <f>IF('Data Import'!$BC$198&lt;&gt;"",'Data Import'!$BC$198,"")</f>
        <v/>
      </c>
      <c r="K63" s="201" t="str">
        <f>IF('Data Import'!$BC$199&lt;&gt;"",'Data Import'!$BC$199,"")</f>
        <v/>
      </c>
      <c r="L63" s="201" t="str">
        <f>IF('Data Import'!$BC$200&lt;&gt;"",'Data Import'!$BC$200,"")</f>
        <v/>
      </c>
      <c r="M63" s="199" t="str">
        <f>IF('Data Import'!$BC$201="Нет","+","")</f>
        <v/>
      </c>
      <c r="N63" s="225" t="str">
        <f>IF('Data Import'!$BC$202&lt;&gt;"",'Data Import'!$BC$202,"")</f>
        <v/>
      </c>
      <c r="O63" s="203" t="str">
        <f>IF('Data Import'!$BC$201="Да","+","")</f>
        <v>+</v>
      </c>
      <c r="P63" s="217">
        <f>IF('Data Import'!$BC$203&lt;&gt;"",'Data Import'!$BC$203,"")</f>
        <v>403</v>
      </c>
      <c r="Q63" s="217">
        <f>IF('Data Import'!$BC$204&lt;&gt;"",'Data Import'!$BC$204,"")</f>
        <v>317</v>
      </c>
      <c r="R63" s="217">
        <f>IF('Data Import'!$BC$205&lt;&gt;"",'Data Import'!$BC$205,"")</f>
        <v>0</v>
      </c>
      <c r="S63" s="217">
        <f>IF('Data Import'!$BC$206&lt;&gt;"",'Data Import'!$BC$206,"")</f>
        <v>0</v>
      </c>
      <c r="T63" s="217">
        <f>IF('Data Import'!$BC$207&lt;&gt;"",'Data Import'!$BC$207,"")</f>
        <v>27</v>
      </c>
      <c r="U63" s="217">
        <f>IF('Data Import'!$BC$208&lt;&gt;"",'Data Import'!$BC$208,"")</f>
        <v>27</v>
      </c>
      <c r="V63" s="217">
        <f>IF('Data Import'!$BC$209&lt;&gt;"",'Data Import'!$BC$209,"")</f>
        <v>5</v>
      </c>
      <c r="W63" s="217">
        <f>IF('Data Import'!$BC$210&lt;&gt;"",'Data Import'!$BC$210,"")</f>
        <v>6</v>
      </c>
      <c r="X63" s="217" t="str">
        <f>IF('Data Import'!$BC$211&lt;&gt;"",'Data Import'!$BC$211,"")</f>
        <v/>
      </c>
      <c r="Y63" s="217" t="str">
        <f>IF('Data Import'!$BC$212&lt;&gt;"",'Data Import'!$BC$212,"")</f>
        <v/>
      </c>
      <c r="Z63" s="217">
        <f>IF('Data Import'!$BC$213&lt;&gt;"",'Data Import'!$BC$213,"")</f>
        <v>9</v>
      </c>
      <c r="AA63" s="217">
        <f>IF('Data Import'!$BC$214&lt;&gt;"",'Data Import'!$BC$214,"")</f>
        <v>9</v>
      </c>
      <c r="AB63" s="217">
        <f>IF('Data Import'!$BC$215&lt;&gt;"",'Data Import'!$BC$215,"")</f>
        <v>0</v>
      </c>
      <c r="AC63" s="217">
        <f>IF('Data Import'!$BC$216&lt;&gt;"",'Data Import'!$BC$216,"")</f>
        <v>1</v>
      </c>
      <c r="AD63" s="217" t="str">
        <f>IF('Data Import'!$BC$217&lt;&gt;"",'Data Import'!$BC$217,"")</f>
        <v/>
      </c>
      <c r="AE63" s="217" t="str">
        <f>IF('Data Import'!$BC$218&lt;&gt;"",'Data Import'!$BC$218,"")</f>
        <v/>
      </c>
      <c r="AF63" s="217">
        <f>IF('Data Import'!$BC$219&lt;&gt;"",'Data Import'!$BC$219,"")</f>
        <v>0</v>
      </c>
      <c r="AG63" s="217">
        <f>IF('Data Import'!$BC$220&lt;&gt;"",'Data Import'!$BC$220,"")</f>
        <v>0</v>
      </c>
      <c r="AH63" s="205">
        <f>IF('Data Import'!$BC$221&lt;&gt;"",'Data Import'!$BC$221,"")</f>
        <v>1.2410000000000001</v>
      </c>
      <c r="AI63" s="205">
        <f>IF('Data Import'!$BC$222&lt;&gt;"",'Data Import'!$BC$222,"")</f>
        <v>1.893</v>
      </c>
      <c r="AJ63" s="205" t="str">
        <f>IF('Data Import'!$BC$223&lt;&gt;"",'Data Import'!$BC$223,"")</f>
        <v/>
      </c>
      <c r="AK63" s="205" t="str">
        <f>IF('Data Import'!$BC$224&lt;&gt;"",'Data Import'!$BC$224,"")</f>
        <v/>
      </c>
      <c r="AL63" s="205">
        <f>IF('Data Import'!$BC$225&lt;&gt;"",'Data Import'!$BC$225,"")</f>
        <v>33.332999999999998</v>
      </c>
      <c r="AM63" s="205">
        <f>IF('Data Import'!$BC$226&lt;&gt;"",'Data Import'!$BC$226,"")</f>
        <v>33.332999999999998</v>
      </c>
      <c r="AN63" s="205">
        <f>IF('Data Import'!$BC$227&lt;&gt;"",'Data Import'!$BC$227,"")</f>
        <v>0</v>
      </c>
      <c r="AO63" s="205">
        <f>IF('Data Import'!$BC$228&lt;&gt;"",'Data Import'!$BC$228,"")</f>
        <v>0.315</v>
      </c>
      <c r="AP63" s="205" t="str">
        <f>IF('Data Import'!$BC$229&lt;&gt;"",'Data Import'!$BC$229,"")</f>
        <v/>
      </c>
      <c r="AQ63" s="201" t="str">
        <f>IF('Data Import'!$BC$230&lt;&gt;"",'Data Import'!$BC$230,"")</f>
        <v/>
      </c>
      <c r="AR63" s="201">
        <f>IF('Data Import'!$BC$231&lt;&gt;"",'Data Import'!$BC$231,"")</f>
        <v>0</v>
      </c>
      <c r="AS63" s="201">
        <f>IF('Data Import'!$BC$232&lt;&gt;"",'Data Import'!$BC$232,"")</f>
        <v>0</v>
      </c>
    </row>
    <row r="64" spans="1:45" s="202" customFormat="1" ht="85.5" customHeight="1" x14ac:dyDescent="0.25">
      <c r="A64" s="33">
        <v>53</v>
      </c>
      <c r="B64" s="177" t="s">
        <v>63</v>
      </c>
      <c r="C64" s="199" t="str">
        <f>IF('Data Import'!$BD$191="Нет","+","")</f>
        <v/>
      </c>
      <c r="D64" s="199" t="str">
        <f>IF('Data Import'!$BD$192="Нет","+","")</f>
        <v/>
      </c>
      <c r="E64" s="179" t="str">
        <f>IF('Data Import'!$BD$193&lt;&gt;"",'Data Import'!$BD$193,"")</f>
        <v>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 - 30%
Удельный вес автомобильных транспортных средств, используемых для предоставления услуг населению по маршрутам регулярных перевозок межмуниципального сообщения, соответствующих требованиям по обеспечению их доступности для инвалидов (от общего количества транспортных средств, на которых осуществляются перевозки на межмуниципальных маршрутах) - 10%                                                                                 
Удельный вес транспортных средств по маршрутам регулярных перевозок межмуниципального сообщения, на которых обеспечено дублирование необходимой для инвалидов звуковой и зрительной информации (от общей численности транспортных средств по маршрутам регулярных перевозок межмуниципального сообщения) - 5%</v>
      </c>
      <c r="F64" s="199" t="str">
        <f>IF('Data Import'!$BD$194&lt;&gt;"",'Data Import'!$BD$194,"")</f>
        <v>%</v>
      </c>
      <c r="G64" s="201">
        <f>IF('Data Import'!$BD$195&lt;&gt;"",'Data Import'!$BD$195,"")</f>
        <v>30</v>
      </c>
      <c r="H64" s="201">
        <f>IF('Data Import'!$BD$196&lt;&gt;"",'Data Import'!$BD$196,"")</f>
        <v>30</v>
      </c>
      <c r="I64" s="201">
        <f>IF('Data Import'!$BD$197&lt;&gt;"",'Data Import'!$BD$197,"")</f>
        <v>30</v>
      </c>
      <c r="J64" s="201">
        <f>IF('Data Import'!$BD$198&lt;&gt;"",'Data Import'!$BD$198,"")</f>
        <v>53.9</v>
      </c>
      <c r="K64" s="201">
        <f>IF('Data Import'!$BD$199&lt;&gt;"",'Data Import'!$BD$199,"")</f>
        <v>11.6</v>
      </c>
      <c r="L64" s="201">
        <f>IF('Data Import'!$BD$200&lt;&gt;"",'Data Import'!$BD$200,"")</f>
        <v>97.3</v>
      </c>
      <c r="M64" s="199" t="str">
        <f>IF('Data Import'!$BD$201="Нет","+","")</f>
        <v/>
      </c>
      <c r="N64" s="225" t="str">
        <f>IF('Data Import'!$BD$202&lt;&gt;"",'Data Import'!$BD$202,"")</f>
        <v/>
      </c>
      <c r="O64" s="203" t="str">
        <f>IF('Data Import'!$BD$201="Да","+","")</f>
        <v>+</v>
      </c>
      <c r="P64" s="217">
        <f>IF('Data Import'!$BD$203&lt;&gt;"",'Data Import'!$BD$203,"")</f>
        <v>845</v>
      </c>
      <c r="Q64" s="217">
        <f>IF('Data Import'!$BD$204&lt;&gt;"",'Data Import'!$BD$204,"")</f>
        <v>712</v>
      </c>
      <c r="R64" s="217">
        <f>IF('Data Import'!$BD$205&lt;&gt;"",'Data Import'!$BD$205,"")</f>
        <v>48</v>
      </c>
      <c r="S64" s="217">
        <f>IF('Data Import'!$BD$206&lt;&gt;"",'Data Import'!$BD$206,"")</f>
        <v>43</v>
      </c>
      <c r="T64" s="217">
        <f>IF('Data Import'!$BD$207&lt;&gt;"",'Data Import'!$BD$207,"")</f>
        <v>91</v>
      </c>
      <c r="U64" s="217">
        <f>IF('Data Import'!$BD$208&lt;&gt;"",'Data Import'!$BD$208,"")</f>
        <v>75</v>
      </c>
      <c r="V64" s="217">
        <f>IF('Data Import'!$BD$209&lt;&gt;"",'Data Import'!$BD$209,"")</f>
        <v>345</v>
      </c>
      <c r="W64" s="217">
        <f>IF('Data Import'!$BD$210&lt;&gt;"",'Data Import'!$BD$210,"")</f>
        <v>384</v>
      </c>
      <c r="X64" s="217">
        <f>IF('Data Import'!$BD$211&lt;&gt;"",'Data Import'!$BD$211,"")</f>
        <v>5</v>
      </c>
      <c r="Y64" s="217">
        <f>IF('Data Import'!$BD$212&lt;&gt;"",'Data Import'!$BD$212,"")</f>
        <v>5</v>
      </c>
      <c r="Z64" s="217">
        <f>IF('Data Import'!$BD$213&lt;&gt;"",'Data Import'!$BD$213,"")</f>
        <v>80</v>
      </c>
      <c r="AA64" s="217">
        <f>IF('Data Import'!$BD$214&lt;&gt;"",'Data Import'!$BD$214,"")</f>
        <v>73</v>
      </c>
      <c r="AB64" s="217">
        <f>IF('Data Import'!$BD$215&lt;&gt;"",'Data Import'!$BD$215,"")</f>
        <v>0</v>
      </c>
      <c r="AC64" s="217">
        <f>IF('Data Import'!$BD$216&lt;&gt;"",'Data Import'!$BD$216,"")</f>
        <v>0</v>
      </c>
      <c r="AD64" s="217">
        <f>IF('Data Import'!$BD$217&lt;&gt;"",'Data Import'!$BD$217,"")</f>
        <v>0</v>
      </c>
      <c r="AE64" s="217">
        <f>IF('Data Import'!$BD$218&lt;&gt;"",'Data Import'!$BD$218,"")</f>
        <v>0</v>
      </c>
      <c r="AF64" s="217">
        <f>IF('Data Import'!$BD$219&lt;&gt;"",'Data Import'!$BD$219,"")</f>
        <v>0</v>
      </c>
      <c r="AG64" s="217">
        <f>IF('Data Import'!$BD$220&lt;&gt;"",'Data Import'!$BD$220,"")</f>
        <v>0</v>
      </c>
      <c r="AH64" s="205">
        <f>IF('Data Import'!$BD$221&lt;&gt;"",'Data Import'!$BD$221,"")</f>
        <v>40.828000000000003</v>
      </c>
      <c r="AI64" s="205">
        <f>IF('Data Import'!$BD$222&lt;&gt;"",'Data Import'!$BD$222,"")</f>
        <v>53.933</v>
      </c>
      <c r="AJ64" s="205">
        <f>IF('Data Import'!$BD$223&lt;&gt;"",'Data Import'!$BD$223,"")</f>
        <v>10.417</v>
      </c>
      <c r="AK64" s="205">
        <f>IF('Data Import'!$BD$224&lt;&gt;"",'Data Import'!$BD$224,"")</f>
        <v>11.628</v>
      </c>
      <c r="AL64" s="205">
        <f>IF('Data Import'!$BD$225&lt;&gt;"",'Data Import'!$BD$225,"")</f>
        <v>87.912000000000006</v>
      </c>
      <c r="AM64" s="205">
        <f>IF('Data Import'!$BD$226&lt;&gt;"",'Data Import'!$BD$226,"")</f>
        <v>97.332999999999998</v>
      </c>
      <c r="AN64" s="205">
        <f>IF('Data Import'!$BD$227&lt;&gt;"",'Data Import'!$BD$227,"")</f>
        <v>0</v>
      </c>
      <c r="AO64" s="205">
        <f>IF('Data Import'!$BD$228&lt;&gt;"",'Data Import'!$BD$228,"")</f>
        <v>0</v>
      </c>
      <c r="AP64" s="205">
        <f>IF('Data Import'!$BD$229&lt;&gt;"",'Data Import'!$BD$229,"")</f>
        <v>0</v>
      </c>
      <c r="AQ64" s="201">
        <f>IF('Data Import'!$BD$230&lt;&gt;"",'Data Import'!$BD$230,"")</f>
        <v>0</v>
      </c>
      <c r="AR64" s="201">
        <f>IF('Data Import'!$BD$231&lt;&gt;"",'Data Import'!$BD$231,"")</f>
        <v>0</v>
      </c>
      <c r="AS64" s="201">
        <f>IF('Data Import'!$BD$232&lt;&gt;"",'Data Import'!$BD$232,"")</f>
        <v>0</v>
      </c>
    </row>
    <row r="65" spans="1:45" s="202" customFormat="1" ht="15.75" customHeight="1" x14ac:dyDescent="0.25">
      <c r="A65" s="33">
        <v>54</v>
      </c>
      <c r="B65" s="177" t="s">
        <v>64</v>
      </c>
      <c r="C65" s="199" t="str">
        <f>IF('Data Import'!$BE$191="Нет","+","")</f>
        <v>+</v>
      </c>
      <c r="D65" s="199" t="str">
        <f>IF('Data Import'!$BE$192="Нет","+","")</f>
        <v/>
      </c>
      <c r="E65" s="179" t="str">
        <f>IF('Data Import'!$BE$193&lt;&gt;"",'Data Import'!$BE$193,"")</f>
        <v/>
      </c>
      <c r="F65" s="199" t="str">
        <f>IF('Data Import'!$BE$194&lt;&gt;"",'Data Import'!$BE$194,"")</f>
        <v/>
      </c>
      <c r="G65" s="201" t="str">
        <f>IF('Data Import'!$BE$195&lt;&gt;"",'Data Import'!$BE$195,"")</f>
        <v/>
      </c>
      <c r="H65" s="201" t="str">
        <f>IF('Data Import'!$BE$196&lt;&gt;"",'Data Import'!$BE$196,"")</f>
        <v/>
      </c>
      <c r="I65" s="201" t="str">
        <f>IF('Data Import'!$BE$197&lt;&gt;"",'Data Import'!$BE$197,"")</f>
        <v/>
      </c>
      <c r="J65" s="201" t="str">
        <f>IF('Data Import'!$BE$198&lt;&gt;"",'Data Import'!$BE$198,"")</f>
        <v/>
      </c>
      <c r="K65" s="201" t="str">
        <f>IF('Data Import'!$BE$199&lt;&gt;"",'Data Import'!$BE$199,"")</f>
        <v/>
      </c>
      <c r="L65" s="201" t="str">
        <f>IF('Data Import'!$BE$200&lt;&gt;"",'Data Import'!$BE$200,"")</f>
        <v/>
      </c>
      <c r="M65" s="199" t="str">
        <f>IF('Data Import'!$BE$201="Нет","+","")</f>
        <v/>
      </c>
      <c r="N65" s="225" t="str">
        <f>IF('Data Import'!$BE$202&lt;&gt;"",'Data Import'!$BE$202,"")</f>
        <v/>
      </c>
      <c r="O65" s="203" t="str">
        <f>IF('Data Import'!$BE$201="Да","+","")</f>
        <v>+</v>
      </c>
      <c r="P65" s="217">
        <f>IF('Data Import'!$BE$203&lt;&gt;"",'Data Import'!$BE$203,"")</f>
        <v>512</v>
      </c>
      <c r="Q65" s="217">
        <f>IF('Data Import'!$BE$204&lt;&gt;"",'Data Import'!$BE$204,"")</f>
        <v>421</v>
      </c>
      <c r="R65" s="217">
        <f>IF('Data Import'!$BE$205&lt;&gt;"",'Data Import'!$BE$205,"")</f>
        <v>0</v>
      </c>
      <c r="S65" s="217">
        <f>IF('Data Import'!$BE$206&lt;&gt;"",'Data Import'!$BE$206,"")</f>
        <v>0</v>
      </c>
      <c r="T65" s="217">
        <f>IF('Data Import'!$BE$207&lt;&gt;"",'Data Import'!$BE$207,"")</f>
        <v>0</v>
      </c>
      <c r="U65" s="217">
        <f>IF('Data Import'!$BE$208&lt;&gt;"",'Data Import'!$BE$208,"")</f>
        <v>0</v>
      </c>
      <c r="V65" s="217">
        <f>IF('Data Import'!$BE$209&lt;&gt;"",'Data Import'!$BE$209,"")</f>
        <v>420</v>
      </c>
      <c r="W65" s="217">
        <f>IF('Data Import'!$BE$210&lt;&gt;"",'Data Import'!$BE$210,"")</f>
        <v>292</v>
      </c>
      <c r="X65" s="217" t="str">
        <f>IF('Data Import'!$BE$211&lt;&gt;"",'Data Import'!$BE$211,"")</f>
        <v/>
      </c>
      <c r="Y65" s="217" t="str">
        <f>IF('Data Import'!$BE$212&lt;&gt;"",'Data Import'!$BE$212,"")</f>
        <v/>
      </c>
      <c r="Z65" s="217" t="str">
        <f>IF('Data Import'!$BE$213&lt;&gt;"",'Data Import'!$BE$213,"")</f>
        <v/>
      </c>
      <c r="AA65" s="217" t="str">
        <f>IF('Data Import'!$BE$214&lt;&gt;"",'Data Import'!$BE$214,"")</f>
        <v/>
      </c>
      <c r="AB65" s="217">
        <f>IF('Data Import'!$BE$215&lt;&gt;"",'Data Import'!$BE$215,"")</f>
        <v>420</v>
      </c>
      <c r="AC65" s="217">
        <f>IF('Data Import'!$BE$216&lt;&gt;"",'Data Import'!$BE$216,"")</f>
        <v>292</v>
      </c>
      <c r="AD65" s="217" t="str">
        <f>IF('Data Import'!$BE$217&lt;&gt;"",'Data Import'!$BE$217,"")</f>
        <v/>
      </c>
      <c r="AE65" s="217" t="str">
        <f>IF('Data Import'!$BE$218&lt;&gt;"",'Data Import'!$BE$218,"")</f>
        <v/>
      </c>
      <c r="AF65" s="217" t="str">
        <f>IF('Data Import'!$BE$219&lt;&gt;"",'Data Import'!$BE$219,"")</f>
        <v/>
      </c>
      <c r="AG65" s="217" t="str">
        <f>IF('Data Import'!$BE$220&lt;&gt;"",'Data Import'!$BE$220,"")</f>
        <v/>
      </c>
      <c r="AH65" s="205">
        <f>IF('Data Import'!$BE$221&lt;&gt;"",'Data Import'!$BE$221,"")</f>
        <v>82.031000000000006</v>
      </c>
      <c r="AI65" s="205">
        <f>IF('Data Import'!$BE$222&lt;&gt;"",'Data Import'!$BE$222,"")</f>
        <v>69.358999999999995</v>
      </c>
      <c r="AJ65" s="205" t="str">
        <f>IF('Data Import'!$BE$223&lt;&gt;"",'Data Import'!$BE$223,"")</f>
        <v/>
      </c>
      <c r="AK65" s="205" t="str">
        <f>IF('Data Import'!$BE$224&lt;&gt;"",'Data Import'!$BE$224,"")</f>
        <v/>
      </c>
      <c r="AL65" s="205" t="str">
        <f>IF('Data Import'!$BE$225&lt;&gt;"",'Data Import'!$BE$225,"")</f>
        <v/>
      </c>
      <c r="AM65" s="205" t="str">
        <f>IF('Data Import'!$BE$226&lt;&gt;"",'Data Import'!$BE$226,"")</f>
        <v/>
      </c>
      <c r="AN65" s="205">
        <f>IF('Data Import'!$BE$227&lt;&gt;"",'Data Import'!$BE$227,"")</f>
        <v>82.031000000000006</v>
      </c>
      <c r="AO65" s="205">
        <f>IF('Data Import'!$BE$228&lt;&gt;"",'Data Import'!$BE$228,"")</f>
        <v>69.358999999999995</v>
      </c>
      <c r="AP65" s="205" t="str">
        <f>IF('Data Import'!$BE$229&lt;&gt;"",'Data Import'!$BE$229,"")</f>
        <v/>
      </c>
      <c r="AQ65" s="201" t="str">
        <f>IF('Data Import'!$BE$230&lt;&gt;"",'Data Import'!$BE$230,"")</f>
        <v/>
      </c>
      <c r="AR65" s="201" t="str">
        <f>IF('Data Import'!$BE$231&lt;&gt;"",'Data Import'!$BE$231,"")</f>
        <v/>
      </c>
      <c r="AS65" s="201" t="str">
        <f>IF('Data Import'!$BE$232&lt;&gt;"",'Data Import'!$BE$232,"")</f>
        <v/>
      </c>
    </row>
    <row r="66" spans="1:45" s="202" customFormat="1" ht="15.75" customHeight="1" x14ac:dyDescent="0.25">
      <c r="A66" s="33">
        <v>55</v>
      </c>
      <c r="B66" s="177" t="s">
        <v>65</v>
      </c>
      <c r="C66" s="199" t="str">
        <f>IF('Data Import'!$BF$191="Нет","+","")</f>
        <v>+</v>
      </c>
      <c r="D66" s="199" t="str">
        <f>IF('Data Import'!$BF$192="Нет","+","")</f>
        <v/>
      </c>
      <c r="E66" s="179" t="str">
        <f>IF('Data Import'!$BF$193&lt;&gt;"",'Data Import'!$BF$193,"")</f>
        <v/>
      </c>
      <c r="F66" s="199" t="str">
        <f>IF('Data Import'!$BF$194&lt;&gt;"",'Data Import'!$BF$194,"")</f>
        <v/>
      </c>
      <c r="G66" s="201" t="str">
        <f>IF('Data Import'!$BF$195&lt;&gt;"",'Data Import'!$BF$195,"")</f>
        <v/>
      </c>
      <c r="H66" s="201" t="str">
        <f>IF('Data Import'!$BF$196&lt;&gt;"",'Data Import'!$BF$196,"")</f>
        <v/>
      </c>
      <c r="I66" s="201" t="str">
        <f>IF('Data Import'!$BF$197&lt;&gt;"",'Data Import'!$BF$197,"")</f>
        <v/>
      </c>
      <c r="J66" s="201" t="str">
        <f>IF('Data Import'!$BF$198&lt;&gt;"",'Data Import'!$BF$198,"")</f>
        <v/>
      </c>
      <c r="K66" s="201" t="str">
        <f>IF('Data Import'!$BF$199&lt;&gt;"",'Data Import'!$BF$199,"")</f>
        <v/>
      </c>
      <c r="L66" s="201" t="str">
        <f>IF('Data Import'!$BF$200&lt;&gt;"",'Data Import'!$BF$200,"")</f>
        <v/>
      </c>
      <c r="M66" s="199" t="str">
        <f>IF('Data Import'!$BF$201="Нет","+","")</f>
        <v/>
      </c>
      <c r="N66" s="225" t="str">
        <f>IF('Data Import'!$BF$202&lt;&gt;"",'Data Import'!$BF$202,"")</f>
        <v/>
      </c>
      <c r="O66" s="203" t="str">
        <f>IF('Data Import'!$BF$201="Да","+","")</f>
        <v>+</v>
      </c>
      <c r="P66" s="217">
        <f>IF('Data Import'!$BF$203&lt;&gt;"",'Data Import'!$BF$203,"")</f>
        <v>1975</v>
      </c>
      <c r="Q66" s="217">
        <f>IF('Data Import'!$BF$204&lt;&gt;"",'Data Import'!$BF$204,"")</f>
        <v>1764</v>
      </c>
      <c r="R66" s="217">
        <f>IF('Data Import'!$BF$205&lt;&gt;"",'Data Import'!$BF$205,"")</f>
        <v>216</v>
      </c>
      <c r="S66" s="217">
        <f>IF('Data Import'!$BF$206&lt;&gt;"",'Data Import'!$BF$206,"")</f>
        <v>220</v>
      </c>
      <c r="T66" s="217">
        <f>IF('Data Import'!$BF$207&lt;&gt;"",'Data Import'!$BF$207,"")</f>
        <v>509</v>
      </c>
      <c r="U66" s="217">
        <f>IF('Data Import'!$BF$208&lt;&gt;"",'Data Import'!$BF$208,"")</f>
        <v>511</v>
      </c>
      <c r="V66" s="217">
        <f>IF('Data Import'!$BF$209&lt;&gt;"",'Data Import'!$BF$209,"")</f>
        <v>782</v>
      </c>
      <c r="W66" s="217">
        <f>IF('Data Import'!$BF$210&lt;&gt;"",'Data Import'!$BF$210,"")</f>
        <v>825</v>
      </c>
      <c r="X66" s="217">
        <f>IF('Data Import'!$BF$211&lt;&gt;"",'Data Import'!$BF$211,"")</f>
        <v>46</v>
      </c>
      <c r="Y66" s="217">
        <f>IF('Data Import'!$BF$212&lt;&gt;"",'Data Import'!$BF$212,"")</f>
        <v>51</v>
      </c>
      <c r="Z66" s="217">
        <f>IF('Data Import'!$BF$213&lt;&gt;"",'Data Import'!$BF$213,"")</f>
        <v>65</v>
      </c>
      <c r="AA66" s="217">
        <f>IF('Data Import'!$BF$214&lt;&gt;"",'Data Import'!$BF$214,"")</f>
        <v>67</v>
      </c>
      <c r="AB66" s="217">
        <f>IF('Data Import'!$BF$215&lt;&gt;"",'Data Import'!$BF$215,"")</f>
        <v>348</v>
      </c>
      <c r="AC66" s="217">
        <f>IF('Data Import'!$BF$216&lt;&gt;"",'Data Import'!$BF$216,"")</f>
        <v>408</v>
      </c>
      <c r="AD66" s="217">
        <f>IF('Data Import'!$BF$217&lt;&gt;"",'Data Import'!$BF$217,"")</f>
        <v>0</v>
      </c>
      <c r="AE66" s="217">
        <f>IF('Data Import'!$BF$218&lt;&gt;"",'Data Import'!$BF$218,"")</f>
        <v>0</v>
      </c>
      <c r="AF66" s="217">
        <f>IF('Data Import'!$BF$219&lt;&gt;"",'Data Import'!$BF$219,"")</f>
        <v>60</v>
      </c>
      <c r="AG66" s="217">
        <f>IF('Data Import'!$BF$220&lt;&gt;"",'Data Import'!$BF$220,"")</f>
        <v>60</v>
      </c>
      <c r="AH66" s="205">
        <f>IF('Data Import'!$BF$221&lt;&gt;"",'Data Import'!$BF$221,"")</f>
        <v>39.594999999999999</v>
      </c>
      <c r="AI66" s="205">
        <f>IF('Data Import'!$BF$222&lt;&gt;"",'Data Import'!$BF$222,"")</f>
        <v>46.768999999999998</v>
      </c>
      <c r="AJ66" s="205">
        <f>IF('Data Import'!$BF$223&lt;&gt;"",'Data Import'!$BF$223,"")</f>
        <v>21.295999999999999</v>
      </c>
      <c r="AK66" s="205">
        <f>IF('Data Import'!$BF$224&lt;&gt;"",'Data Import'!$BF$224,"")</f>
        <v>23.181999999999999</v>
      </c>
      <c r="AL66" s="205">
        <f>IF('Data Import'!$BF$225&lt;&gt;"",'Data Import'!$BF$225,"")</f>
        <v>12.77</v>
      </c>
      <c r="AM66" s="205">
        <f>IF('Data Import'!$BF$226&lt;&gt;"",'Data Import'!$BF$226,"")</f>
        <v>13.112</v>
      </c>
      <c r="AN66" s="205">
        <f>IF('Data Import'!$BF$227&lt;&gt;"",'Data Import'!$BF$227,"")</f>
        <v>17.62</v>
      </c>
      <c r="AO66" s="205">
        <f>IF('Data Import'!$BF$228&lt;&gt;"",'Data Import'!$BF$228,"")</f>
        <v>23.129000000000001</v>
      </c>
      <c r="AP66" s="205">
        <f>IF('Data Import'!$BF$229&lt;&gt;"",'Data Import'!$BF$229,"")</f>
        <v>0</v>
      </c>
      <c r="AQ66" s="201">
        <f>IF('Data Import'!$BF$230&lt;&gt;"",'Data Import'!$BF$230,"")</f>
        <v>0</v>
      </c>
      <c r="AR66" s="201">
        <f>IF('Data Import'!$BF$231&lt;&gt;"",'Data Import'!$BF$231,"")</f>
        <v>11.788</v>
      </c>
      <c r="AS66" s="201">
        <f>IF('Data Import'!$BF$232&lt;&gt;"",'Data Import'!$BF$232,"")</f>
        <v>11.742000000000001</v>
      </c>
    </row>
    <row r="67" spans="1:45" s="202" customFormat="1" ht="81" customHeight="1" x14ac:dyDescent="0.25">
      <c r="A67" s="33">
        <v>56</v>
      </c>
      <c r="B67" s="177" t="s">
        <v>66</v>
      </c>
      <c r="C67" s="199" t="str">
        <f>IF('Data Import'!$BG$191="Нет","+","")</f>
        <v/>
      </c>
      <c r="D67" s="199" t="str">
        <f>IF('Data Import'!$BG$192="Нет","+","")</f>
        <v/>
      </c>
      <c r="E67" s="179" t="str">
        <f>IF('Data Import'!$BG$193&lt;&gt;"",'Data Import'!$BG$193,"")</f>
        <v>Доля транспортных средств  автомобильного и 
городского  наземного электрического транспорта,  
оборудованных для перевозки  инвалидов в 
соответствии с базовыми  требованиями доступности 
транспортного комплекса для  инвалидов</v>
      </c>
      <c r="F67" s="199" t="str">
        <f>IF('Data Import'!$BG$194&lt;&gt;"",'Data Import'!$BG$194,"")</f>
        <v>%</v>
      </c>
      <c r="G67" s="201">
        <f>IF('Data Import'!$BG$195&lt;&gt;"",'Data Import'!$BG$195,"")</f>
        <v>0</v>
      </c>
      <c r="H67" s="201">
        <f>IF('Data Import'!$BG$196&lt;&gt;"",'Data Import'!$BG$196,"")</f>
        <v>0</v>
      </c>
      <c r="I67" s="201">
        <f>IF('Data Import'!$BG$197&lt;&gt;"",'Data Import'!$BG$197,"")</f>
        <v>0</v>
      </c>
      <c r="J67" s="201">
        <f>IF('Data Import'!$BG$198&lt;&gt;"",'Data Import'!$BG$198,"")</f>
        <v>0</v>
      </c>
      <c r="K67" s="201">
        <f>IF('Data Import'!$BG$199&lt;&gt;"",'Data Import'!$BG$199,"")</f>
        <v>0</v>
      </c>
      <c r="L67" s="201">
        <f>IF('Data Import'!$BG$200&lt;&gt;"",'Data Import'!$BG$200,"")</f>
        <v>0</v>
      </c>
      <c r="M67" s="199" t="str">
        <f>IF('Data Import'!$BG$201="Нет","+","")</f>
        <v/>
      </c>
      <c r="N67" s="225" t="str">
        <f>IF('Data Import'!$BG$202&lt;&gt;"",'Data Import'!$BG$202,"")</f>
        <v/>
      </c>
      <c r="O67" s="203" t="str">
        <f>IF('Data Import'!$BG$201="Да","+","")</f>
        <v>+</v>
      </c>
      <c r="P67" s="217">
        <f>IF('Data Import'!$BG$203&lt;&gt;"",'Data Import'!$BG$203,"")</f>
        <v>2137</v>
      </c>
      <c r="Q67" s="217">
        <f>IF('Data Import'!$BG$204&lt;&gt;"",'Data Import'!$BG$204,"")</f>
        <v>2189</v>
      </c>
      <c r="R67" s="217">
        <f>IF('Data Import'!$BG$205&lt;&gt;"",'Data Import'!$BG$205,"")</f>
        <v>0</v>
      </c>
      <c r="S67" s="217">
        <f>IF('Data Import'!$BG$206&lt;&gt;"",'Data Import'!$BG$206,"")</f>
        <v>0</v>
      </c>
      <c r="T67" s="217">
        <f>IF('Data Import'!$BG$207&lt;&gt;"",'Data Import'!$BG$207,"")</f>
        <v>0</v>
      </c>
      <c r="U67" s="217">
        <f>IF('Data Import'!$BG$208&lt;&gt;"",'Data Import'!$BG$208,"")</f>
        <v>0</v>
      </c>
      <c r="V67" s="217">
        <f>IF('Data Import'!$BG$209&lt;&gt;"",'Data Import'!$BG$209,"")</f>
        <v>1086</v>
      </c>
      <c r="W67" s="217">
        <f>IF('Data Import'!$BG$210&lt;&gt;"",'Data Import'!$BG$210,"")</f>
        <v>1068</v>
      </c>
      <c r="X67" s="217" t="str">
        <f>IF('Data Import'!$BG$211&lt;&gt;"",'Data Import'!$BG$211,"")</f>
        <v/>
      </c>
      <c r="Y67" s="217" t="str">
        <f>IF('Data Import'!$BG$212&lt;&gt;"",'Data Import'!$BG$212,"")</f>
        <v/>
      </c>
      <c r="Z67" s="217" t="str">
        <f>IF('Data Import'!$BG$213&lt;&gt;"",'Data Import'!$BG$213,"")</f>
        <v/>
      </c>
      <c r="AA67" s="217" t="str">
        <f>IF('Data Import'!$BG$214&lt;&gt;"",'Data Import'!$BG$214,"")</f>
        <v/>
      </c>
      <c r="AB67" s="217">
        <f>IF('Data Import'!$BG$215&lt;&gt;"",'Data Import'!$BG$215,"")</f>
        <v>1816</v>
      </c>
      <c r="AC67" s="217">
        <f>IF('Data Import'!$BG$216&lt;&gt;"",'Data Import'!$BG$216,"")</f>
        <v>1816</v>
      </c>
      <c r="AD67" s="217" t="str">
        <f>IF('Data Import'!$BG$217&lt;&gt;"",'Data Import'!$BG$217,"")</f>
        <v/>
      </c>
      <c r="AE67" s="217" t="str">
        <f>IF('Data Import'!$BG$218&lt;&gt;"",'Data Import'!$BG$218,"")</f>
        <v/>
      </c>
      <c r="AF67" s="217" t="str">
        <f>IF('Data Import'!$BG$219&lt;&gt;"",'Data Import'!$BG$219,"")</f>
        <v/>
      </c>
      <c r="AG67" s="217" t="str">
        <f>IF('Data Import'!$BG$220&lt;&gt;"",'Data Import'!$BG$220,"")</f>
        <v/>
      </c>
      <c r="AH67" s="205">
        <f>IF('Data Import'!$BG$221&lt;&gt;"",'Data Import'!$BG$221,"")</f>
        <v>50.819000000000003</v>
      </c>
      <c r="AI67" s="205">
        <f>IF('Data Import'!$BG$222&lt;&gt;"",'Data Import'!$BG$222,"")</f>
        <v>48.789000000000001</v>
      </c>
      <c r="AJ67" s="205" t="str">
        <f>IF('Data Import'!$BG$223&lt;&gt;"",'Data Import'!$BG$223,"")</f>
        <v/>
      </c>
      <c r="AK67" s="205" t="str">
        <f>IF('Data Import'!$BG$224&lt;&gt;"",'Data Import'!$BG$224,"")</f>
        <v/>
      </c>
      <c r="AL67" s="205" t="str">
        <f>IF('Data Import'!$BG$225&lt;&gt;"",'Data Import'!$BG$225,"")</f>
        <v/>
      </c>
      <c r="AM67" s="205" t="str">
        <f>IF('Data Import'!$BG$226&lt;&gt;"",'Data Import'!$BG$226,"")</f>
        <v/>
      </c>
      <c r="AN67" s="205">
        <f>IF('Data Import'!$BG$227&lt;&gt;"",'Data Import'!$BG$227,"")</f>
        <v>84.978999999999999</v>
      </c>
      <c r="AO67" s="205">
        <f>IF('Data Import'!$BG$228&lt;&gt;"",'Data Import'!$BG$228,"")</f>
        <v>82.96</v>
      </c>
      <c r="AP67" s="205" t="str">
        <f>IF('Data Import'!$BG$229&lt;&gt;"",'Data Import'!$BG$229,"")</f>
        <v/>
      </c>
      <c r="AQ67" s="201" t="str">
        <f>IF('Data Import'!$BG$230&lt;&gt;"",'Data Import'!$BG$230,"")</f>
        <v/>
      </c>
      <c r="AR67" s="201" t="str">
        <f>IF('Data Import'!$BG$231&lt;&gt;"",'Data Import'!$BG$231,"")</f>
        <v/>
      </c>
      <c r="AS67" s="201" t="str">
        <f>IF('Data Import'!$BG$232&lt;&gt;"",'Data Import'!$BG$232,"")</f>
        <v/>
      </c>
    </row>
    <row r="68" spans="1:45" s="202" customFormat="1" ht="15.75" customHeight="1" x14ac:dyDescent="0.25">
      <c r="A68" s="33">
        <v>57</v>
      </c>
      <c r="B68" s="177" t="s">
        <v>67</v>
      </c>
      <c r="C68" s="199" t="str">
        <f>IF('Data Import'!$BH$191="Нет","+","")</f>
        <v/>
      </c>
      <c r="D68" s="199" t="str">
        <f>IF('Data Import'!$BH$192="Нет","+","")</f>
        <v/>
      </c>
      <c r="E68" s="179" t="str">
        <f>IF('Data Import'!$BH$193&lt;&gt;"",'Data Import'!$BH$193,"")</f>
        <v/>
      </c>
      <c r="F68" s="199" t="str">
        <f>IF('Data Import'!$BH$194&lt;&gt;"",'Data Import'!$BH$194,"")</f>
        <v/>
      </c>
      <c r="G68" s="201" t="str">
        <f>IF('Data Import'!$BH$195&lt;&gt;"",'Data Import'!$BH$195,"")</f>
        <v/>
      </c>
      <c r="H68" s="201" t="str">
        <f>IF('Data Import'!$BH$196&lt;&gt;"",'Data Import'!$BH$196,"")</f>
        <v/>
      </c>
      <c r="I68" s="201" t="str">
        <f>IF('Data Import'!$BH$197&lt;&gt;"",'Data Import'!$BH$197,"")</f>
        <v/>
      </c>
      <c r="J68" s="201" t="str">
        <f>IF('Data Import'!$BH$198&lt;&gt;"",'Data Import'!$BH$198,"")</f>
        <v/>
      </c>
      <c r="K68" s="201" t="str">
        <f>IF('Data Import'!$BH$199&lt;&gt;"",'Data Import'!$BH$199,"")</f>
        <v/>
      </c>
      <c r="L68" s="201" t="str">
        <f>IF('Data Import'!$BH$200&lt;&gt;"",'Data Import'!$BH$200,"")</f>
        <v/>
      </c>
      <c r="M68" s="199" t="str">
        <f>IF('Data Import'!$BH$201="Нет","+","")</f>
        <v/>
      </c>
      <c r="N68" s="225" t="str">
        <f>IF('Data Import'!$BH$202&lt;&gt;"",'Data Import'!$BH$202,"")</f>
        <v/>
      </c>
      <c r="O68" s="203" t="str">
        <f>IF('Data Import'!$BH$201="Да","+","")</f>
        <v/>
      </c>
      <c r="P68" s="217" t="str">
        <f>IF('Data Import'!$BH$203&lt;&gt;"",'Data Import'!$BH$203,"")</f>
        <v/>
      </c>
      <c r="Q68" s="217" t="str">
        <f>IF('Data Import'!$BH$204&lt;&gt;"",'Data Import'!$BH$204,"")</f>
        <v/>
      </c>
      <c r="R68" s="217" t="str">
        <f>IF('Data Import'!$BH$205&lt;&gt;"",'Data Import'!$BH$205,"")</f>
        <v/>
      </c>
      <c r="S68" s="217" t="str">
        <f>IF('Data Import'!$BH$206&lt;&gt;"",'Data Import'!$BH$206,"")</f>
        <v/>
      </c>
      <c r="T68" s="217" t="str">
        <f>IF('Data Import'!$BH$207&lt;&gt;"",'Data Import'!$BH$207,"")</f>
        <v/>
      </c>
      <c r="U68" s="217" t="str">
        <f>IF('Data Import'!$BH$208&lt;&gt;"",'Data Import'!$BH$208,"")</f>
        <v/>
      </c>
      <c r="V68" s="217" t="str">
        <f>IF('Data Import'!$BH$209&lt;&gt;"",'Data Import'!$BH$209,"")</f>
        <v/>
      </c>
      <c r="W68" s="217" t="str">
        <f>IF('Data Import'!$BH$210&lt;&gt;"",'Data Import'!$BH$210,"")</f>
        <v/>
      </c>
      <c r="X68" s="217" t="str">
        <f>IF('Data Import'!$BH$211&lt;&gt;"",'Data Import'!$BH$211,"")</f>
        <v/>
      </c>
      <c r="Y68" s="217" t="str">
        <f>IF('Data Import'!$BH$212&lt;&gt;"",'Data Import'!$BH$212,"")</f>
        <v/>
      </c>
      <c r="Z68" s="217" t="str">
        <f>IF('Data Import'!$BH$213&lt;&gt;"",'Data Import'!$BH$213,"")</f>
        <v/>
      </c>
      <c r="AA68" s="217" t="str">
        <f>IF('Data Import'!$BH$214&lt;&gt;"",'Data Import'!$BH$214,"")</f>
        <v/>
      </c>
      <c r="AB68" s="217" t="str">
        <f>IF('Data Import'!$BH$215&lt;&gt;"",'Data Import'!$BH$215,"")</f>
        <v/>
      </c>
      <c r="AC68" s="217" t="str">
        <f>IF('Data Import'!$BH$216&lt;&gt;"",'Data Import'!$BH$216,"")</f>
        <v/>
      </c>
      <c r="AD68" s="217" t="str">
        <f>IF('Data Import'!$BH$217&lt;&gt;"",'Data Import'!$BH$217,"")</f>
        <v/>
      </c>
      <c r="AE68" s="217" t="str">
        <f>IF('Data Import'!$BH$218&lt;&gt;"",'Data Import'!$BH$218,"")</f>
        <v/>
      </c>
      <c r="AF68" s="217" t="str">
        <f>IF('Data Import'!$BH$219&lt;&gt;"",'Data Import'!$BH$219,"")</f>
        <v/>
      </c>
      <c r="AG68" s="217" t="str">
        <f>IF('Data Import'!$BH$220&lt;&gt;"",'Data Import'!$BH$220,"")</f>
        <v/>
      </c>
      <c r="AH68" s="205" t="str">
        <f>IF('Data Import'!$BH$221&lt;&gt;"",'Data Import'!$BH$221,"")</f>
        <v/>
      </c>
      <c r="AI68" s="205" t="str">
        <f>IF('Data Import'!$BH$222&lt;&gt;"",'Data Import'!$BH$222,"")</f>
        <v/>
      </c>
      <c r="AJ68" s="205" t="str">
        <f>IF('Data Import'!$BH$223&lt;&gt;"",'Data Import'!$BH$223,"")</f>
        <v/>
      </c>
      <c r="AK68" s="205" t="str">
        <f>IF('Data Import'!$BH$224&lt;&gt;"",'Data Import'!$BH$224,"")</f>
        <v/>
      </c>
      <c r="AL68" s="205" t="str">
        <f>IF('Data Import'!$BH$225&lt;&gt;"",'Data Import'!$BH$225,"")</f>
        <v/>
      </c>
      <c r="AM68" s="205" t="str">
        <f>IF('Data Import'!$BH$226&lt;&gt;"",'Data Import'!$BH$226,"")</f>
        <v/>
      </c>
      <c r="AN68" s="205" t="str">
        <f>IF('Data Import'!$BH$227&lt;&gt;"",'Data Import'!$BH$227,"")</f>
        <v/>
      </c>
      <c r="AO68" s="205" t="str">
        <f>IF('Data Import'!$BH$228&lt;&gt;"",'Data Import'!$BH$228,"")</f>
        <v/>
      </c>
      <c r="AP68" s="205" t="str">
        <f>IF('Data Import'!$BH$229&lt;&gt;"",'Data Import'!$BH$229,"")</f>
        <v/>
      </c>
      <c r="AQ68" s="201" t="str">
        <f>IF('Data Import'!$BH$230&lt;&gt;"",'Data Import'!$BH$230,"")</f>
        <v/>
      </c>
      <c r="AR68" s="201" t="str">
        <f>IF('Data Import'!$BH$231&lt;&gt;"",'Data Import'!$BH$231,"")</f>
        <v/>
      </c>
      <c r="AS68" s="201" t="str">
        <f>IF('Data Import'!$BH$232&lt;&gt;"",'Data Import'!$BH$232,"")</f>
        <v/>
      </c>
    </row>
    <row r="69" spans="1:45" s="202" customFormat="1" ht="48" customHeight="1" x14ac:dyDescent="0.25">
      <c r="A69" s="33">
        <v>58</v>
      </c>
      <c r="B69" s="177" t="s">
        <v>68</v>
      </c>
      <c r="C69" s="199" t="str">
        <f>IF('Data Import'!$BI$191="Нет","+","")</f>
        <v/>
      </c>
      <c r="D69" s="199" t="str">
        <f>IF('Data Import'!$BI$192="Нет","+","")</f>
        <v/>
      </c>
      <c r="E69" s="179" t="str">
        <f>IF('Data Import'!$BI$193&lt;&gt;"",'Data Import'!$BI$193,"")</f>
        <v>Доля единиц общественного транспорта, приспособленных для использования инвалидами, от общего числа соответствующих транспортных средств</v>
      </c>
      <c r="F69" s="199" t="str">
        <f>IF('Data Import'!$BI$194&lt;&gt;"",'Data Import'!$BI$194,"")</f>
        <v>ед.</v>
      </c>
      <c r="G69" s="201" t="str">
        <f>IF('Data Import'!$BI$195&lt;&gt;"",'Data Import'!$BI$195,"")</f>
        <v/>
      </c>
      <c r="H69" s="201" t="str">
        <f>IF('Data Import'!$BI$196&lt;&gt;"",'Data Import'!$BI$196,"")</f>
        <v/>
      </c>
      <c r="I69" s="201" t="str">
        <f>IF('Data Import'!$BI$197&lt;&gt;"",'Data Import'!$BI$197,"")</f>
        <v/>
      </c>
      <c r="J69" s="201">
        <f>IF('Data Import'!$BI$198&lt;&gt;"",'Data Import'!$BI$198,"")</f>
        <v>48.3</v>
      </c>
      <c r="K69" s="201">
        <f>IF('Data Import'!$BI$199&lt;&gt;"",'Data Import'!$BI$199,"")</f>
        <v>65.7</v>
      </c>
      <c r="L69" s="201">
        <f>IF('Data Import'!$BI$200&lt;&gt;"",'Data Import'!$BI$200,"")</f>
        <v>91.2</v>
      </c>
      <c r="M69" s="199" t="str">
        <f>IF('Data Import'!$BI$201="Нет","+","")</f>
        <v/>
      </c>
      <c r="N69" s="225" t="str">
        <f>IF('Data Import'!$BI$202&lt;&gt;"",'Data Import'!$BI$202,"")</f>
        <v/>
      </c>
      <c r="O69" s="203" t="str">
        <f>IF('Data Import'!$BI$201="Да","+","")</f>
        <v>+</v>
      </c>
      <c r="P69" s="217">
        <f>IF('Data Import'!$BI$203&lt;&gt;"",'Data Import'!$BI$203,"")</f>
        <v>2403</v>
      </c>
      <c r="Q69" s="217">
        <f>IF('Data Import'!$BI$204&lt;&gt;"",'Data Import'!$BI$204,"")</f>
        <v>2215</v>
      </c>
      <c r="R69" s="217">
        <f>IF('Data Import'!$BI$205&lt;&gt;"",'Data Import'!$BI$205,"")</f>
        <v>322</v>
      </c>
      <c r="S69" s="217">
        <f>IF('Data Import'!$BI$206&lt;&gt;"",'Data Import'!$BI$206,"")</f>
        <v>429</v>
      </c>
      <c r="T69" s="217">
        <f>IF('Data Import'!$BI$207&lt;&gt;"",'Data Import'!$BI$207,"")</f>
        <v>89</v>
      </c>
      <c r="U69" s="217">
        <f>IF('Data Import'!$BI$208&lt;&gt;"",'Data Import'!$BI$208,"")</f>
        <v>204</v>
      </c>
      <c r="V69" s="217">
        <f>IF('Data Import'!$BI$209&lt;&gt;"",'Data Import'!$BI$209,"")</f>
        <v>1037</v>
      </c>
      <c r="W69" s="217">
        <f>IF('Data Import'!$BI$210&lt;&gt;"",'Data Import'!$BI$210,"")</f>
        <v>1070</v>
      </c>
      <c r="X69" s="217">
        <f>IF('Data Import'!$BI$211&lt;&gt;"",'Data Import'!$BI$211,"")</f>
        <v>204</v>
      </c>
      <c r="Y69" s="217">
        <f>IF('Data Import'!$BI$212&lt;&gt;"",'Data Import'!$BI$212,"")</f>
        <v>282</v>
      </c>
      <c r="Z69" s="217">
        <f>IF('Data Import'!$BI$213&lt;&gt;"",'Data Import'!$BI$213,"")</f>
        <v>86</v>
      </c>
      <c r="AA69" s="217">
        <f>IF('Data Import'!$BI$214&lt;&gt;"",'Data Import'!$BI$214,"")</f>
        <v>186</v>
      </c>
      <c r="AB69" s="217">
        <f>IF('Data Import'!$BI$215&lt;&gt;"",'Data Import'!$BI$215,"")</f>
        <v>1027</v>
      </c>
      <c r="AC69" s="217">
        <f>IF('Data Import'!$BI$216&lt;&gt;"",'Data Import'!$BI$216,"")</f>
        <v>892</v>
      </c>
      <c r="AD69" s="217">
        <f>IF('Data Import'!$BI$217&lt;&gt;"",'Data Import'!$BI$217,"")</f>
        <v>301</v>
      </c>
      <c r="AE69" s="217">
        <f>IF('Data Import'!$BI$218&lt;&gt;"",'Data Import'!$BI$218,"")</f>
        <v>419</v>
      </c>
      <c r="AF69" s="217">
        <f>IF('Data Import'!$BI$219&lt;&gt;"",'Data Import'!$BI$219,"")</f>
        <v>89</v>
      </c>
      <c r="AG69" s="217">
        <f>IF('Data Import'!$BI$220&lt;&gt;"",'Data Import'!$BI$220,"")</f>
        <v>204</v>
      </c>
      <c r="AH69" s="205">
        <f>IF('Data Import'!$BI$221&lt;&gt;"",'Data Import'!$BI$221,"")</f>
        <v>43.154000000000003</v>
      </c>
      <c r="AI69" s="205">
        <f>IF('Data Import'!$BI$222&lt;&gt;"",'Data Import'!$BI$222,"")</f>
        <v>48.307000000000002</v>
      </c>
      <c r="AJ69" s="205">
        <f>IF('Data Import'!$BI$223&lt;&gt;"",'Data Import'!$BI$223,"")</f>
        <v>63.353999999999999</v>
      </c>
      <c r="AK69" s="205">
        <f>IF('Data Import'!$BI$224&lt;&gt;"",'Data Import'!$BI$224,"")</f>
        <v>65.733999999999995</v>
      </c>
      <c r="AL69" s="205">
        <f>IF('Data Import'!$BI$225&lt;&gt;"",'Data Import'!$BI$225,"")</f>
        <v>96.629000000000005</v>
      </c>
      <c r="AM69" s="205">
        <f>IF('Data Import'!$BI$226&lt;&gt;"",'Data Import'!$BI$226,"")</f>
        <v>91.176000000000002</v>
      </c>
      <c r="AN69" s="205">
        <f>IF('Data Import'!$BI$227&lt;&gt;"",'Data Import'!$BI$227,"")</f>
        <v>42.738</v>
      </c>
      <c r="AO69" s="205">
        <f>IF('Data Import'!$BI$228&lt;&gt;"",'Data Import'!$BI$228,"")</f>
        <v>40.271000000000001</v>
      </c>
      <c r="AP69" s="205">
        <f>IF('Data Import'!$BI$229&lt;&gt;"",'Data Import'!$BI$229,"")</f>
        <v>93.477999999999994</v>
      </c>
      <c r="AQ69" s="201">
        <f>IF('Data Import'!$BI$230&lt;&gt;"",'Data Import'!$BI$230,"")</f>
        <v>97.668999999999997</v>
      </c>
      <c r="AR69" s="201">
        <f>IF('Data Import'!$BI$231&lt;&gt;"",'Data Import'!$BI$231,"")</f>
        <v>100</v>
      </c>
      <c r="AS69" s="201">
        <f>IF('Data Import'!$BI$232&lt;&gt;"",'Data Import'!$BI$232,"")</f>
        <v>100</v>
      </c>
    </row>
    <row r="70" spans="1:45" s="202" customFormat="1" ht="15.75" customHeight="1" x14ac:dyDescent="0.25">
      <c r="A70" s="33">
        <v>59</v>
      </c>
      <c r="B70" s="177" t="s">
        <v>69</v>
      </c>
      <c r="C70" s="199" t="str">
        <f>IF('Data Import'!$BJ$191="Нет","+","")</f>
        <v>+</v>
      </c>
      <c r="D70" s="199" t="str">
        <f>IF('Data Import'!$BJ$192="Нет","+","")</f>
        <v/>
      </c>
      <c r="E70" s="179" t="str">
        <f>IF('Data Import'!$BJ$193&lt;&gt;"",'Data Import'!$BJ$193,"")</f>
        <v/>
      </c>
      <c r="F70" s="199" t="str">
        <f>IF('Data Import'!$BJ$194&lt;&gt;"",'Data Import'!$BJ$194,"")</f>
        <v/>
      </c>
      <c r="G70" s="201" t="str">
        <f>IF('Data Import'!$BJ$195&lt;&gt;"",'Data Import'!$BJ$195,"")</f>
        <v/>
      </c>
      <c r="H70" s="201" t="str">
        <f>IF('Data Import'!$BJ$196&lt;&gt;"",'Data Import'!$BJ$196,"")</f>
        <v/>
      </c>
      <c r="I70" s="201" t="str">
        <f>IF('Data Import'!$BJ$197&lt;&gt;"",'Data Import'!$BJ$197,"")</f>
        <v/>
      </c>
      <c r="J70" s="201" t="str">
        <f>IF('Data Import'!$BJ$198&lt;&gt;"",'Data Import'!$BJ$198,"")</f>
        <v/>
      </c>
      <c r="K70" s="201" t="str">
        <f>IF('Data Import'!$BJ$199&lt;&gt;"",'Data Import'!$BJ$199,"")</f>
        <v/>
      </c>
      <c r="L70" s="201" t="str">
        <f>IF('Data Import'!$BJ$200&lt;&gt;"",'Data Import'!$BJ$200,"")</f>
        <v/>
      </c>
      <c r="M70" s="199" t="str">
        <f>IF('Data Import'!$BJ$201="Нет","+","")</f>
        <v/>
      </c>
      <c r="N70" s="225" t="str">
        <f>IF('Data Import'!$BJ$202&lt;&gt;"",'Data Import'!$BJ$202,"")</f>
        <v/>
      </c>
      <c r="O70" s="203" t="str">
        <f>IF('Data Import'!$BJ$201="Да","+","")</f>
        <v>+</v>
      </c>
      <c r="P70" s="217">
        <f>IF('Data Import'!$BJ$203&lt;&gt;"",'Data Import'!$BJ$203,"")</f>
        <v>229</v>
      </c>
      <c r="Q70" s="217">
        <f>IF('Data Import'!$BJ$204&lt;&gt;"",'Data Import'!$BJ$204,"")</f>
        <v>303</v>
      </c>
      <c r="R70" s="217">
        <f>IF('Data Import'!$BJ$205&lt;&gt;"",'Data Import'!$BJ$205,"")</f>
        <v>0</v>
      </c>
      <c r="S70" s="217">
        <f>IF('Data Import'!$BJ$206&lt;&gt;"",'Data Import'!$BJ$206,"")</f>
        <v>0</v>
      </c>
      <c r="T70" s="217">
        <f>IF('Data Import'!$BJ$207&lt;&gt;"",'Data Import'!$BJ$207,"")</f>
        <v>0</v>
      </c>
      <c r="U70" s="217">
        <f>IF('Data Import'!$BJ$208&lt;&gt;"",'Data Import'!$BJ$208,"")</f>
        <v>0</v>
      </c>
      <c r="V70" s="217">
        <f>IF('Data Import'!$BJ$209&lt;&gt;"",'Data Import'!$BJ$209,"")</f>
        <v>229</v>
      </c>
      <c r="W70" s="217">
        <f>IF('Data Import'!$BJ$210&lt;&gt;"",'Data Import'!$BJ$210,"")</f>
        <v>303</v>
      </c>
      <c r="X70" s="217" t="str">
        <f>IF('Data Import'!$BJ$211&lt;&gt;"",'Data Import'!$BJ$211,"")</f>
        <v/>
      </c>
      <c r="Y70" s="217" t="str">
        <f>IF('Data Import'!$BJ$212&lt;&gt;"",'Data Import'!$BJ$212,"")</f>
        <v/>
      </c>
      <c r="Z70" s="217" t="str">
        <f>IF('Data Import'!$BJ$213&lt;&gt;"",'Data Import'!$BJ$213,"")</f>
        <v/>
      </c>
      <c r="AA70" s="217" t="str">
        <f>IF('Data Import'!$BJ$214&lt;&gt;"",'Data Import'!$BJ$214,"")</f>
        <v/>
      </c>
      <c r="AB70" s="217">
        <f>IF('Data Import'!$BJ$215&lt;&gt;"",'Data Import'!$BJ$215,"")</f>
        <v>229</v>
      </c>
      <c r="AC70" s="217">
        <f>IF('Data Import'!$BJ$216&lt;&gt;"",'Data Import'!$BJ$216,"")</f>
        <v>303</v>
      </c>
      <c r="AD70" s="217" t="str">
        <f>IF('Data Import'!$BJ$217&lt;&gt;"",'Data Import'!$BJ$217,"")</f>
        <v/>
      </c>
      <c r="AE70" s="217" t="str">
        <f>IF('Data Import'!$BJ$218&lt;&gt;"",'Data Import'!$BJ$218,"")</f>
        <v/>
      </c>
      <c r="AF70" s="217" t="str">
        <f>IF('Data Import'!$BJ$219&lt;&gt;"",'Data Import'!$BJ$219,"")</f>
        <v/>
      </c>
      <c r="AG70" s="217" t="str">
        <f>IF('Data Import'!$BJ$220&lt;&gt;"",'Data Import'!$BJ$220,"")</f>
        <v/>
      </c>
      <c r="AH70" s="205">
        <f>IF('Data Import'!$BJ$221&lt;&gt;"",'Data Import'!$BJ$221,"")</f>
        <v>100</v>
      </c>
      <c r="AI70" s="205">
        <f>IF('Data Import'!$BJ$222&lt;&gt;"",'Data Import'!$BJ$222,"")</f>
        <v>100</v>
      </c>
      <c r="AJ70" s="205" t="str">
        <f>IF('Data Import'!$BJ$223&lt;&gt;"",'Data Import'!$BJ$223,"")</f>
        <v/>
      </c>
      <c r="AK70" s="205" t="str">
        <f>IF('Data Import'!$BJ$224&lt;&gt;"",'Data Import'!$BJ$224,"")</f>
        <v/>
      </c>
      <c r="AL70" s="205" t="str">
        <f>IF('Data Import'!$BJ$225&lt;&gt;"",'Data Import'!$BJ$225,"")</f>
        <v/>
      </c>
      <c r="AM70" s="205" t="str">
        <f>IF('Data Import'!$BJ$226&lt;&gt;"",'Data Import'!$BJ$226,"")</f>
        <v/>
      </c>
      <c r="AN70" s="205">
        <f>IF('Data Import'!$BJ$227&lt;&gt;"",'Data Import'!$BJ$227,"")</f>
        <v>100</v>
      </c>
      <c r="AO70" s="205">
        <f>IF('Data Import'!$BJ$228&lt;&gt;"",'Data Import'!$BJ$228,"")</f>
        <v>100</v>
      </c>
      <c r="AP70" s="205" t="str">
        <f>IF('Data Import'!$BJ$229&lt;&gt;"",'Data Import'!$BJ$229,"")</f>
        <v/>
      </c>
      <c r="AQ70" s="201" t="str">
        <f>IF('Data Import'!$BJ$230&lt;&gt;"",'Data Import'!$BJ$230,"")</f>
        <v/>
      </c>
      <c r="AR70" s="201" t="str">
        <f>IF('Data Import'!$BJ$231&lt;&gt;"",'Data Import'!$BJ$231,"")</f>
        <v/>
      </c>
      <c r="AS70" s="201" t="str">
        <f>IF('Data Import'!$BJ$232&lt;&gt;"",'Data Import'!$BJ$232,"")</f>
        <v/>
      </c>
    </row>
    <row r="71" spans="1:45" s="202" customFormat="1" ht="64.5" customHeight="1" x14ac:dyDescent="0.25">
      <c r="A71" s="33">
        <v>60</v>
      </c>
      <c r="B71" s="177" t="s">
        <v>70</v>
      </c>
      <c r="C71" s="199" t="str">
        <f>IF('Data Import'!$BK$191="Нет","+","")</f>
        <v/>
      </c>
      <c r="D71" s="199" t="str">
        <f>IF('Data Import'!$BK$192="Нет","+","")</f>
        <v/>
      </c>
      <c r="E71" s="179" t="str">
        <f>IF('Data Import'!$BK$193&lt;&gt;"",'Data Import'!$BK$193,"")</f>
        <v>Доля автобусов, оборудованных для перевозки инвалидов, в соответствии с базовыми требованиями доступности транспортного комплекса для инвалидов/ Доля трамваев, оборудованных для инвалидов</v>
      </c>
      <c r="F71" s="199" t="str">
        <f>IF('Data Import'!$BK$194&lt;&gt;"",'Data Import'!$BK$194,"")</f>
        <v>%</v>
      </c>
      <c r="G71" s="201">
        <f>IF('Data Import'!$BK$195&lt;&gt;"",'Data Import'!$BK$195,"")</f>
        <v>23</v>
      </c>
      <c r="H71" s="201">
        <f>IF('Data Import'!$BK$196&lt;&gt;"",'Data Import'!$BK$196,"")</f>
        <v>6</v>
      </c>
      <c r="I71" s="201">
        <f>IF('Data Import'!$BK$197&lt;&gt;"",'Data Import'!$BK$197,"")</f>
        <v>0</v>
      </c>
      <c r="J71" s="201">
        <f>IF('Data Import'!$BK$198&lt;&gt;"",'Data Import'!$BK$198,"")</f>
        <v>27.7</v>
      </c>
      <c r="K71" s="201">
        <f>IF('Data Import'!$BK$199&lt;&gt;"",'Data Import'!$BK$199,"")</f>
        <v>6</v>
      </c>
      <c r="L71" s="201">
        <f>IF('Data Import'!$BK$200&lt;&gt;"",'Data Import'!$BK$200,"")</f>
        <v>0</v>
      </c>
      <c r="M71" s="199" t="str">
        <f>IF('Data Import'!$BK$201="Нет","+","")</f>
        <v/>
      </c>
      <c r="N71" s="225" t="str">
        <f>IF('Data Import'!$BK$202&lt;&gt;"",'Data Import'!$BK$202,"")</f>
        <v/>
      </c>
      <c r="O71" s="203" t="str">
        <f>IF('Data Import'!$BK$201="Да","+","")</f>
        <v>+</v>
      </c>
      <c r="P71" s="217">
        <f>IF('Data Import'!$BK$203&lt;&gt;"",'Data Import'!$BK$203,"")</f>
        <v>1302</v>
      </c>
      <c r="Q71" s="217">
        <f>IF('Data Import'!$BK$204&lt;&gt;"",'Data Import'!$BK$204,"")</f>
        <v>1296</v>
      </c>
      <c r="R71" s="217">
        <f>IF('Data Import'!$BK$205&lt;&gt;"",'Data Import'!$BK$205,"")</f>
        <v>66</v>
      </c>
      <c r="S71" s="217">
        <f>IF('Data Import'!$BK$206&lt;&gt;"",'Data Import'!$BK$206,"")</f>
        <v>66</v>
      </c>
      <c r="T71" s="217" t="str">
        <f>IF('Data Import'!$BK$207&lt;&gt;"",'Data Import'!$BK$207,"")</f>
        <v/>
      </c>
      <c r="U71" s="217" t="str">
        <f>IF('Data Import'!$BK$208&lt;&gt;"",'Data Import'!$BK$208,"")</f>
        <v/>
      </c>
      <c r="V71" s="217">
        <f>IF('Data Import'!$BK$209&lt;&gt;"",'Data Import'!$BK$209,"")</f>
        <v>367</v>
      </c>
      <c r="W71" s="217">
        <f>IF('Data Import'!$BK$210&lt;&gt;"",'Data Import'!$BK$210,"")</f>
        <v>359</v>
      </c>
      <c r="X71" s="217">
        <f>IF('Data Import'!$BK$211&lt;&gt;"",'Data Import'!$BK$211,"")</f>
        <v>4</v>
      </c>
      <c r="Y71" s="217">
        <f>IF('Data Import'!$BK$212&lt;&gt;"",'Data Import'!$BK$212,"")</f>
        <v>4</v>
      </c>
      <c r="Z71" s="217" t="str">
        <f>IF('Data Import'!$BK$213&lt;&gt;"",'Data Import'!$BK$213,"")</f>
        <v/>
      </c>
      <c r="AA71" s="217" t="str">
        <f>IF('Data Import'!$BK$214&lt;&gt;"",'Data Import'!$BK$214,"")</f>
        <v/>
      </c>
      <c r="AB71" s="217">
        <f>IF('Data Import'!$BK$215&lt;&gt;"",'Data Import'!$BK$215,"")</f>
        <v>597</v>
      </c>
      <c r="AC71" s="217">
        <f>IF('Data Import'!$BK$216&lt;&gt;"",'Data Import'!$BK$216,"")</f>
        <v>593</v>
      </c>
      <c r="AD71" s="217">
        <f>IF('Data Import'!$BK$217&lt;&gt;"",'Data Import'!$BK$217,"")</f>
        <v>0</v>
      </c>
      <c r="AE71" s="217">
        <f>IF('Data Import'!$BK$218&lt;&gt;"",'Data Import'!$BK$218,"")</f>
        <v>0</v>
      </c>
      <c r="AF71" s="217" t="str">
        <f>IF('Data Import'!$BK$219&lt;&gt;"",'Data Import'!$BK$219,"")</f>
        <v/>
      </c>
      <c r="AG71" s="217" t="str">
        <f>IF('Data Import'!$BK$220&lt;&gt;"",'Data Import'!$BK$220,"")</f>
        <v/>
      </c>
      <c r="AH71" s="205">
        <f>IF('Data Import'!$BK$221&lt;&gt;"",'Data Import'!$BK$221,"")</f>
        <v>28.187000000000001</v>
      </c>
      <c r="AI71" s="205">
        <f>IF('Data Import'!$BK$222&lt;&gt;"",'Data Import'!$BK$222,"")</f>
        <v>27.701000000000001</v>
      </c>
      <c r="AJ71" s="205">
        <f>IF('Data Import'!$BK$223&lt;&gt;"",'Data Import'!$BK$223,"")</f>
        <v>6.0609999999999999</v>
      </c>
      <c r="AK71" s="205">
        <f>IF('Data Import'!$BK$224&lt;&gt;"",'Data Import'!$BK$224,"")</f>
        <v>6.0609999999999999</v>
      </c>
      <c r="AL71" s="205" t="str">
        <f>IF('Data Import'!$BK$225&lt;&gt;"",'Data Import'!$BK$225,"")</f>
        <v/>
      </c>
      <c r="AM71" s="205" t="str">
        <f>IF('Data Import'!$BK$226&lt;&gt;"",'Data Import'!$BK$226,"")</f>
        <v/>
      </c>
      <c r="AN71" s="205">
        <f>IF('Data Import'!$BK$227&lt;&gt;"",'Data Import'!$BK$227,"")</f>
        <v>45.853000000000002</v>
      </c>
      <c r="AO71" s="205">
        <f>IF('Data Import'!$BK$228&lt;&gt;"",'Data Import'!$BK$228,"")</f>
        <v>45.756</v>
      </c>
      <c r="AP71" s="205">
        <f>IF('Data Import'!$BK$229&lt;&gt;"",'Data Import'!$BK$229,"")</f>
        <v>0</v>
      </c>
      <c r="AQ71" s="201">
        <f>IF('Data Import'!$BK$230&lt;&gt;"",'Data Import'!$BK$230,"")</f>
        <v>0</v>
      </c>
      <c r="AR71" s="201" t="str">
        <f>IF('Data Import'!$BK$231&lt;&gt;"",'Data Import'!$BK$231,"")</f>
        <v/>
      </c>
      <c r="AS71" s="201" t="str">
        <f>IF('Data Import'!$BK$232&lt;&gt;"",'Data Import'!$BK$232,"")</f>
        <v/>
      </c>
    </row>
    <row r="72" spans="1:45" s="202" customFormat="1" ht="15.75" customHeight="1" x14ac:dyDescent="0.25">
      <c r="A72" s="33">
        <v>61</v>
      </c>
      <c r="B72" s="177" t="s">
        <v>71</v>
      </c>
      <c r="C72" s="199" t="str">
        <f>IF('Data Import'!$BL$191="Нет","+","")</f>
        <v/>
      </c>
      <c r="D72" s="199" t="str">
        <f>IF('Data Import'!$BL$192="Нет","+","")</f>
        <v>+</v>
      </c>
      <c r="E72" s="179" t="str">
        <f>IF('Data Import'!$BL$193&lt;&gt;"",'Data Import'!$BL$193,"")</f>
        <v/>
      </c>
      <c r="F72" s="199" t="str">
        <f>IF('Data Import'!$BL$194&lt;&gt;"",'Data Import'!$BL$194,"")</f>
        <v/>
      </c>
      <c r="G72" s="201" t="str">
        <f>IF('Data Import'!$BL$195&lt;&gt;"",'Data Import'!$BL$195,"")</f>
        <v/>
      </c>
      <c r="H72" s="201" t="str">
        <f>IF('Data Import'!$BL$196&lt;&gt;"",'Data Import'!$BL$196,"")</f>
        <v/>
      </c>
      <c r="I72" s="201" t="str">
        <f>IF('Data Import'!$BL$197&lt;&gt;"",'Data Import'!$BL$197,"")</f>
        <v/>
      </c>
      <c r="J72" s="201" t="str">
        <f>IF('Data Import'!$BL$198&lt;&gt;"",'Data Import'!$BL$198,"")</f>
        <v/>
      </c>
      <c r="K72" s="201" t="str">
        <f>IF('Data Import'!$BL$199&lt;&gt;"",'Data Import'!$BL$199,"")</f>
        <v/>
      </c>
      <c r="L72" s="201" t="str">
        <f>IF('Data Import'!$BL$200&lt;&gt;"",'Data Import'!$BL$200,"")</f>
        <v/>
      </c>
      <c r="M72" s="199" t="str">
        <f>IF('Data Import'!$BL$201="Нет","+","")</f>
        <v>+</v>
      </c>
      <c r="N72" s="225" t="str">
        <f>IF('Data Import'!$BL$202&lt;&gt;"",'Data Import'!$BL$202,"")</f>
        <v/>
      </c>
      <c r="O72" s="203" t="str">
        <f>IF('Data Import'!$BL$201="Да","+","")</f>
        <v/>
      </c>
      <c r="P72" s="217">
        <f>IF('Data Import'!$BL$203&lt;&gt;"",'Data Import'!$BL$203,"")</f>
        <v>346</v>
      </c>
      <c r="Q72" s="217">
        <f>IF('Data Import'!$BL$204&lt;&gt;"",'Data Import'!$BL$204,"")</f>
        <v>344</v>
      </c>
      <c r="R72" s="217">
        <f>IF('Data Import'!$BL$205&lt;&gt;"",'Data Import'!$BL$205,"")</f>
        <v>0</v>
      </c>
      <c r="S72" s="217">
        <f>IF('Data Import'!$BL$206&lt;&gt;"",'Data Import'!$BL$206,"")</f>
        <v>0</v>
      </c>
      <c r="T72" s="217">
        <f>IF('Data Import'!$BL$207&lt;&gt;"",'Data Import'!$BL$207,"")</f>
        <v>113</v>
      </c>
      <c r="U72" s="217">
        <f>IF('Data Import'!$BL$208&lt;&gt;"",'Data Import'!$BL$208,"")</f>
        <v>113</v>
      </c>
      <c r="V72" s="217">
        <f>IF('Data Import'!$BL$209&lt;&gt;"",'Data Import'!$BL$209,"")</f>
        <v>250</v>
      </c>
      <c r="W72" s="217">
        <f>IF('Data Import'!$BL$210&lt;&gt;"",'Data Import'!$BL$210,"")</f>
        <v>253</v>
      </c>
      <c r="X72" s="217" t="str">
        <f>IF('Data Import'!$BL$211&lt;&gt;"",'Data Import'!$BL$211,"")</f>
        <v/>
      </c>
      <c r="Y72" s="217" t="str">
        <f>IF('Data Import'!$BL$212&lt;&gt;"",'Data Import'!$BL$212,"")</f>
        <v/>
      </c>
      <c r="Z72" s="217">
        <f>IF('Data Import'!$BL$213&lt;&gt;"",'Data Import'!$BL$213,"")</f>
        <v>104</v>
      </c>
      <c r="AA72" s="217">
        <f>IF('Data Import'!$BL$214&lt;&gt;"",'Data Import'!$BL$214,"")</f>
        <v>104</v>
      </c>
      <c r="AB72" s="217">
        <f>IF('Data Import'!$BL$215&lt;&gt;"",'Data Import'!$BL$215,"")</f>
        <v>278</v>
      </c>
      <c r="AC72" s="217">
        <f>IF('Data Import'!$BL$216&lt;&gt;"",'Data Import'!$BL$216,"")</f>
        <v>275</v>
      </c>
      <c r="AD72" s="217" t="str">
        <f>IF('Data Import'!$BL$217&lt;&gt;"",'Data Import'!$BL$217,"")</f>
        <v/>
      </c>
      <c r="AE72" s="217" t="str">
        <f>IF('Data Import'!$BL$218&lt;&gt;"",'Data Import'!$BL$218,"")</f>
        <v/>
      </c>
      <c r="AF72" s="217">
        <f>IF('Data Import'!$BL$219&lt;&gt;"",'Data Import'!$BL$219,"")</f>
        <v>113</v>
      </c>
      <c r="AG72" s="217">
        <f>IF('Data Import'!$BL$220&lt;&gt;"",'Data Import'!$BL$220,"")</f>
        <v>104</v>
      </c>
      <c r="AH72" s="205">
        <f>IF('Data Import'!$BL$221&lt;&gt;"",'Data Import'!$BL$221,"")</f>
        <v>72.254000000000005</v>
      </c>
      <c r="AI72" s="205">
        <f>IF('Data Import'!$BL$222&lt;&gt;"",'Data Import'!$BL$222,"")</f>
        <v>73.546999999999997</v>
      </c>
      <c r="AJ72" s="205" t="str">
        <f>IF('Data Import'!$BL$223&lt;&gt;"",'Data Import'!$BL$223,"")</f>
        <v/>
      </c>
      <c r="AK72" s="205" t="str">
        <f>IF('Data Import'!$BL$224&lt;&gt;"",'Data Import'!$BL$224,"")</f>
        <v/>
      </c>
      <c r="AL72" s="205">
        <f>IF('Data Import'!$BL$225&lt;&gt;"",'Data Import'!$BL$225,"")</f>
        <v>92.034999999999997</v>
      </c>
      <c r="AM72" s="205">
        <f>IF('Data Import'!$BL$226&lt;&gt;"",'Data Import'!$BL$226,"")</f>
        <v>92.034999999999997</v>
      </c>
      <c r="AN72" s="205">
        <f>IF('Data Import'!$BL$227&lt;&gt;"",'Data Import'!$BL$227,"")</f>
        <v>80.346999999999994</v>
      </c>
      <c r="AO72" s="205">
        <f>IF('Data Import'!$BL$228&lt;&gt;"",'Data Import'!$BL$228,"")</f>
        <v>79.941999999999993</v>
      </c>
      <c r="AP72" s="205" t="str">
        <f>IF('Data Import'!$BL$229&lt;&gt;"",'Data Import'!$BL$229,"")</f>
        <v/>
      </c>
      <c r="AQ72" s="201" t="str">
        <f>IF('Data Import'!$BL$230&lt;&gt;"",'Data Import'!$BL$230,"")</f>
        <v/>
      </c>
      <c r="AR72" s="201">
        <f>IF('Data Import'!$BL$231&lt;&gt;"",'Data Import'!$BL$231,"")</f>
        <v>100</v>
      </c>
      <c r="AS72" s="201">
        <f>IF('Data Import'!$BL$232&lt;&gt;"",'Data Import'!$BL$232,"")</f>
        <v>92.034999999999997</v>
      </c>
    </row>
    <row r="73" spans="1:45" s="202" customFormat="1" ht="122.25" customHeight="1" x14ac:dyDescent="0.25">
      <c r="A73" s="33">
        <v>62</v>
      </c>
      <c r="B73" s="177" t="s">
        <v>72</v>
      </c>
      <c r="C73" s="199" t="str">
        <f>IF('Data Import'!$BM$191="Нет","+","")</f>
        <v/>
      </c>
      <c r="D73" s="199" t="str">
        <f>IF('Data Import'!$BM$192="Нет","+","")</f>
        <v/>
      </c>
      <c r="E73" s="179" t="str">
        <f>IF('Data Import'!$BM$193&lt;&gt;"",'Data Import'!$BM$193,"")</f>
        <v xml:space="preserve">"Доля автобусов, оборудованных для перевозки инвалидов, в соответствии с базовыми требованиями доступности транспортного комплекса для инвалидов:
2025год - 20 %,
2026 год -  25 %.                                           Доля троллейбусов, оборудованных для перевозки инвалидов:
2025год -  20 %,
2026год -  25 %,"
</v>
      </c>
      <c r="F73" s="199" t="str">
        <f>IF('Data Import'!$BM$194&lt;&gt;"",'Data Import'!$BM$194,"")</f>
        <v>%</v>
      </c>
      <c r="G73" s="201">
        <f>IF('Data Import'!$BM$195&lt;&gt;"",'Data Import'!$BM$195,"")</f>
        <v>20</v>
      </c>
      <c r="H73" s="201">
        <f>IF('Data Import'!$BM$196&lt;&gt;"",'Data Import'!$BM$196,"")</f>
        <v>0</v>
      </c>
      <c r="I73" s="201">
        <f>IF('Data Import'!$BM$197&lt;&gt;"",'Data Import'!$BM$197,"")</f>
        <v>20</v>
      </c>
      <c r="J73" s="201">
        <f>IF('Data Import'!$BM$198&lt;&gt;"",'Data Import'!$BM$198,"")</f>
        <v>55.3</v>
      </c>
      <c r="K73" s="201">
        <f>IF('Data Import'!$BM$199&lt;&gt;"",'Data Import'!$BM$199,"")</f>
        <v>0</v>
      </c>
      <c r="L73" s="201">
        <f>IF('Data Import'!$BM$200&lt;&gt;"",'Data Import'!$BM$200,"")</f>
        <v>38.1</v>
      </c>
      <c r="M73" s="199" t="str">
        <f>IF('Data Import'!$BM$201="Нет","+","")</f>
        <v/>
      </c>
      <c r="N73" s="225" t="str">
        <f>IF('Data Import'!$BM$202&lt;&gt;"",'Data Import'!$BM$202,"")</f>
        <v/>
      </c>
      <c r="O73" s="203" t="str">
        <f>IF('Data Import'!$BM$201="Да","+","")</f>
        <v>+</v>
      </c>
      <c r="P73" s="217">
        <f>IF('Data Import'!$BM$203&lt;&gt;"",'Data Import'!$BM$203,"")</f>
        <v>915</v>
      </c>
      <c r="Q73" s="217">
        <f>IF('Data Import'!$BM$204&lt;&gt;"",'Data Import'!$BM$204,"")</f>
        <v>1029</v>
      </c>
      <c r="R73" s="217">
        <f>IF('Data Import'!$BM$205&lt;&gt;"",'Data Import'!$BM$205,"")</f>
        <v>0</v>
      </c>
      <c r="S73" s="217">
        <f>IF('Data Import'!$BM$206&lt;&gt;"",'Data Import'!$BM$206,"")</f>
        <v>0</v>
      </c>
      <c r="T73" s="217">
        <f>IF('Data Import'!$BM$207&lt;&gt;"",'Data Import'!$BM$207,"")</f>
        <v>119</v>
      </c>
      <c r="U73" s="217">
        <f>IF('Data Import'!$BM$208&lt;&gt;"",'Data Import'!$BM$208,"")</f>
        <v>134</v>
      </c>
      <c r="V73" s="217">
        <f>IF('Data Import'!$BM$209&lt;&gt;"",'Data Import'!$BM$209,"")</f>
        <v>274</v>
      </c>
      <c r="W73" s="217">
        <f>IF('Data Import'!$BM$210&lt;&gt;"",'Data Import'!$BM$210,"")</f>
        <v>496</v>
      </c>
      <c r="X73" s="217" t="str">
        <f>IF('Data Import'!$BM$211&lt;&gt;"",'Data Import'!$BM$211,"")</f>
        <v/>
      </c>
      <c r="Y73" s="217" t="str">
        <f>IF('Data Import'!$BM$212&lt;&gt;"",'Data Import'!$BM$212,"")</f>
        <v/>
      </c>
      <c r="Z73" s="217">
        <f>IF('Data Import'!$BM$213&lt;&gt;"",'Data Import'!$BM$213,"")</f>
        <v>38</v>
      </c>
      <c r="AA73" s="217">
        <f>IF('Data Import'!$BM$214&lt;&gt;"",'Data Import'!$BM$214,"")</f>
        <v>51</v>
      </c>
      <c r="AB73" s="217" t="str">
        <f>IF('Data Import'!$BM$215&lt;&gt;"",'Data Import'!$BM$215,"")</f>
        <v/>
      </c>
      <c r="AC73" s="217" t="str">
        <f>IF('Data Import'!$BM$216&lt;&gt;"",'Data Import'!$BM$216,"")</f>
        <v/>
      </c>
      <c r="AD73" s="217" t="str">
        <f>IF('Data Import'!$BM$217&lt;&gt;"",'Data Import'!$BM$217,"")</f>
        <v/>
      </c>
      <c r="AE73" s="217" t="str">
        <f>IF('Data Import'!$BM$218&lt;&gt;"",'Data Import'!$BM$218,"")</f>
        <v/>
      </c>
      <c r="AF73" s="217" t="str">
        <f>IF('Data Import'!$BM$219&lt;&gt;"",'Data Import'!$BM$219,"")</f>
        <v/>
      </c>
      <c r="AG73" s="217" t="str">
        <f>IF('Data Import'!$BM$220&lt;&gt;"",'Data Import'!$BM$220,"")</f>
        <v/>
      </c>
      <c r="AH73" s="205">
        <f>IF('Data Import'!$BM$221&lt;&gt;"",'Data Import'!$BM$221,"")</f>
        <v>29.945</v>
      </c>
      <c r="AI73" s="205">
        <f>IF('Data Import'!$BM$222&lt;&gt;"",'Data Import'!$BM$222,"")</f>
        <v>48.201999999999998</v>
      </c>
      <c r="AJ73" s="205" t="str">
        <f>IF('Data Import'!$BM$223&lt;&gt;"",'Data Import'!$BM$223,"")</f>
        <v/>
      </c>
      <c r="AK73" s="205" t="str">
        <f>IF('Data Import'!$BM$224&lt;&gt;"",'Data Import'!$BM$224,"")</f>
        <v/>
      </c>
      <c r="AL73" s="205">
        <f>IF('Data Import'!$BM$225&lt;&gt;"",'Data Import'!$BM$225,"")</f>
        <v>31.933</v>
      </c>
      <c r="AM73" s="205">
        <f>IF('Data Import'!$BM$226&lt;&gt;"",'Data Import'!$BM$226,"")</f>
        <v>38.06</v>
      </c>
      <c r="AN73" s="205" t="str">
        <f>IF('Data Import'!$BM$227&lt;&gt;"",'Data Import'!$BM$227,"")</f>
        <v/>
      </c>
      <c r="AO73" s="205" t="str">
        <f>IF('Data Import'!$BM$228&lt;&gt;"",'Data Import'!$BM$228,"")</f>
        <v/>
      </c>
      <c r="AP73" s="205" t="str">
        <f>IF('Data Import'!$BM$229&lt;&gt;"",'Data Import'!$BM$229,"")</f>
        <v/>
      </c>
      <c r="AQ73" s="201" t="str">
        <f>IF('Data Import'!$BM$230&lt;&gt;"",'Data Import'!$BM$230,"")</f>
        <v/>
      </c>
      <c r="AR73" s="201" t="str">
        <f>IF('Data Import'!$BM$231&lt;&gt;"",'Data Import'!$BM$231,"")</f>
        <v/>
      </c>
      <c r="AS73" s="201" t="str">
        <f>IF('Data Import'!$BM$232&lt;&gt;"",'Data Import'!$BM$232,"")</f>
        <v/>
      </c>
    </row>
    <row r="74" spans="1:45" s="202" customFormat="1" ht="15.75" customHeight="1" x14ac:dyDescent="0.25">
      <c r="A74" s="33">
        <v>63</v>
      </c>
      <c r="B74" s="177" t="s">
        <v>73</v>
      </c>
      <c r="C74" s="199" t="str">
        <f>IF('Data Import'!$BN$191="Нет","+","")</f>
        <v>+</v>
      </c>
      <c r="D74" s="199" t="str">
        <f>IF('Data Import'!$BN$192="Нет","+","")</f>
        <v/>
      </c>
      <c r="E74" s="179" t="str">
        <f>IF('Data Import'!$BN$193&lt;&gt;"",'Data Import'!$BN$193,"")</f>
        <v/>
      </c>
      <c r="F74" s="199" t="str">
        <f>IF('Data Import'!$BN$194&lt;&gt;"",'Data Import'!$BN$194,"")</f>
        <v/>
      </c>
      <c r="G74" s="201" t="str">
        <f>IF('Data Import'!$BN$195&lt;&gt;"",'Data Import'!$BN$195,"")</f>
        <v/>
      </c>
      <c r="H74" s="201" t="str">
        <f>IF('Data Import'!$BN$196&lt;&gt;"",'Data Import'!$BN$196,"")</f>
        <v/>
      </c>
      <c r="I74" s="201" t="str">
        <f>IF('Data Import'!$BN$197&lt;&gt;"",'Data Import'!$BN$197,"")</f>
        <v/>
      </c>
      <c r="J74" s="201" t="str">
        <f>IF('Data Import'!$BN$198&lt;&gt;"",'Data Import'!$BN$198,"")</f>
        <v/>
      </c>
      <c r="K74" s="201" t="str">
        <f>IF('Data Import'!$BN$199&lt;&gt;"",'Data Import'!$BN$199,"")</f>
        <v/>
      </c>
      <c r="L74" s="201" t="str">
        <f>IF('Data Import'!$BN$200&lt;&gt;"",'Data Import'!$BN$200,"")</f>
        <v/>
      </c>
      <c r="M74" s="199" t="str">
        <f>IF('Data Import'!$BN$201="Нет","+","")</f>
        <v/>
      </c>
      <c r="N74" s="225" t="str">
        <f>IF('Data Import'!$BN$202&lt;&gt;"",'Data Import'!$BN$202,"")</f>
        <v/>
      </c>
      <c r="O74" s="203" t="str">
        <f>IF('Data Import'!$BN$201="Да","+","")</f>
        <v>+</v>
      </c>
      <c r="P74" s="217">
        <f>IF('Data Import'!$BN$203&lt;&gt;"",'Data Import'!$BN$203,"")</f>
        <v>2204</v>
      </c>
      <c r="Q74" s="217">
        <f>IF('Data Import'!$BN$204&lt;&gt;"",'Data Import'!$BN$204,"")</f>
        <v>2064</v>
      </c>
      <c r="R74" s="217">
        <f>IF('Data Import'!$BN$205&lt;&gt;"",'Data Import'!$BN$205,"")</f>
        <v>0</v>
      </c>
      <c r="S74" s="217">
        <f>IF('Data Import'!$BN$206&lt;&gt;"",'Data Import'!$BN$206,"")</f>
        <v>0</v>
      </c>
      <c r="T74" s="217">
        <f>IF('Data Import'!$BN$207&lt;&gt;"",'Data Import'!$BN$207,"")</f>
        <v>30</v>
      </c>
      <c r="U74" s="217">
        <f>IF('Data Import'!$BN$208&lt;&gt;"",'Data Import'!$BN$208,"")</f>
        <v>30</v>
      </c>
      <c r="V74" s="217">
        <f>IF('Data Import'!$BN$209&lt;&gt;"",'Data Import'!$BN$209,"")</f>
        <v>668</v>
      </c>
      <c r="W74" s="217">
        <f>IF('Data Import'!$BN$210&lt;&gt;"",'Data Import'!$BN$210,"")</f>
        <v>1092</v>
      </c>
      <c r="X74" s="217" t="str">
        <f>IF('Data Import'!$BN$211&lt;&gt;"",'Data Import'!$BN$211,"")</f>
        <v/>
      </c>
      <c r="Y74" s="217" t="str">
        <f>IF('Data Import'!$BN$212&lt;&gt;"",'Data Import'!$BN$212,"")</f>
        <v/>
      </c>
      <c r="Z74" s="217">
        <f>IF('Data Import'!$BN$213&lt;&gt;"",'Data Import'!$BN$213,"")</f>
        <v>17</v>
      </c>
      <c r="AA74" s="217">
        <f>IF('Data Import'!$BN$214&lt;&gt;"",'Data Import'!$BN$214,"")</f>
        <v>17</v>
      </c>
      <c r="AB74" s="217">
        <f>IF('Data Import'!$BN$215&lt;&gt;"",'Data Import'!$BN$215,"")</f>
        <v>0</v>
      </c>
      <c r="AC74" s="217">
        <f>IF('Data Import'!$BN$216&lt;&gt;"",'Data Import'!$BN$216,"")</f>
        <v>39</v>
      </c>
      <c r="AD74" s="217" t="str">
        <f>IF('Data Import'!$BN$217&lt;&gt;"",'Data Import'!$BN$217,"")</f>
        <v/>
      </c>
      <c r="AE74" s="217" t="str">
        <f>IF('Data Import'!$BN$218&lt;&gt;"",'Data Import'!$BN$218,"")</f>
        <v/>
      </c>
      <c r="AF74" s="217">
        <f>IF('Data Import'!$BN$219&lt;&gt;"",'Data Import'!$BN$219,"")</f>
        <v>0</v>
      </c>
      <c r="AG74" s="217">
        <f>IF('Data Import'!$BN$220&lt;&gt;"",'Data Import'!$BN$220,"")</f>
        <v>0</v>
      </c>
      <c r="AH74" s="205">
        <f>IF('Data Import'!$BN$221&lt;&gt;"",'Data Import'!$BN$221,"")</f>
        <v>30.309000000000001</v>
      </c>
      <c r="AI74" s="205">
        <f>IF('Data Import'!$BN$222&lt;&gt;"",'Data Import'!$BN$222,"")</f>
        <v>52.906999999999996</v>
      </c>
      <c r="AJ74" s="205" t="str">
        <f>IF('Data Import'!$BN$223&lt;&gt;"",'Data Import'!$BN$223,"")</f>
        <v/>
      </c>
      <c r="AK74" s="205" t="str">
        <f>IF('Data Import'!$BN$224&lt;&gt;"",'Data Import'!$BN$224,"")</f>
        <v/>
      </c>
      <c r="AL74" s="205">
        <f>IF('Data Import'!$BN$225&lt;&gt;"",'Data Import'!$BN$225,"")</f>
        <v>56.667000000000002</v>
      </c>
      <c r="AM74" s="205">
        <f>IF('Data Import'!$BN$226&lt;&gt;"",'Data Import'!$BN$226,"")</f>
        <v>56.667000000000002</v>
      </c>
      <c r="AN74" s="205">
        <f>IF('Data Import'!$BN$227&lt;&gt;"",'Data Import'!$BN$227,"")</f>
        <v>0</v>
      </c>
      <c r="AO74" s="205">
        <f>IF('Data Import'!$BN$228&lt;&gt;"",'Data Import'!$BN$228,"")</f>
        <v>1.89</v>
      </c>
      <c r="AP74" s="205" t="str">
        <f>IF('Data Import'!$BN$229&lt;&gt;"",'Data Import'!$BN$229,"")</f>
        <v/>
      </c>
      <c r="AQ74" s="201" t="str">
        <f>IF('Data Import'!$BN$230&lt;&gt;"",'Data Import'!$BN$230,"")</f>
        <v/>
      </c>
      <c r="AR74" s="201">
        <f>IF('Data Import'!$BN$231&lt;&gt;"",'Data Import'!$BN$231,"")</f>
        <v>0</v>
      </c>
      <c r="AS74" s="201">
        <f>IF('Data Import'!$BN$232&lt;&gt;"",'Data Import'!$BN$232,"")</f>
        <v>0</v>
      </c>
    </row>
    <row r="75" spans="1:45" s="202" customFormat="1" ht="15.75" customHeight="1" x14ac:dyDescent="0.25">
      <c r="A75" s="33">
        <v>64</v>
      </c>
      <c r="B75" s="177" t="s">
        <v>74</v>
      </c>
      <c r="C75" s="199" t="str">
        <f>IF('Data Import'!$BO$191="Нет","+","")</f>
        <v>+</v>
      </c>
      <c r="D75" s="199" t="str">
        <f>IF('Data Import'!$BO$192="Нет","+","")</f>
        <v/>
      </c>
      <c r="E75" s="179" t="str">
        <f>IF('Data Import'!$BO$193&lt;&gt;"",'Data Import'!$BO$193,"")</f>
        <v/>
      </c>
      <c r="F75" s="199" t="str">
        <f>IF('Data Import'!$BO$194&lt;&gt;"",'Data Import'!$BO$194,"")</f>
        <v/>
      </c>
      <c r="G75" s="201" t="str">
        <f>IF('Data Import'!$BO$195&lt;&gt;"",'Data Import'!$BO$195,"")</f>
        <v/>
      </c>
      <c r="H75" s="201" t="str">
        <f>IF('Data Import'!$BO$196&lt;&gt;"",'Data Import'!$BO$196,"")</f>
        <v/>
      </c>
      <c r="I75" s="201" t="str">
        <f>IF('Data Import'!$BO$197&lt;&gt;"",'Data Import'!$BO$197,"")</f>
        <v/>
      </c>
      <c r="J75" s="201" t="str">
        <f>IF('Data Import'!$BO$198&lt;&gt;"",'Data Import'!$BO$198,"")</f>
        <v/>
      </c>
      <c r="K75" s="201" t="str">
        <f>IF('Data Import'!$BO$199&lt;&gt;"",'Data Import'!$BO$199,"")</f>
        <v/>
      </c>
      <c r="L75" s="201" t="str">
        <f>IF('Data Import'!$BO$200&lt;&gt;"",'Data Import'!$BO$200,"")</f>
        <v/>
      </c>
      <c r="M75" s="199" t="str">
        <f>IF('Data Import'!$BO$201="Нет","+","")</f>
        <v/>
      </c>
      <c r="N75" s="225" t="str">
        <f>IF('Data Import'!$BO$202&lt;&gt;"",'Data Import'!$BO$202,"")</f>
        <v/>
      </c>
      <c r="O75" s="203" t="str">
        <f>IF('Data Import'!$BO$201="Да","+","")</f>
        <v>+</v>
      </c>
      <c r="P75" s="217">
        <f>IF('Data Import'!$BO$203&lt;&gt;"",'Data Import'!$BO$203,"")</f>
        <v>8250</v>
      </c>
      <c r="Q75" s="217">
        <f>IF('Data Import'!$BO$204&lt;&gt;"",'Data Import'!$BO$204,"")</f>
        <v>8319</v>
      </c>
      <c r="R75" s="217">
        <f>IF('Data Import'!$BO$205&lt;&gt;"",'Data Import'!$BO$205,"")</f>
        <v>547</v>
      </c>
      <c r="S75" s="217">
        <f>IF('Data Import'!$BO$206&lt;&gt;"",'Data Import'!$BO$206,"")</f>
        <v>597</v>
      </c>
      <c r="T75" s="217">
        <f>IF('Data Import'!$BO$207&lt;&gt;"",'Data Import'!$BO$207,"")</f>
        <v>4</v>
      </c>
      <c r="U75" s="217">
        <f>IF('Data Import'!$BO$208&lt;&gt;"",'Data Import'!$BO$208,"")</f>
        <v>4</v>
      </c>
      <c r="V75" s="217">
        <f>IF('Data Import'!$BO$209&lt;&gt;"",'Data Import'!$BO$209,"")</f>
        <v>8059</v>
      </c>
      <c r="W75" s="217">
        <f>IF('Data Import'!$BO$210&lt;&gt;"",'Data Import'!$BO$210,"")</f>
        <v>8128</v>
      </c>
      <c r="X75" s="217">
        <f>IF('Data Import'!$BO$211&lt;&gt;"",'Data Import'!$BO$211,"")</f>
        <v>547</v>
      </c>
      <c r="Y75" s="217">
        <f>IF('Data Import'!$BO$212&lt;&gt;"",'Data Import'!$BO$212,"")</f>
        <v>597</v>
      </c>
      <c r="Z75" s="217">
        <f>IF('Data Import'!$BO$213&lt;&gt;"",'Data Import'!$BO$213,"")</f>
        <v>4</v>
      </c>
      <c r="AA75" s="217">
        <f>IF('Data Import'!$BO$214&lt;&gt;"",'Data Import'!$BO$214,"")</f>
        <v>4</v>
      </c>
      <c r="AB75" s="217">
        <f>IF('Data Import'!$BO$215&lt;&gt;"",'Data Import'!$BO$215,"")</f>
        <v>222</v>
      </c>
      <c r="AC75" s="217">
        <f>IF('Data Import'!$BO$216&lt;&gt;"",'Data Import'!$BO$216,"")</f>
        <v>222</v>
      </c>
      <c r="AD75" s="217">
        <f>IF('Data Import'!$BO$217&lt;&gt;"",'Data Import'!$BO$217,"")</f>
        <v>114</v>
      </c>
      <c r="AE75" s="217">
        <f>IF('Data Import'!$BO$218&lt;&gt;"",'Data Import'!$BO$218,"")</f>
        <v>114</v>
      </c>
      <c r="AF75" s="217">
        <f>IF('Data Import'!$BO$219&lt;&gt;"",'Data Import'!$BO$219,"")</f>
        <v>0</v>
      </c>
      <c r="AG75" s="217">
        <f>IF('Data Import'!$BO$220&lt;&gt;"",'Data Import'!$BO$220,"")</f>
        <v>0</v>
      </c>
      <c r="AH75" s="205">
        <f>IF('Data Import'!$BO$221&lt;&gt;"",'Data Import'!$BO$221,"")</f>
        <v>97.685000000000002</v>
      </c>
      <c r="AI75" s="205">
        <f>IF('Data Import'!$BO$222&lt;&gt;"",'Data Import'!$BO$222,"")</f>
        <v>97.703999999999994</v>
      </c>
      <c r="AJ75" s="205">
        <f>IF('Data Import'!$BO$223&lt;&gt;"",'Data Import'!$BO$223,"")</f>
        <v>100</v>
      </c>
      <c r="AK75" s="205">
        <f>IF('Data Import'!$BO$224&lt;&gt;"",'Data Import'!$BO$224,"")</f>
        <v>100</v>
      </c>
      <c r="AL75" s="205">
        <f>IF('Data Import'!$BO$225&lt;&gt;"",'Data Import'!$BO$225,"")</f>
        <v>100</v>
      </c>
      <c r="AM75" s="205">
        <f>IF('Data Import'!$BO$226&lt;&gt;"",'Data Import'!$BO$226,"")</f>
        <v>100</v>
      </c>
      <c r="AN75" s="205">
        <f>IF('Data Import'!$BO$227&lt;&gt;"",'Data Import'!$BO$227,"")</f>
        <v>2.6909999999999998</v>
      </c>
      <c r="AO75" s="205">
        <f>IF('Data Import'!$BO$228&lt;&gt;"",'Data Import'!$BO$228,"")</f>
        <v>2.669</v>
      </c>
      <c r="AP75" s="205">
        <f>IF('Data Import'!$BO$229&lt;&gt;"",'Data Import'!$BO$229,"")</f>
        <v>20.841000000000001</v>
      </c>
      <c r="AQ75" s="201">
        <f>IF('Data Import'!$BO$230&lt;&gt;"",'Data Import'!$BO$230,"")</f>
        <v>19.094999999999999</v>
      </c>
      <c r="AR75" s="201">
        <f>IF('Data Import'!$BO$231&lt;&gt;"",'Data Import'!$BO$231,"")</f>
        <v>0</v>
      </c>
      <c r="AS75" s="201">
        <f>IF('Data Import'!$BO$232&lt;&gt;"",'Data Import'!$BO$232,"")</f>
        <v>0</v>
      </c>
    </row>
    <row r="76" spans="1:45" s="202" customFormat="1" ht="77.25" customHeight="1" x14ac:dyDescent="0.25">
      <c r="A76" s="33">
        <v>65</v>
      </c>
      <c r="B76" s="177" t="s">
        <v>75</v>
      </c>
      <c r="C76" s="199" t="str">
        <f>IF('Data Import'!$BP$191="Нет","+","")</f>
        <v/>
      </c>
      <c r="D76" s="199" t="str">
        <f>IF('Data Import'!$BP$192="Нет","+","")</f>
        <v/>
      </c>
      <c r="E76" s="179" t="str">
        <f>IF('Data Import'!$BP$193&lt;&gt;"",'Data Import'!$BP$193,"")</f>
        <v xml:space="preserve">Доля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v>
      </c>
      <c r="F76" s="199" t="str">
        <f>IF('Data Import'!$BP$194&lt;&gt;"",'Data Import'!$BP$194,"")</f>
        <v>%</v>
      </c>
      <c r="G76" s="201">
        <f>IF('Data Import'!$BP$195&lt;&gt;"",'Data Import'!$BP$195,"")</f>
        <v>0</v>
      </c>
      <c r="H76" s="201">
        <f>IF('Data Import'!$BP$196&lt;&gt;"",'Data Import'!$BP$196,"")</f>
        <v>0</v>
      </c>
      <c r="I76" s="201">
        <f>IF('Data Import'!$BP$197&lt;&gt;"",'Data Import'!$BP$197,"")</f>
        <v>0</v>
      </c>
      <c r="J76" s="201">
        <f>IF('Data Import'!$BP$198&lt;&gt;"",'Data Import'!$BP$198,"")</f>
        <v>29.5</v>
      </c>
      <c r="K76" s="201">
        <f>IF('Data Import'!$BP$199&lt;&gt;"",'Data Import'!$BP$199,"")</f>
        <v>0</v>
      </c>
      <c r="L76" s="201">
        <f>IF('Data Import'!$BP$200&lt;&gt;"",'Data Import'!$BP$200,"")</f>
        <v>75</v>
      </c>
      <c r="M76" s="199" t="str">
        <f>IF('Data Import'!$BP$201="Нет","+","")</f>
        <v/>
      </c>
      <c r="N76" s="225" t="str">
        <f>IF('Data Import'!$BP$202&lt;&gt;"",'Data Import'!$BP$202,"")</f>
        <v/>
      </c>
      <c r="O76" s="203" t="str">
        <f>IF('Data Import'!$BP$201="Да","+","")</f>
        <v>+</v>
      </c>
      <c r="P76" s="217">
        <f>IF('Data Import'!$BP$203&lt;&gt;"",'Data Import'!$BP$203,"")</f>
        <v>1240</v>
      </c>
      <c r="Q76" s="217">
        <f>IF('Data Import'!$BP$204&lt;&gt;"",'Data Import'!$BP$204,"")</f>
        <v>1240</v>
      </c>
      <c r="R76" s="217">
        <f>IF('Data Import'!$BP$205&lt;&gt;"",'Data Import'!$BP$205,"")</f>
        <v>0</v>
      </c>
      <c r="S76" s="217">
        <f>IF('Data Import'!$BP$206&lt;&gt;"",'Data Import'!$BP$206,"")</f>
        <v>0</v>
      </c>
      <c r="T76" s="217">
        <f>IF('Data Import'!$BP$207&lt;&gt;"",'Data Import'!$BP$207,"")</f>
        <v>128</v>
      </c>
      <c r="U76" s="217">
        <f>IF('Data Import'!$BP$208&lt;&gt;"",'Data Import'!$BP$208,"")</f>
        <v>60</v>
      </c>
      <c r="V76" s="217">
        <f>IF('Data Import'!$BP$209&lt;&gt;"",'Data Import'!$BP$209,"")</f>
        <v>325</v>
      </c>
      <c r="W76" s="217">
        <f>IF('Data Import'!$BP$210&lt;&gt;"",'Data Import'!$BP$210,"")</f>
        <v>366</v>
      </c>
      <c r="X76" s="217">
        <f>IF('Data Import'!$BP$211&lt;&gt;"",'Data Import'!$BP$211,"")</f>
        <v>0</v>
      </c>
      <c r="Y76" s="217">
        <f>IF('Data Import'!$BP$212&lt;&gt;"",'Data Import'!$BP$212,"")</f>
        <v>0</v>
      </c>
      <c r="Z76" s="217">
        <f>IF('Data Import'!$BP$213&lt;&gt;"",'Data Import'!$BP$213,"")</f>
        <v>45</v>
      </c>
      <c r="AA76" s="217">
        <f>IF('Data Import'!$BP$214&lt;&gt;"",'Data Import'!$BP$214,"")</f>
        <v>45</v>
      </c>
      <c r="AB76" s="217">
        <f>IF('Data Import'!$BP$215&lt;&gt;"",'Data Import'!$BP$215,"")</f>
        <v>106</v>
      </c>
      <c r="AC76" s="217">
        <f>IF('Data Import'!$BP$216&lt;&gt;"",'Data Import'!$BP$216,"")</f>
        <v>132</v>
      </c>
      <c r="AD76" s="217" t="str">
        <f>IF('Data Import'!$BP$217&lt;&gt;"",'Data Import'!$BP$217,"")</f>
        <v/>
      </c>
      <c r="AE76" s="217" t="str">
        <f>IF('Data Import'!$BP$218&lt;&gt;"",'Data Import'!$BP$218,"")</f>
        <v/>
      </c>
      <c r="AF76" s="217">
        <f>IF('Data Import'!$BP$219&lt;&gt;"",'Data Import'!$BP$219,"")</f>
        <v>45</v>
      </c>
      <c r="AG76" s="217">
        <f>IF('Data Import'!$BP$220&lt;&gt;"",'Data Import'!$BP$220,"")</f>
        <v>45</v>
      </c>
      <c r="AH76" s="205">
        <f>IF('Data Import'!$BP$221&lt;&gt;"",'Data Import'!$BP$221,"")</f>
        <v>26.21</v>
      </c>
      <c r="AI76" s="205">
        <f>IF('Data Import'!$BP$222&lt;&gt;"",'Data Import'!$BP$222,"")</f>
        <v>29.515999999999998</v>
      </c>
      <c r="AJ76" s="205" t="str">
        <f>IF('Data Import'!$BP$223&lt;&gt;"",'Data Import'!$BP$223,"")</f>
        <v/>
      </c>
      <c r="AK76" s="205" t="str">
        <f>IF('Data Import'!$BP$224&lt;&gt;"",'Data Import'!$BP$224,"")</f>
        <v/>
      </c>
      <c r="AL76" s="205">
        <f>IF('Data Import'!$BP$225&lt;&gt;"",'Data Import'!$BP$225,"")</f>
        <v>35.155999999999999</v>
      </c>
      <c r="AM76" s="205">
        <f>IF('Data Import'!$BP$226&lt;&gt;"",'Data Import'!$BP$226,"")</f>
        <v>75</v>
      </c>
      <c r="AN76" s="205">
        <f>IF('Data Import'!$BP$227&lt;&gt;"",'Data Import'!$BP$227,"")</f>
        <v>8.548</v>
      </c>
      <c r="AO76" s="205">
        <f>IF('Data Import'!$BP$228&lt;&gt;"",'Data Import'!$BP$228,"")</f>
        <v>10.645</v>
      </c>
      <c r="AP76" s="205" t="str">
        <f>IF('Data Import'!$BP$229&lt;&gt;"",'Data Import'!$BP$229,"")</f>
        <v/>
      </c>
      <c r="AQ76" s="201" t="str">
        <f>IF('Data Import'!$BP$230&lt;&gt;"",'Data Import'!$BP$230,"")</f>
        <v/>
      </c>
      <c r="AR76" s="201">
        <f>IF('Data Import'!$BP$231&lt;&gt;"",'Data Import'!$BP$231,"")</f>
        <v>35.155999999999999</v>
      </c>
      <c r="AS76" s="201">
        <f>IF('Data Import'!$BP$232&lt;&gt;"",'Data Import'!$BP$232,"")</f>
        <v>75</v>
      </c>
    </row>
    <row r="77" spans="1:45" s="202" customFormat="1" ht="48.75" customHeight="1" x14ac:dyDescent="0.25">
      <c r="A77" s="33">
        <v>66</v>
      </c>
      <c r="B77" s="177" t="s">
        <v>76</v>
      </c>
      <c r="C77" s="199" t="str">
        <f>IF('Data Import'!$BQ$191="Нет","+","")</f>
        <v/>
      </c>
      <c r="D77" s="199" t="str">
        <f>IF('Data Import'!$BQ$192="Нет","+","")</f>
        <v/>
      </c>
      <c r="E77" s="179" t="str">
        <f>IF('Data Import'!$BQ$193&lt;&gt;"",'Data Import'!$BQ$193,"")</f>
        <v>Доля автобусов, оборудованных для перевозки инвалидов в соответствии с базовыми требованиями доступности комплекса для инвалидов.</v>
      </c>
      <c r="F77" s="199" t="str">
        <f>IF('Data Import'!$BQ$194&lt;&gt;"",'Data Import'!$BQ$194,"")</f>
        <v>%</v>
      </c>
      <c r="G77" s="201">
        <f>IF('Data Import'!$BQ$195&lt;&gt;"",'Data Import'!$BQ$195,"")</f>
        <v>15</v>
      </c>
      <c r="H77" s="201">
        <f>IF('Data Import'!$BQ$196&lt;&gt;"",'Data Import'!$BQ$196,"")</f>
        <v>0</v>
      </c>
      <c r="I77" s="201">
        <f>IF('Data Import'!$BQ$197&lt;&gt;"",'Data Import'!$BQ$197,"")</f>
        <v>15</v>
      </c>
      <c r="J77" s="201">
        <f>IF('Data Import'!$BQ$198&lt;&gt;"",'Data Import'!$BQ$198,"")</f>
        <v>51.3</v>
      </c>
      <c r="K77" s="201">
        <f>IF('Data Import'!$BQ$199&lt;&gt;"",'Data Import'!$BQ$199,"")</f>
        <v>0</v>
      </c>
      <c r="L77" s="201">
        <f>IF('Data Import'!$BQ$200&lt;&gt;"",'Data Import'!$BQ$200,"")</f>
        <v>57.8</v>
      </c>
      <c r="M77" s="199" t="str">
        <f>IF('Data Import'!$BQ$201="Нет","+","")</f>
        <v/>
      </c>
      <c r="N77" s="225" t="str">
        <f>IF('Data Import'!$BQ$202&lt;&gt;"",'Data Import'!$BQ$202,"")</f>
        <v/>
      </c>
      <c r="O77" s="203" t="str">
        <f>IF('Data Import'!$BQ$201="Да","+","")</f>
        <v>+</v>
      </c>
      <c r="P77" s="217">
        <f>IF('Data Import'!$BQ$203&lt;&gt;"",'Data Import'!$BQ$203,"")</f>
        <v>978</v>
      </c>
      <c r="Q77" s="217">
        <f>IF('Data Import'!$BQ$204&lt;&gt;"",'Data Import'!$BQ$204,"")</f>
        <v>963</v>
      </c>
      <c r="R77" s="217">
        <f>IF('Data Import'!$BQ$205&lt;&gt;"",'Data Import'!$BQ$205,"")</f>
        <v>0</v>
      </c>
      <c r="S77" s="217">
        <f>IF('Data Import'!$BQ$206&lt;&gt;"",'Data Import'!$BQ$206,"")</f>
        <v>0</v>
      </c>
      <c r="T77" s="217">
        <f>IF('Data Import'!$BQ$207&lt;&gt;"",'Data Import'!$BQ$207,"")</f>
        <v>89</v>
      </c>
      <c r="U77" s="217">
        <f>IF('Data Import'!$BQ$208&lt;&gt;"",'Data Import'!$BQ$208,"")</f>
        <v>64</v>
      </c>
      <c r="V77" s="217">
        <f>IF('Data Import'!$BQ$209&lt;&gt;"",'Data Import'!$BQ$209,"")</f>
        <v>451</v>
      </c>
      <c r="W77" s="217">
        <f>IF('Data Import'!$BQ$210&lt;&gt;"",'Data Import'!$BQ$210,"")</f>
        <v>494</v>
      </c>
      <c r="X77" s="217" t="str">
        <f>IF('Data Import'!$BQ$211&lt;&gt;"",'Data Import'!$BQ$211,"")</f>
        <v/>
      </c>
      <c r="Y77" s="217" t="str">
        <f>IF('Data Import'!$BQ$212&lt;&gt;"",'Data Import'!$BQ$212,"")</f>
        <v/>
      </c>
      <c r="Z77" s="217">
        <f>IF('Data Import'!$BQ$213&lt;&gt;"",'Data Import'!$BQ$213,"")</f>
        <v>51</v>
      </c>
      <c r="AA77" s="217">
        <f>IF('Data Import'!$BQ$214&lt;&gt;"",'Data Import'!$BQ$214,"")</f>
        <v>37</v>
      </c>
      <c r="AB77" s="217">
        <f>IF('Data Import'!$BQ$215&lt;&gt;"",'Data Import'!$BQ$215,"")</f>
        <v>121</v>
      </c>
      <c r="AC77" s="217">
        <f>IF('Data Import'!$BQ$216&lt;&gt;"",'Data Import'!$BQ$216,"")</f>
        <v>136</v>
      </c>
      <c r="AD77" s="217" t="str">
        <f>IF('Data Import'!$BQ$217&lt;&gt;"",'Data Import'!$BQ$217,"")</f>
        <v/>
      </c>
      <c r="AE77" s="217" t="str">
        <f>IF('Data Import'!$BQ$218&lt;&gt;"",'Data Import'!$BQ$218,"")</f>
        <v/>
      </c>
      <c r="AF77" s="217">
        <f>IF('Data Import'!$BQ$219&lt;&gt;"",'Data Import'!$BQ$219,"")</f>
        <v>0</v>
      </c>
      <c r="AG77" s="217">
        <f>IF('Data Import'!$BQ$220&lt;&gt;"",'Data Import'!$BQ$220,"")</f>
        <v>0</v>
      </c>
      <c r="AH77" s="205">
        <f>IF('Data Import'!$BQ$221&lt;&gt;"",'Data Import'!$BQ$221,"")</f>
        <v>46.115000000000002</v>
      </c>
      <c r="AI77" s="205">
        <f>IF('Data Import'!$BQ$222&lt;&gt;"",'Data Import'!$BQ$222,"")</f>
        <v>51.298000000000002</v>
      </c>
      <c r="AJ77" s="205" t="str">
        <f>IF('Data Import'!$BQ$223&lt;&gt;"",'Data Import'!$BQ$223,"")</f>
        <v/>
      </c>
      <c r="AK77" s="205" t="str">
        <f>IF('Data Import'!$BQ$224&lt;&gt;"",'Data Import'!$BQ$224,"")</f>
        <v/>
      </c>
      <c r="AL77" s="205">
        <f>IF('Data Import'!$BQ$225&lt;&gt;"",'Data Import'!$BQ$225,"")</f>
        <v>57.302999999999997</v>
      </c>
      <c r="AM77" s="205">
        <f>IF('Data Import'!$BQ$226&lt;&gt;"",'Data Import'!$BQ$226,"")</f>
        <v>57.813000000000002</v>
      </c>
      <c r="AN77" s="205">
        <f>IF('Data Import'!$BQ$227&lt;&gt;"",'Data Import'!$BQ$227,"")</f>
        <v>12.372</v>
      </c>
      <c r="AO77" s="205">
        <f>IF('Data Import'!$BQ$228&lt;&gt;"",'Data Import'!$BQ$228,"")</f>
        <v>14.122999999999999</v>
      </c>
      <c r="AP77" s="205" t="str">
        <f>IF('Data Import'!$BQ$229&lt;&gt;"",'Data Import'!$BQ$229,"")</f>
        <v/>
      </c>
      <c r="AQ77" s="201" t="str">
        <f>IF('Data Import'!$BQ$230&lt;&gt;"",'Data Import'!$BQ$230,"")</f>
        <v/>
      </c>
      <c r="AR77" s="201">
        <f>IF('Data Import'!$BQ$231&lt;&gt;"",'Data Import'!$BQ$231,"")</f>
        <v>0</v>
      </c>
      <c r="AS77" s="201">
        <f>IF('Data Import'!$BQ$232&lt;&gt;"",'Data Import'!$BQ$232,"")</f>
        <v>0</v>
      </c>
    </row>
    <row r="78" spans="1:45" s="202" customFormat="1" ht="81" customHeight="1" x14ac:dyDescent="0.25">
      <c r="A78" s="33">
        <v>67</v>
      </c>
      <c r="B78" s="177" t="s">
        <v>77</v>
      </c>
      <c r="C78" s="199" t="str">
        <f>IF('Data Import'!$BR$191="Нет","+","")</f>
        <v/>
      </c>
      <c r="D78" s="199" t="str">
        <f>IF('Data Import'!$BR$192="Нет","+","")</f>
        <v/>
      </c>
      <c r="E78" s="179" t="str">
        <f>IF('Data Import'!$BR$193&lt;&gt;"",'Data Import'!$BR$193,"")</f>
        <v xml:space="preserve">Приобретение транспортных средств автомобильного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v>
      </c>
      <c r="F78" s="199" t="str">
        <f>IF('Data Import'!$BR$194&lt;&gt;"",'Data Import'!$BR$194,"")</f>
        <v>%</v>
      </c>
      <c r="G78" s="201">
        <f>IF('Data Import'!$BR$195&lt;&gt;"",'Data Import'!$BR$195,"")</f>
        <v>54</v>
      </c>
      <c r="H78" s="201">
        <f>IF('Data Import'!$BR$196&lt;&gt;"",'Data Import'!$BR$196,"")</f>
        <v>0</v>
      </c>
      <c r="I78" s="201">
        <f>IF('Data Import'!$BR$197&lt;&gt;"",'Data Import'!$BR$197,"")</f>
        <v>0</v>
      </c>
      <c r="J78" s="201">
        <f>IF('Data Import'!$BR$198&lt;&gt;"",'Data Import'!$BR$198,"")</f>
        <v>58.1</v>
      </c>
      <c r="K78" s="201">
        <f>IF('Data Import'!$BR$199&lt;&gt;"",'Data Import'!$BR$199,"")</f>
        <v>0</v>
      </c>
      <c r="L78" s="201">
        <f>IF('Data Import'!$BR$200&lt;&gt;"",'Data Import'!$BR$200,"")</f>
        <v>0</v>
      </c>
      <c r="M78" s="199" t="str">
        <f>IF('Data Import'!$BR$201="Нет","+","")</f>
        <v/>
      </c>
      <c r="N78" s="225" t="str">
        <f>IF('Data Import'!$BR$202&lt;&gt;"",'Data Import'!$BR$202,"")</f>
        <v/>
      </c>
      <c r="O78" s="203" t="str">
        <f>IF('Data Import'!$BR$201="Да","+","")</f>
        <v>+</v>
      </c>
      <c r="P78" s="217">
        <f>IF('Data Import'!$BR$203&lt;&gt;"",'Data Import'!$BR$203,"")</f>
        <v>576</v>
      </c>
      <c r="Q78" s="217">
        <f>IF('Data Import'!$BR$204&lt;&gt;"",'Data Import'!$BR$204,"")</f>
        <v>580</v>
      </c>
      <c r="R78" s="217">
        <f>IF('Data Import'!$BR$205&lt;&gt;"",'Data Import'!$BR$205,"")</f>
        <v>0</v>
      </c>
      <c r="S78" s="217">
        <f>IF('Data Import'!$BR$206&lt;&gt;"",'Data Import'!$BR$206,"")</f>
        <v>0</v>
      </c>
      <c r="T78" s="217">
        <f>IF('Data Import'!$BR$207&lt;&gt;"",'Data Import'!$BR$207,"")</f>
        <v>0</v>
      </c>
      <c r="U78" s="217">
        <f>IF('Data Import'!$BR$208&lt;&gt;"",'Data Import'!$BR$208,"")</f>
        <v>0</v>
      </c>
      <c r="V78" s="217">
        <f>IF('Data Import'!$BR$209&lt;&gt;"",'Data Import'!$BR$209,"")</f>
        <v>310</v>
      </c>
      <c r="W78" s="217">
        <f>IF('Data Import'!$BR$210&lt;&gt;"",'Data Import'!$BR$210,"")</f>
        <v>340</v>
      </c>
      <c r="X78" s="217" t="str">
        <f>IF('Data Import'!$BR$211&lt;&gt;"",'Data Import'!$BR$211,"")</f>
        <v/>
      </c>
      <c r="Y78" s="217" t="str">
        <f>IF('Data Import'!$BR$212&lt;&gt;"",'Data Import'!$BR$212,"")</f>
        <v/>
      </c>
      <c r="Z78" s="217" t="str">
        <f>IF('Data Import'!$BR$213&lt;&gt;"",'Data Import'!$BR$213,"")</f>
        <v/>
      </c>
      <c r="AA78" s="217" t="str">
        <f>IF('Data Import'!$BR$214&lt;&gt;"",'Data Import'!$BR$214,"")</f>
        <v/>
      </c>
      <c r="AB78" s="217">
        <f>IF('Data Import'!$BR$215&lt;&gt;"",'Data Import'!$BR$215,"")</f>
        <v>316</v>
      </c>
      <c r="AC78" s="217">
        <f>IF('Data Import'!$BR$216&lt;&gt;"",'Data Import'!$BR$216,"")</f>
        <v>337</v>
      </c>
      <c r="AD78" s="217" t="str">
        <f>IF('Data Import'!$BR$217&lt;&gt;"",'Data Import'!$BR$217,"")</f>
        <v/>
      </c>
      <c r="AE78" s="217" t="str">
        <f>IF('Data Import'!$BR$218&lt;&gt;"",'Data Import'!$BR$218,"")</f>
        <v/>
      </c>
      <c r="AF78" s="217" t="str">
        <f>IF('Data Import'!$BR$219&lt;&gt;"",'Data Import'!$BR$219,"")</f>
        <v/>
      </c>
      <c r="AG78" s="217" t="str">
        <f>IF('Data Import'!$BR$220&lt;&gt;"",'Data Import'!$BR$220,"")</f>
        <v/>
      </c>
      <c r="AH78" s="205">
        <f>IF('Data Import'!$BR$221&lt;&gt;"",'Data Import'!$BR$221,"")</f>
        <v>53.819000000000003</v>
      </c>
      <c r="AI78" s="205">
        <f>IF('Data Import'!$BR$222&lt;&gt;"",'Data Import'!$BR$222,"")</f>
        <v>58.621000000000002</v>
      </c>
      <c r="AJ78" s="205" t="str">
        <f>IF('Data Import'!$BR$223&lt;&gt;"",'Data Import'!$BR$223,"")</f>
        <v/>
      </c>
      <c r="AK78" s="205" t="str">
        <f>IF('Data Import'!$BR$224&lt;&gt;"",'Data Import'!$BR$224,"")</f>
        <v/>
      </c>
      <c r="AL78" s="205" t="str">
        <f>IF('Data Import'!$BR$225&lt;&gt;"",'Data Import'!$BR$225,"")</f>
        <v/>
      </c>
      <c r="AM78" s="205" t="str">
        <f>IF('Data Import'!$BR$226&lt;&gt;"",'Data Import'!$BR$226,"")</f>
        <v/>
      </c>
      <c r="AN78" s="205">
        <f>IF('Data Import'!$BR$227&lt;&gt;"",'Data Import'!$BR$227,"")</f>
        <v>54.860999999999997</v>
      </c>
      <c r="AO78" s="205">
        <f>IF('Data Import'!$BR$228&lt;&gt;"",'Data Import'!$BR$228,"")</f>
        <v>58.103000000000002</v>
      </c>
      <c r="AP78" s="205" t="str">
        <f>IF('Data Import'!$BR$229&lt;&gt;"",'Data Import'!$BR$229,"")</f>
        <v/>
      </c>
      <c r="AQ78" s="201" t="str">
        <f>IF('Data Import'!$BR$230&lt;&gt;"",'Data Import'!$BR$230,"")</f>
        <v/>
      </c>
      <c r="AR78" s="201" t="str">
        <f>IF('Data Import'!$BR$231&lt;&gt;"",'Data Import'!$BR$231,"")</f>
        <v/>
      </c>
      <c r="AS78" s="201" t="str">
        <f>IF('Data Import'!$BR$232&lt;&gt;"",'Data Import'!$BR$232,"")</f>
        <v/>
      </c>
    </row>
    <row r="79" spans="1:45" s="202" customFormat="1" ht="51" customHeight="1" x14ac:dyDescent="0.25">
      <c r="A79" s="33">
        <v>68</v>
      </c>
      <c r="B79" s="177" t="s">
        <v>78</v>
      </c>
      <c r="C79" s="199" t="str">
        <f>IF('Data Import'!$BS$191="Нет","+","")</f>
        <v/>
      </c>
      <c r="D79" s="199" t="str">
        <f>IF('Data Import'!$BS$192="Нет","+","")</f>
        <v/>
      </c>
      <c r="E79" s="179" t="str">
        <f>IF('Data Import'!$BS$193&lt;&gt;"",'Data Import'!$BS$193,"")</f>
        <v>Доля автобусов, оборудованных для перевозки инвалидов в соответствии с базовыми требованиями доступности транспортного комплекса для инвалидов</v>
      </c>
      <c r="F79" s="199" t="str">
        <f>IF('Data Import'!$BS$194&lt;&gt;"",'Data Import'!$BS$194,"")</f>
        <v>%</v>
      </c>
      <c r="G79" s="201">
        <f>IF('Data Import'!$BS$195&lt;&gt;"",'Data Import'!$BS$195,"")</f>
        <v>20</v>
      </c>
      <c r="H79" s="201">
        <f>IF('Data Import'!$BS$196&lt;&gt;"",'Data Import'!$BS$196,"")</f>
        <v>20</v>
      </c>
      <c r="I79" s="201">
        <f>IF('Data Import'!$BS$197&lt;&gt;"",'Data Import'!$BS$197,"")</f>
        <v>20</v>
      </c>
      <c r="J79" s="201">
        <f>IF('Data Import'!$BS$198&lt;&gt;"",'Data Import'!$BS$198,"")</f>
        <v>77.2</v>
      </c>
      <c r="K79" s="201">
        <f>IF('Data Import'!$BS$199&lt;&gt;"",'Data Import'!$BS$199,"")</f>
        <v>100</v>
      </c>
      <c r="L79" s="201">
        <f>IF('Data Import'!$BS$200&lt;&gt;"",'Data Import'!$BS$200,"")</f>
        <v>100</v>
      </c>
      <c r="M79" s="199" t="str">
        <f>IF('Data Import'!$BS$201="Нет","+","")</f>
        <v/>
      </c>
      <c r="N79" s="225" t="str">
        <f>IF('Data Import'!$BS$202&lt;&gt;"",'Data Import'!$BS$202,"")</f>
        <v/>
      </c>
      <c r="O79" s="203" t="str">
        <f>IF('Data Import'!$BS$201="Да","+","")</f>
        <v>+</v>
      </c>
      <c r="P79" s="217">
        <f>IF('Data Import'!$BS$203&lt;&gt;"",'Data Import'!$BS$203,"")</f>
        <v>497</v>
      </c>
      <c r="Q79" s="217">
        <f>IF('Data Import'!$BS$204&lt;&gt;"",'Data Import'!$BS$204,"")</f>
        <v>518</v>
      </c>
      <c r="R79" s="217">
        <f>IF('Data Import'!$BS$205&lt;&gt;"",'Data Import'!$BS$205,"")</f>
        <v>6</v>
      </c>
      <c r="S79" s="217">
        <f>IF('Data Import'!$BS$206&lt;&gt;"",'Data Import'!$BS$206,"")</f>
        <v>6</v>
      </c>
      <c r="T79" s="217">
        <f>IF('Data Import'!$BS$207&lt;&gt;"",'Data Import'!$BS$207,"")</f>
        <v>36</v>
      </c>
      <c r="U79" s="217">
        <f>IF('Data Import'!$BS$208&lt;&gt;"",'Data Import'!$BS$208,"")</f>
        <v>36</v>
      </c>
      <c r="V79" s="217">
        <f>IF('Data Import'!$BS$209&lt;&gt;"",'Data Import'!$BS$209,"")</f>
        <v>400</v>
      </c>
      <c r="W79" s="217">
        <f>IF('Data Import'!$BS$210&lt;&gt;"",'Data Import'!$BS$210,"")</f>
        <v>400</v>
      </c>
      <c r="X79" s="217">
        <f>IF('Data Import'!$BS$211&lt;&gt;"",'Data Import'!$BS$211,"")</f>
        <v>6</v>
      </c>
      <c r="Y79" s="217">
        <f>IF('Data Import'!$BS$212&lt;&gt;"",'Data Import'!$BS$212,"")</f>
        <v>6</v>
      </c>
      <c r="Z79" s="217">
        <f>IF('Data Import'!$BS$213&lt;&gt;"",'Data Import'!$BS$213,"")</f>
        <v>36</v>
      </c>
      <c r="AA79" s="217">
        <f>IF('Data Import'!$BS$214&lt;&gt;"",'Data Import'!$BS$214,"")</f>
        <v>36</v>
      </c>
      <c r="AB79" s="217">
        <f>IF('Data Import'!$BS$215&lt;&gt;"",'Data Import'!$BS$215,"")</f>
        <v>0</v>
      </c>
      <c r="AC79" s="217">
        <f>IF('Data Import'!$BS$216&lt;&gt;"",'Data Import'!$BS$216,"")</f>
        <v>0</v>
      </c>
      <c r="AD79" s="217">
        <f>IF('Data Import'!$BS$217&lt;&gt;"",'Data Import'!$BS$217,"")</f>
        <v>0</v>
      </c>
      <c r="AE79" s="217">
        <f>IF('Data Import'!$BS$218&lt;&gt;"",'Data Import'!$BS$218,"")</f>
        <v>0</v>
      </c>
      <c r="AF79" s="217">
        <f>IF('Data Import'!$BS$219&lt;&gt;"",'Data Import'!$BS$219,"")</f>
        <v>17</v>
      </c>
      <c r="AG79" s="217">
        <f>IF('Data Import'!$BS$220&lt;&gt;"",'Data Import'!$BS$220,"")</f>
        <v>17</v>
      </c>
      <c r="AH79" s="205">
        <f>IF('Data Import'!$BS$221&lt;&gt;"",'Data Import'!$BS$221,"")</f>
        <v>80.483000000000004</v>
      </c>
      <c r="AI79" s="205">
        <f>IF('Data Import'!$BS$222&lt;&gt;"",'Data Import'!$BS$222,"")</f>
        <v>77.22</v>
      </c>
      <c r="AJ79" s="205">
        <f>IF('Data Import'!$BS$223&lt;&gt;"",'Data Import'!$BS$223,"")</f>
        <v>100</v>
      </c>
      <c r="AK79" s="205">
        <f>IF('Data Import'!$BS$224&lt;&gt;"",'Data Import'!$BS$224,"")</f>
        <v>100</v>
      </c>
      <c r="AL79" s="205">
        <f>IF('Data Import'!$BS$225&lt;&gt;"",'Data Import'!$BS$225,"")</f>
        <v>100</v>
      </c>
      <c r="AM79" s="205">
        <f>IF('Data Import'!$BS$226&lt;&gt;"",'Data Import'!$BS$226,"")</f>
        <v>100</v>
      </c>
      <c r="AN79" s="205">
        <f>IF('Data Import'!$BS$227&lt;&gt;"",'Data Import'!$BS$227,"")</f>
        <v>0</v>
      </c>
      <c r="AO79" s="205">
        <f>IF('Data Import'!$BS$228&lt;&gt;"",'Data Import'!$BS$228,"")</f>
        <v>0</v>
      </c>
      <c r="AP79" s="205">
        <f>IF('Data Import'!$BS$229&lt;&gt;"",'Data Import'!$BS$229,"")</f>
        <v>0</v>
      </c>
      <c r="AQ79" s="201">
        <f>IF('Data Import'!$BS$230&lt;&gt;"",'Data Import'!$BS$230,"")</f>
        <v>0</v>
      </c>
      <c r="AR79" s="201">
        <f>IF('Data Import'!$BS$231&lt;&gt;"",'Data Import'!$BS$231,"")</f>
        <v>47.222000000000001</v>
      </c>
      <c r="AS79" s="201">
        <f>IF('Data Import'!$BS$232&lt;&gt;"",'Data Import'!$BS$232,"")</f>
        <v>47.222000000000001</v>
      </c>
    </row>
    <row r="80" spans="1:45" s="202" customFormat="1" ht="78" customHeight="1" x14ac:dyDescent="0.25">
      <c r="A80" s="33">
        <v>69</v>
      </c>
      <c r="B80" s="177" t="s">
        <v>79</v>
      </c>
      <c r="C80" s="199" t="str">
        <f>IF('Data Import'!$BT$191="Нет","+","")</f>
        <v/>
      </c>
      <c r="D80" s="199" t="str">
        <f>IF('Data Import'!$BT$192="Нет","+","")</f>
        <v/>
      </c>
      <c r="E80" s="179" t="str">
        <f>IF('Data Import'!$BT$193&lt;&gt;"",'Data Import'!$BT$193,"")</f>
        <v>Доля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МГН, в парке этого подвижного состава (автобусного, трамвайного) в Липецкой области</v>
      </c>
      <c r="F80" s="199" t="str">
        <f>IF('Data Import'!$BT$194&lt;&gt;"",'Data Import'!$BT$194,"")</f>
        <v>%</v>
      </c>
      <c r="G80" s="201">
        <f>IF('Data Import'!$BT$195&lt;&gt;"",'Data Import'!$BT$195,"")</f>
        <v>50.2</v>
      </c>
      <c r="H80" s="201">
        <f>IF('Data Import'!$BT$196&lt;&gt;"",'Data Import'!$BT$196,"")</f>
        <v>50.2</v>
      </c>
      <c r="I80" s="201">
        <f>IF('Data Import'!$BT$197&lt;&gt;"",'Data Import'!$BT$197,"")</f>
        <v>0</v>
      </c>
      <c r="J80" s="201">
        <f>IF('Data Import'!$BT$198&lt;&gt;"",'Data Import'!$BT$198,"")</f>
        <v>57.1</v>
      </c>
      <c r="K80" s="201">
        <f>IF('Data Import'!$BT$199&lt;&gt;"",'Data Import'!$BT$199,"")</f>
        <v>53</v>
      </c>
      <c r="L80" s="201">
        <f>IF('Data Import'!$BT$200&lt;&gt;"",'Data Import'!$BT$200,"")</f>
        <v>0</v>
      </c>
      <c r="M80" s="199" t="str">
        <f>IF('Data Import'!$BT$201="Нет","+","")</f>
        <v/>
      </c>
      <c r="N80" s="225" t="str">
        <f>IF('Data Import'!$BT$202&lt;&gt;"",'Data Import'!$BT$202,"")</f>
        <v/>
      </c>
      <c r="O80" s="203" t="str">
        <f>IF('Data Import'!$BT$201="Да","+","")</f>
        <v>+</v>
      </c>
      <c r="P80" s="217">
        <f>IF('Data Import'!$BT$203&lt;&gt;"",'Data Import'!$BT$203,"")</f>
        <v>1207</v>
      </c>
      <c r="Q80" s="217">
        <f>IF('Data Import'!$BT$204&lt;&gt;"",'Data Import'!$BT$204,"")</f>
        <v>1127</v>
      </c>
      <c r="R80" s="217">
        <f>IF('Data Import'!$BT$205&lt;&gt;"",'Data Import'!$BT$205,"")</f>
        <v>44</v>
      </c>
      <c r="S80" s="217">
        <f>IF('Data Import'!$BT$206&lt;&gt;"",'Data Import'!$BT$206,"")</f>
        <v>66</v>
      </c>
      <c r="T80" s="217">
        <f>IF('Data Import'!$BT$207&lt;&gt;"",'Data Import'!$BT$207,"")</f>
        <v>0</v>
      </c>
      <c r="U80" s="217">
        <f>IF('Data Import'!$BT$208&lt;&gt;"",'Data Import'!$BT$208,"")</f>
        <v>0</v>
      </c>
      <c r="V80" s="217">
        <f>IF('Data Import'!$BT$209&lt;&gt;"",'Data Import'!$BT$209,"")</f>
        <v>676</v>
      </c>
      <c r="W80" s="217">
        <f>IF('Data Import'!$BT$210&lt;&gt;"",'Data Import'!$BT$210,"")</f>
        <v>643</v>
      </c>
      <c r="X80" s="217">
        <f>IF('Data Import'!$BT$211&lt;&gt;"",'Data Import'!$BT$211,"")</f>
        <v>13</v>
      </c>
      <c r="Y80" s="217">
        <f>IF('Data Import'!$BT$212&lt;&gt;"",'Data Import'!$BT$212,"")</f>
        <v>35</v>
      </c>
      <c r="Z80" s="217" t="str">
        <f>IF('Data Import'!$BT$213&lt;&gt;"",'Data Import'!$BT$213,"")</f>
        <v/>
      </c>
      <c r="AA80" s="217" t="str">
        <f>IF('Data Import'!$BT$214&lt;&gt;"",'Data Import'!$BT$214,"")</f>
        <v/>
      </c>
      <c r="AB80" s="217">
        <f>IF('Data Import'!$BT$215&lt;&gt;"",'Data Import'!$BT$215,"")</f>
        <v>0</v>
      </c>
      <c r="AC80" s="217">
        <f>IF('Data Import'!$BT$216&lt;&gt;"",'Data Import'!$BT$216,"")</f>
        <v>0</v>
      </c>
      <c r="AD80" s="217">
        <f>IF('Data Import'!$BT$217&lt;&gt;"",'Data Import'!$BT$217,"")</f>
        <v>0</v>
      </c>
      <c r="AE80" s="217">
        <f>IF('Data Import'!$BT$218&lt;&gt;"",'Data Import'!$BT$218,"")</f>
        <v>0</v>
      </c>
      <c r="AF80" s="217" t="str">
        <f>IF('Data Import'!$BT$219&lt;&gt;"",'Data Import'!$BT$219,"")</f>
        <v/>
      </c>
      <c r="AG80" s="217" t="str">
        <f>IF('Data Import'!$BT$220&lt;&gt;"",'Data Import'!$BT$220,"")</f>
        <v/>
      </c>
      <c r="AH80" s="205">
        <f>IF('Data Import'!$BT$221&lt;&gt;"",'Data Import'!$BT$221,"")</f>
        <v>56.006999999999998</v>
      </c>
      <c r="AI80" s="205">
        <f>IF('Data Import'!$BT$222&lt;&gt;"",'Data Import'!$BT$222,"")</f>
        <v>57.054000000000002</v>
      </c>
      <c r="AJ80" s="205">
        <f>IF('Data Import'!$BT$223&lt;&gt;"",'Data Import'!$BT$223,"")</f>
        <v>29.545000000000002</v>
      </c>
      <c r="AK80" s="205">
        <f>IF('Data Import'!$BT$224&lt;&gt;"",'Data Import'!$BT$224,"")</f>
        <v>53.03</v>
      </c>
      <c r="AL80" s="205" t="str">
        <f>IF('Data Import'!$BT$225&lt;&gt;"",'Data Import'!$BT$225,"")</f>
        <v/>
      </c>
      <c r="AM80" s="205" t="str">
        <f>IF('Data Import'!$BT$226&lt;&gt;"",'Data Import'!$BT$226,"")</f>
        <v/>
      </c>
      <c r="AN80" s="205">
        <f>IF('Data Import'!$BT$227&lt;&gt;"",'Data Import'!$BT$227,"")</f>
        <v>0</v>
      </c>
      <c r="AO80" s="205">
        <f>IF('Data Import'!$BT$228&lt;&gt;"",'Data Import'!$BT$228,"")</f>
        <v>0</v>
      </c>
      <c r="AP80" s="205">
        <f>IF('Data Import'!$BT$229&lt;&gt;"",'Data Import'!$BT$229,"")</f>
        <v>0</v>
      </c>
      <c r="AQ80" s="201">
        <f>IF('Data Import'!$BT$230&lt;&gt;"",'Data Import'!$BT$230,"")</f>
        <v>0</v>
      </c>
      <c r="AR80" s="201" t="str">
        <f>IF('Data Import'!$BT$231&lt;&gt;"",'Data Import'!$BT$231,"")</f>
        <v/>
      </c>
      <c r="AS80" s="201" t="str">
        <f>IF('Data Import'!$BT$232&lt;&gt;"",'Data Import'!$BT$232,"")</f>
        <v/>
      </c>
    </row>
    <row r="81" spans="1:45" s="202" customFormat="1" ht="22.5" customHeight="1" x14ac:dyDescent="0.25">
      <c r="A81" s="33">
        <v>70</v>
      </c>
      <c r="B81" s="177" t="s">
        <v>80</v>
      </c>
      <c r="C81" s="199" t="str">
        <f>IF('Data Import'!$BU$191="Нет","+","")</f>
        <v/>
      </c>
      <c r="D81" s="199" t="str">
        <f>IF('Data Import'!$BU$192="Нет","+","")</f>
        <v/>
      </c>
      <c r="E81" s="179" t="str">
        <f>IF('Data Import'!$BU$193&lt;&gt;"",'Data Import'!$BU$193,"")</f>
        <v>Обновление подвижного состава</v>
      </c>
      <c r="F81" s="199" t="str">
        <f>IF('Data Import'!$BU$194&lt;&gt;"",'Data Import'!$BU$194,"")</f>
        <v>ед.</v>
      </c>
      <c r="G81" s="201">
        <f>IF('Data Import'!$BU$195&lt;&gt;"",'Data Import'!$BU$195,"")</f>
        <v>210</v>
      </c>
      <c r="H81" s="201">
        <f>IF('Data Import'!$BU$196&lt;&gt;"",'Data Import'!$BU$196,"")</f>
        <v>0</v>
      </c>
      <c r="I81" s="201">
        <f>IF('Data Import'!$BU$197&lt;&gt;"",'Data Import'!$BU$197,"")</f>
        <v>0</v>
      </c>
      <c r="J81" s="201">
        <f>IF('Data Import'!$BU$198&lt;&gt;"",'Data Import'!$BU$198,"")</f>
        <v>433</v>
      </c>
      <c r="K81" s="201">
        <f>IF('Data Import'!$BU$199&lt;&gt;"",'Data Import'!$BU$199,"")</f>
        <v>0</v>
      </c>
      <c r="L81" s="201">
        <f>IF('Data Import'!$BU$200&lt;&gt;"",'Data Import'!$BU$200,"")</f>
        <v>0</v>
      </c>
      <c r="M81" s="199" t="str">
        <f>IF('Data Import'!$BU$201="Нет","+","")</f>
        <v/>
      </c>
      <c r="N81" s="225" t="str">
        <f>IF('Data Import'!$BU$202&lt;&gt;"",'Data Import'!$BU$202,"")</f>
        <v/>
      </c>
      <c r="O81" s="203" t="str">
        <f>IF('Data Import'!$BU$201="Да","+","")</f>
        <v>+</v>
      </c>
      <c r="P81" s="217">
        <f>IF('Data Import'!$BU$203&lt;&gt;"",'Data Import'!$BU$203,"")</f>
        <v>10743</v>
      </c>
      <c r="Q81" s="217">
        <f>IF('Data Import'!$BU$204&lt;&gt;"",'Data Import'!$BU$204,"")</f>
        <v>9745</v>
      </c>
      <c r="R81" s="217">
        <f>IF('Data Import'!$BU$205&lt;&gt;"",'Data Import'!$BU$205,"")</f>
        <v>41</v>
      </c>
      <c r="S81" s="217">
        <f>IF('Data Import'!$BU$206&lt;&gt;"",'Data Import'!$BU$206,"")</f>
        <v>41</v>
      </c>
      <c r="T81" s="217">
        <f>IF('Data Import'!$BU$207&lt;&gt;"",'Data Import'!$BU$207,"")</f>
        <v>80</v>
      </c>
      <c r="U81" s="217">
        <f>IF('Data Import'!$BU$208&lt;&gt;"",'Data Import'!$BU$208,"")</f>
        <v>80</v>
      </c>
      <c r="V81" s="217">
        <f>IF('Data Import'!$BU$209&lt;&gt;"",'Data Import'!$BU$209,"")</f>
        <v>8785</v>
      </c>
      <c r="W81" s="217">
        <f>IF('Data Import'!$BU$210&lt;&gt;"",'Data Import'!$BU$210,"")</f>
        <v>8995</v>
      </c>
      <c r="X81" s="217">
        <f>IF('Data Import'!$BU$211&lt;&gt;"",'Data Import'!$BU$211,"")</f>
        <v>22</v>
      </c>
      <c r="Y81" s="217">
        <f>IF('Data Import'!$BU$212&lt;&gt;"",'Data Import'!$BU$212,"")</f>
        <v>22</v>
      </c>
      <c r="Z81" s="217">
        <f>IF('Data Import'!$BU$213&lt;&gt;"",'Data Import'!$BU$213,"")</f>
        <v>39</v>
      </c>
      <c r="AA81" s="217">
        <f>IF('Data Import'!$BU$214&lt;&gt;"",'Data Import'!$BU$214,"")</f>
        <v>39</v>
      </c>
      <c r="AB81" s="217">
        <f>IF('Data Import'!$BU$215&lt;&gt;"",'Data Import'!$BU$215,"")</f>
        <v>0</v>
      </c>
      <c r="AC81" s="217">
        <f>IF('Data Import'!$BU$216&lt;&gt;"",'Data Import'!$BU$216,"")</f>
        <v>0</v>
      </c>
      <c r="AD81" s="217">
        <f>IF('Data Import'!$BU$217&lt;&gt;"",'Data Import'!$BU$217,"")</f>
        <v>0</v>
      </c>
      <c r="AE81" s="217">
        <f>IF('Data Import'!$BU$218&lt;&gt;"",'Data Import'!$BU$218,"")</f>
        <v>0</v>
      </c>
      <c r="AF81" s="217">
        <f>IF('Data Import'!$BU$219&lt;&gt;"",'Data Import'!$BU$219,"")</f>
        <v>0</v>
      </c>
      <c r="AG81" s="217">
        <f>IF('Data Import'!$BU$220&lt;&gt;"",'Data Import'!$BU$220,"")</f>
        <v>0</v>
      </c>
      <c r="AH81" s="205">
        <f>IF('Data Import'!$BU$221&lt;&gt;"",'Data Import'!$BU$221,"")</f>
        <v>81.774000000000001</v>
      </c>
      <c r="AI81" s="205">
        <f>IF('Data Import'!$BU$222&lt;&gt;"",'Data Import'!$BU$222,"")</f>
        <v>92.304000000000002</v>
      </c>
      <c r="AJ81" s="205">
        <f>IF('Data Import'!$BU$223&lt;&gt;"",'Data Import'!$BU$223,"")</f>
        <v>53.658999999999999</v>
      </c>
      <c r="AK81" s="205">
        <f>IF('Data Import'!$BU$224&lt;&gt;"",'Data Import'!$BU$224,"")</f>
        <v>53.658999999999999</v>
      </c>
      <c r="AL81" s="205">
        <f>IF('Data Import'!$BU$225&lt;&gt;"",'Data Import'!$BU$225,"")</f>
        <v>48.75</v>
      </c>
      <c r="AM81" s="205">
        <f>IF('Data Import'!$BU$226&lt;&gt;"",'Data Import'!$BU$226,"")</f>
        <v>48.75</v>
      </c>
      <c r="AN81" s="205">
        <f>IF('Data Import'!$BU$227&lt;&gt;"",'Data Import'!$BU$227,"")</f>
        <v>0</v>
      </c>
      <c r="AO81" s="205">
        <f>IF('Data Import'!$BU$228&lt;&gt;"",'Data Import'!$BU$228,"")</f>
        <v>0</v>
      </c>
      <c r="AP81" s="205">
        <f>IF('Data Import'!$BU$229&lt;&gt;"",'Data Import'!$BU$229,"")</f>
        <v>0</v>
      </c>
      <c r="AQ81" s="201">
        <f>IF('Data Import'!$BU$230&lt;&gt;"",'Data Import'!$BU$230,"")</f>
        <v>0</v>
      </c>
      <c r="AR81" s="201">
        <f>IF('Data Import'!$BU$231&lt;&gt;"",'Data Import'!$BU$231,"")</f>
        <v>0</v>
      </c>
      <c r="AS81" s="201">
        <f>IF('Data Import'!$BU$232&lt;&gt;"",'Data Import'!$BU$232,"")</f>
        <v>0</v>
      </c>
    </row>
    <row r="82" spans="1:45" s="202" customFormat="1" ht="95.25" customHeight="1" x14ac:dyDescent="0.25">
      <c r="A82" s="33">
        <v>71</v>
      </c>
      <c r="B82" s="177" t="s">
        <v>81</v>
      </c>
      <c r="C82" s="199" t="str">
        <f>IF('Data Import'!$BV$191="Нет","+","")</f>
        <v/>
      </c>
      <c r="D82" s="199" t="str">
        <f>IF('Data Import'!$BV$192="Нет","+","")</f>
        <v/>
      </c>
      <c r="E82" s="179" t="str">
        <f>IF('Data Import'!$BV$193&lt;&gt;"",'Data Import'!$BV$193,"")</f>
        <v>Удельный вес транспортных средств, используемых для предоставления услуг населению, соответствующих требованиям по обеспечению их доступности для инвалидов (от общего количества транспортных средств, на которых осуществляются перевозки пассажиров по регулярным муниципальным маршрутам города Орла)</v>
      </c>
      <c r="F82" s="199" t="str">
        <f>IF('Data Import'!$BV$194&lt;&gt;"",'Data Import'!$BV$194,"")</f>
        <v>%</v>
      </c>
      <c r="G82" s="201">
        <f>IF('Data Import'!$BV$195&lt;&gt;"",'Data Import'!$BV$195,"")</f>
        <v>5.5</v>
      </c>
      <c r="H82" s="201">
        <f>IF('Data Import'!$BV$196&lt;&gt;"",'Data Import'!$BV$196,"")</f>
        <v>5.5</v>
      </c>
      <c r="I82" s="201">
        <f>IF('Data Import'!$BV$197&lt;&gt;"",'Data Import'!$BV$197,"")</f>
        <v>5.5</v>
      </c>
      <c r="J82" s="201">
        <f>IF('Data Import'!$BV$198&lt;&gt;"",'Data Import'!$BV$198,"")</f>
        <v>17</v>
      </c>
      <c r="K82" s="201">
        <f>IF('Data Import'!$BV$199&lt;&gt;"",'Data Import'!$BV$199,"")</f>
        <v>0</v>
      </c>
      <c r="L82" s="201">
        <f>IF('Data Import'!$BV$200&lt;&gt;"",'Data Import'!$BV$200,"")</f>
        <v>74</v>
      </c>
      <c r="M82" s="199" t="str">
        <f>IF('Data Import'!$BV$201="Нет","+","")</f>
        <v/>
      </c>
      <c r="N82" s="225" t="str">
        <f>IF('Data Import'!$BV$202&lt;&gt;"",'Data Import'!$BV$202,"")</f>
        <v/>
      </c>
      <c r="O82" s="203" t="str">
        <f>IF('Data Import'!$BV$201="Да","+","")</f>
        <v>+</v>
      </c>
      <c r="P82" s="217">
        <f>IF('Data Import'!$BV$203&lt;&gt;"",'Data Import'!$BV$203,"")</f>
        <v>254</v>
      </c>
      <c r="Q82" s="217">
        <f>IF('Data Import'!$BV$204&lt;&gt;"",'Data Import'!$BV$204,"")</f>
        <v>256</v>
      </c>
      <c r="R82" s="217">
        <f>IF('Data Import'!$BV$205&lt;&gt;"",'Data Import'!$BV$205,"")</f>
        <v>19</v>
      </c>
      <c r="S82" s="217">
        <f>IF('Data Import'!$BV$206&lt;&gt;"",'Data Import'!$BV$206,"")</f>
        <v>19</v>
      </c>
      <c r="T82" s="217">
        <f>IF('Data Import'!$BV$207&lt;&gt;"",'Data Import'!$BV$207,"")</f>
        <v>27</v>
      </c>
      <c r="U82" s="217">
        <f>IF('Data Import'!$BV$208&lt;&gt;"",'Data Import'!$BV$208,"")</f>
        <v>27</v>
      </c>
      <c r="V82" s="217">
        <f>IF('Data Import'!$BV$209&lt;&gt;"",'Data Import'!$BV$209,"")</f>
        <v>50</v>
      </c>
      <c r="W82" s="217">
        <f>IF('Data Import'!$BV$210&lt;&gt;"",'Data Import'!$BV$210,"")</f>
        <v>50</v>
      </c>
      <c r="X82" s="217">
        <f>IF('Data Import'!$BV$211&lt;&gt;"",'Data Import'!$BV$211,"")</f>
        <v>0</v>
      </c>
      <c r="Y82" s="217">
        <f>IF('Data Import'!$BV$212&lt;&gt;"",'Data Import'!$BV$212,"")</f>
        <v>0</v>
      </c>
      <c r="Z82" s="217">
        <f>IF('Data Import'!$BV$213&lt;&gt;"",'Data Import'!$BV$213,"")</f>
        <v>5</v>
      </c>
      <c r="AA82" s="217">
        <f>IF('Data Import'!$BV$214&lt;&gt;"",'Data Import'!$BV$214,"")</f>
        <v>17</v>
      </c>
      <c r="AB82" s="217">
        <f>IF('Data Import'!$BV$215&lt;&gt;"",'Data Import'!$BV$215,"")</f>
        <v>50</v>
      </c>
      <c r="AC82" s="217">
        <f>IF('Data Import'!$BV$216&lt;&gt;"",'Data Import'!$BV$216,"")</f>
        <v>50</v>
      </c>
      <c r="AD82" s="217">
        <f>IF('Data Import'!$BV$217&lt;&gt;"",'Data Import'!$BV$217,"")</f>
        <v>0</v>
      </c>
      <c r="AE82" s="217">
        <f>IF('Data Import'!$BV$218&lt;&gt;"",'Data Import'!$BV$218,"")</f>
        <v>0</v>
      </c>
      <c r="AF82" s="217">
        <f>IF('Data Import'!$BV$219&lt;&gt;"",'Data Import'!$BV$219,"")</f>
        <v>5</v>
      </c>
      <c r="AG82" s="217">
        <f>IF('Data Import'!$BV$220&lt;&gt;"",'Data Import'!$BV$220,"")</f>
        <v>5</v>
      </c>
      <c r="AH82" s="205">
        <f>IF('Data Import'!$BV$221&lt;&gt;"",'Data Import'!$BV$221,"")</f>
        <v>19.684999999999999</v>
      </c>
      <c r="AI82" s="205">
        <f>IF('Data Import'!$BV$222&lt;&gt;"",'Data Import'!$BV$222,"")</f>
        <v>19.530999999999999</v>
      </c>
      <c r="AJ82" s="205">
        <f>IF('Data Import'!$BV$223&lt;&gt;"",'Data Import'!$BV$223,"")</f>
        <v>0</v>
      </c>
      <c r="AK82" s="205">
        <f>IF('Data Import'!$BV$224&lt;&gt;"",'Data Import'!$BV$224,"")</f>
        <v>0</v>
      </c>
      <c r="AL82" s="205">
        <f>IF('Data Import'!$BV$225&lt;&gt;"",'Data Import'!$BV$225,"")</f>
        <v>18.518999999999998</v>
      </c>
      <c r="AM82" s="205">
        <f>IF('Data Import'!$BV$226&lt;&gt;"",'Data Import'!$BV$226,"")</f>
        <v>62.963000000000001</v>
      </c>
      <c r="AN82" s="205">
        <f>IF('Data Import'!$BV$227&lt;&gt;"",'Data Import'!$BV$227,"")</f>
        <v>19.684999999999999</v>
      </c>
      <c r="AO82" s="205">
        <f>IF('Data Import'!$BV$228&lt;&gt;"",'Data Import'!$BV$228,"")</f>
        <v>19.530999999999999</v>
      </c>
      <c r="AP82" s="205">
        <f>IF('Data Import'!$BV$229&lt;&gt;"",'Data Import'!$BV$229,"")</f>
        <v>0</v>
      </c>
      <c r="AQ82" s="201">
        <f>IF('Data Import'!$BV$230&lt;&gt;"",'Data Import'!$BV$230,"")</f>
        <v>0</v>
      </c>
      <c r="AR82" s="201">
        <f>IF('Data Import'!$BV$231&lt;&gt;"",'Data Import'!$BV$231,"")</f>
        <v>18.518999999999998</v>
      </c>
      <c r="AS82" s="201">
        <f>IF('Data Import'!$BV$232&lt;&gt;"",'Data Import'!$BV$232,"")</f>
        <v>18.518999999999998</v>
      </c>
    </row>
    <row r="83" spans="1:45" s="202" customFormat="1" ht="15.75" customHeight="1" x14ac:dyDescent="0.25">
      <c r="A83" s="33">
        <v>72</v>
      </c>
      <c r="B83" s="177" t="s">
        <v>82</v>
      </c>
      <c r="C83" s="199" t="str">
        <f>IF('Data Import'!$BW$191="Нет","+","")</f>
        <v/>
      </c>
      <c r="D83" s="199" t="str">
        <f>IF('Data Import'!$BW$192="Нет","+","")</f>
        <v>+</v>
      </c>
      <c r="E83" s="179" t="str">
        <f>IF('Data Import'!$BW$193&lt;&gt;"",'Data Import'!$BW$193,"")</f>
        <v/>
      </c>
      <c r="F83" s="199" t="str">
        <f>IF('Data Import'!$BW$194&lt;&gt;"",'Data Import'!$BW$194,"")</f>
        <v/>
      </c>
      <c r="G83" s="201" t="str">
        <f>IF('Data Import'!$BW$195&lt;&gt;"",'Data Import'!$BW$195,"")</f>
        <v/>
      </c>
      <c r="H83" s="201" t="str">
        <f>IF('Data Import'!$BW$196&lt;&gt;"",'Data Import'!$BW$196,"")</f>
        <v/>
      </c>
      <c r="I83" s="201" t="str">
        <f>IF('Data Import'!$BW$197&lt;&gt;"",'Data Import'!$BW$197,"")</f>
        <v/>
      </c>
      <c r="J83" s="201" t="str">
        <f>IF('Data Import'!$BW$198&lt;&gt;"",'Data Import'!$BW$198,"")</f>
        <v/>
      </c>
      <c r="K83" s="201" t="str">
        <f>IF('Data Import'!$BW$199&lt;&gt;"",'Data Import'!$BW$199,"")</f>
        <v/>
      </c>
      <c r="L83" s="201" t="str">
        <f>IF('Data Import'!$BW$200&lt;&gt;"",'Data Import'!$BW$200,"")</f>
        <v/>
      </c>
      <c r="M83" s="199" t="str">
        <f>IF('Data Import'!$BW$201="Нет","+","")</f>
        <v/>
      </c>
      <c r="N83" s="225" t="str">
        <f>IF('Data Import'!$BW$202&lt;&gt;"",'Data Import'!$BW$202,"")</f>
        <v/>
      </c>
      <c r="O83" s="203" t="str">
        <f>IF('Data Import'!$BW$201="Да","+","")</f>
        <v>+</v>
      </c>
      <c r="P83" s="217">
        <f>IF('Data Import'!$BW$203&lt;&gt;"",'Data Import'!$BW$203,"")</f>
        <v>1110</v>
      </c>
      <c r="Q83" s="217">
        <f>IF('Data Import'!$BW$204&lt;&gt;"",'Data Import'!$BW$204,"")</f>
        <v>1110</v>
      </c>
      <c r="R83" s="217">
        <f>IF('Data Import'!$BW$205&lt;&gt;"",'Data Import'!$BW$205,"")</f>
        <v>0</v>
      </c>
      <c r="S83" s="217">
        <f>IF('Data Import'!$BW$206&lt;&gt;"",'Data Import'!$BW$206,"")</f>
        <v>0</v>
      </c>
      <c r="T83" s="217">
        <f>IF('Data Import'!$BW$207&lt;&gt;"",'Data Import'!$BW$207,"")</f>
        <v>84</v>
      </c>
      <c r="U83" s="217">
        <f>IF('Data Import'!$BW$208&lt;&gt;"",'Data Import'!$BW$208,"")</f>
        <v>84</v>
      </c>
      <c r="V83" s="217">
        <f>IF('Data Import'!$BW$209&lt;&gt;"",'Data Import'!$BW$209,"")</f>
        <v>1110</v>
      </c>
      <c r="W83" s="217">
        <f>IF('Data Import'!$BW$210&lt;&gt;"",'Data Import'!$BW$210,"")</f>
        <v>1110</v>
      </c>
      <c r="X83" s="217" t="str">
        <f>IF('Data Import'!$BW$211&lt;&gt;"",'Data Import'!$BW$211,"")</f>
        <v/>
      </c>
      <c r="Y83" s="217" t="str">
        <f>IF('Data Import'!$BW$212&lt;&gt;"",'Data Import'!$BW$212,"")</f>
        <v/>
      </c>
      <c r="Z83" s="217">
        <f>IF('Data Import'!$BW$213&lt;&gt;"",'Data Import'!$BW$213,"")</f>
        <v>84</v>
      </c>
      <c r="AA83" s="217">
        <f>IF('Data Import'!$BW$214&lt;&gt;"",'Data Import'!$BW$214,"")</f>
        <v>84</v>
      </c>
      <c r="AB83" s="217">
        <f>IF('Data Import'!$BW$215&lt;&gt;"",'Data Import'!$BW$215,"")</f>
        <v>1110</v>
      </c>
      <c r="AC83" s="217">
        <f>IF('Data Import'!$BW$216&lt;&gt;"",'Data Import'!$BW$216,"")</f>
        <v>1110</v>
      </c>
      <c r="AD83" s="217" t="str">
        <f>IF('Data Import'!$BW$217&lt;&gt;"",'Data Import'!$BW$217,"")</f>
        <v/>
      </c>
      <c r="AE83" s="217" t="str">
        <f>IF('Data Import'!$BW$218&lt;&gt;"",'Data Import'!$BW$218,"")</f>
        <v/>
      </c>
      <c r="AF83" s="217">
        <f>IF('Data Import'!$BW$219&lt;&gt;"",'Data Import'!$BW$219,"")</f>
        <v>84</v>
      </c>
      <c r="AG83" s="217">
        <f>IF('Data Import'!$BW$220&lt;&gt;"",'Data Import'!$BW$220,"")</f>
        <v>84</v>
      </c>
      <c r="AH83" s="205">
        <f>IF('Data Import'!$BW$221&lt;&gt;"",'Data Import'!$BW$221,"")</f>
        <v>100</v>
      </c>
      <c r="AI83" s="205">
        <f>IF('Data Import'!$BW$222&lt;&gt;"",'Data Import'!$BW$222,"")</f>
        <v>100</v>
      </c>
      <c r="AJ83" s="205" t="str">
        <f>IF('Data Import'!$BW$223&lt;&gt;"",'Data Import'!$BW$223,"")</f>
        <v/>
      </c>
      <c r="AK83" s="205" t="str">
        <f>IF('Data Import'!$BW$224&lt;&gt;"",'Data Import'!$BW$224,"")</f>
        <v/>
      </c>
      <c r="AL83" s="205">
        <f>IF('Data Import'!$BW$225&lt;&gt;"",'Data Import'!$BW$225,"")</f>
        <v>100</v>
      </c>
      <c r="AM83" s="205">
        <f>IF('Data Import'!$BW$226&lt;&gt;"",'Data Import'!$BW$226,"")</f>
        <v>100</v>
      </c>
      <c r="AN83" s="205">
        <f>IF('Data Import'!$BW$227&lt;&gt;"",'Data Import'!$BW$227,"")</f>
        <v>100</v>
      </c>
      <c r="AO83" s="205">
        <f>IF('Data Import'!$BW$228&lt;&gt;"",'Data Import'!$BW$228,"")</f>
        <v>100</v>
      </c>
      <c r="AP83" s="205" t="str">
        <f>IF('Data Import'!$BW$229&lt;&gt;"",'Data Import'!$BW$229,"")</f>
        <v/>
      </c>
      <c r="AQ83" s="201" t="str">
        <f>IF('Data Import'!$BW$230&lt;&gt;"",'Data Import'!$BW$230,"")</f>
        <v/>
      </c>
      <c r="AR83" s="201">
        <f>IF('Data Import'!$BW$231&lt;&gt;"",'Data Import'!$BW$231,"")</f>
        <v>100</v>
      </c>
      <c r="AS83" s="201">
        <f>IF('Data Import'!$BW$232&lt;&gt;"",'Data Import'!$BW$232,"")</f>
        <v>100</v>
      </c>
    </row>
    <row r="84" spans="1:45" s="202" customFormat="1" ht="15.75" customHeight="1" x14ac:dyDescent="0.25">
      <c r="A84" s="33">
        <v>73</v>
      </c>
      <c r="B84" s="177" t="s">
        <v>83</v>
      </c>
      <c r="C84" s="199" t="str">
        <f>IF('Data Import'!$BX$191="Нет","+","")</f>
        <v/>
      </c>
      <c r="D84" s="199" t="str">
        <f>IF('Data Import'!$BX$192="Нет","+","")</f>
        <v/>
      </c>
      <c r="E84" s="179" t="str">
        <f>IF('Data Import'!$BX$193&lt;&gt;"",'Data Import'!$BX$193,"")</f>
        <v/>
      </c>
      <c r="F84" s="199" t="str">
        <f>IF('Data Import'!$BX$194&lt;&gt;"",'Data Import'!$BX$194,"")</f>
        <v/>
      </c>
      <c r="G84" s="201" t="str">
        <f>IF('Data Import'!$BX$195&lt;&gt;"",'Data Import'!$BX$195,"")</f>
        <v/>
      </c>
      <c r="H84" s="201" t="str">
        <f>IF('Data Import'!$BX$196&lt;&gt;"",'Data Import'!$BX$196,"")</f>
        <v/>
      </c>
      <c r="I84" s="201" t="str">
        <f>IF('Data Import'!$BX$197&lt;&gt;"",'Data Import'!$BX$197,"")</f>
        <v/>
      </c>
      <c r="J84" s="201" t="str">
        <f>IF('Data Import'!$BX$198&lt;&gt;"",'Data Import'!$BX$198,"")</f>
        <v/>
      </c>
      <c r="K84" s="201" t="str">
        <f>IF('Data Import'!$BX$199&lt;&gt;"",'Data Import'!$BX$199,"")</f>
        <v/>
      </c>
      <c r="L84" s="201" t="str">
        <f>IF('Data Import'!$BX$200&lt;&gt;"",'Data Import'!$BX$200,"")</f>
        <v/>
      </c>
      <c r="M84" s="199" t="str">
        <f>IF('Data Import'!$BX$201="Нет","+","")</f>
        <v/>
      </c>
      <c r="N84" s="225" t="str">
        <f>IF('Data Import'!$BX$202&lt;&gt;"",'Data Import'!$BX$202,"")</f>
        <v/>
      </c>
      <c r="O84" s="203" t="str">
        <f>IF('Data Import'!$BX$201="Да","+","")</f>
        <v/>
      </c>
      <c r="P84" s="217" t="str">
        <f>IF('Data Import'!$BX$203&lt;&gt;"",'Data Import'!$BX$203,"")</f>
        <v/>
      </c>
      <c r="Q84" s="217" t="str">
        <f>IF('Data Import'!$BX$204&lt;&gt;"",'Data Import'!$BX$204,"")</f>
        <v/>
      </c>
      <c r="R84" s="217" t="str">
        <f>IF('Data Import'!$BX$205&lt;&gt;"",'Data Import'!$BX$205,"")</f>
        <v/>
      </c>
      <c r="S84" s="217" t="str">
        <f>IF('Data Import'!$BX$206&lt;&gt;"",'Data Import'!$BX$206,"")</f>
        <v/>
      </c>
      <c r="T84" s="217" t="str">
        <f>IF('Data Import'!$BX$207&lt;&gt;"",'Data Import'!$BX$207,"")</f>
        <v/>
      </c>
      <c r="U84" s="217" t="str">
        <f>IF('Data Import'!$BX$208&lt;&gt;"",'Data Import'!$BX$208,"")</f>
        <v/>
      </c>
      <c r="V84" s="217" t="str">
        <f>IF('Data Import'!$BX$209&lt;&gt;"",'Data Import'!$BX$209,"")</f>
        <v/>
      </c>
      <c r="W84" s="217" t="str">
        <f>IF('Data Import'!$BX$210&lt;&gt;"",'Data Import'!$BX$210,"")</f>
        <v/>
      </c>
      <c r="X84" s="217" t="str">
        <f>IF('Data Import'!$BX$211&lt;&gt;"",'Data Import'!$BX$211,"")</f>
        <v/>
      </c>
      <c r="Y84" s="217" t="str">
        <f>IF('Data Import'!$BX$212&lt;&gt;"",'Data Import'!$BX$212,"")</f>
        <v/>
      </c>
      <c r="Z84" s="217" t="str">
        <f>IF('Data Import'!$BX$213&lt;&gt;"",'Data Import'!$BX$213,"")</f>
        <v/>
      </c>
      <c r="AA84" s="217" t="str">
        <f>IF('Data Import'!$BX$214&lt;&gt;"",'Data Import'!$BX$214,"")</f>
        <v/>
      </c>
      <c r="AB84" s="217" t="str">
        <f>IF('Data Import'!$BX$215&lt;&gt;"",'Data Import'!$BX$215,"")</f>
        <v/>
      </c>
      <c r="AC84" s="217" t="str">
        <f>IF('Data Import'!$BX$216&lt;&gt;"",'Data Import'!$BX$216,"")</f>
        <v/>
      </c>
      <c r="AD84" s="217" t="str">
        <f>IF('Data Import'!$BX$217&lt;&gt;"",'Data Import'!$BX$217,"")</f>
        <v/>
      </c>
      <c r="AE84" s="217" t="str">
        <f>IF('Data Import'!$BX$218&lt;&gt;"",'Data Import'!$BX$218,"")</f>
        <v/>
      </c>
      <c r="AF84" s="217" t="str">
        <f>IF('Data Import'!$BX$219&lt;&gt;"",'Data Import'!$BX$219,"")</f>
        <v/>
      </c>
      <c r="AG84" s="217" t="str">
        <f>IF('Data Import'!$BX$220&lt;&gt;"",'Data Import'!$BX$220,"")</f>
        <v/>
      </c>
      <c r="AH84" s="205" t="str">
        <f>IF('Data Import'!$BX$221&lt;&gt;"",'Data Import'!$BX$221,"")</f>
        <v/>
      </c>
      <c r="AI84" s="205" t="str">
        <f>IF('Data Import'!$BX$222&lt;&gt;"",'Data Import'!$BX$222,"")</f>
        <v/>
      </c>
      <c r="AJ84" s="205" t="str">
        <f>IF('Data Import'!$BX$223&lt;&gt;"",'Data Import'!$BX$223,"")</f>
        <v/>
      </c>
      <c r="AK84" s="205" t="str">
        <f>IF('Data Import'!$BX$224&lt;&gt;"",'Data Import'!$BX$224,"")</f>
        <v/>
      </c>
      <c r="AL84" s="205" t="str">
        <f>IF('Data Import'!$BX$225&lt;&gt;"",'Data Import'!$BX$225,"")</f>
        <v/>
      </c>
      <c r="AM84" s="205" t="str">
        <f>IF('Data Import'!$BX$226&lt;&gt;"",'Data Import'!$BX$226,"")</f>
        <v/>
      </c>
      <c r="AN84" s="205" t="str">
        <f>IF('Data Import'!$BX$227&lt;&gt;"",'Data Import'!$BX$227,"")</f>
        <v/>
      </c>
      <c r="AO84" s="205" t="str">
        <f>IF('Data Import'!$BX$228&lt;&gt;"",'Data Import'!$BX$228,"")</f>
        <v/>
      </c>
      <c r="AP84" s="205" t="str">
        <f>IF('Data Import'!$BX$229&lt;&gt;"",'Data Import'!$BX$229,"")</f>
        <v/>
      </c>
      <c r="AQ84" s="201" t="str">
        <f>IF('Data Import'!$BX$230&lt;&gt;"",'Data Import'!$BX$230,"")</f>
        <v/>
      </c>
      <c r="AR84" s="201" t="str">
        <f>IF('Data Import'!$BX$231&lt;&gt;"",'Data Import'!$BX$231,"")</f>
        <v/>
      </c>
      <c r="AS84" s="201" t="str">
        <f>IF('Data Import'!$BX$232&lt;&gt;"",'Data Import'!$BX$232,"")</f>
        <v/>
      </c>
    </row>
    <row r="85" spans="1:45" s="202" customFormat="1" ht="34.5" customHeight="1" x14ac:dyDescent="0.25">
      <c r="A85" s="33">
        <v>74</v>
      </c>
      <c r="B85" s="177" t="s">
        <v>84</v>
      </c>
      <c r="C85" s="199" t="str">
        <f>IF('Data Import'!$BY$191="Нет","+","")</f>
        <v/>
      </c>
      <c r="D85" s="199" t="str">
        <f>IF('Data Import'!$BY$192="Нет","+","")</f>
        <v/>
      </c>
      <c r="E85" s="179" t="str">
        <f>IF('Data Import'!$BY$193&lt;&gt;"",'Data Import'!$BY$193,"")</f>
        <v xml:space="preserve">Доля единиц транспорта, приспособленного для использования инвалидами
</v>
      </c>
      <c r="F85" s="199" t="str">
        <f>IF('Data Import'!$BY$194&lt;&gt;"",'Data Import'!$BY$194,"")</f>
        <v>%</v>
      </c>
      <c r="G85" s="201">
        <f>IF('Data Import'!$BY$195&lt;&gt;"",'Data Import'!$BY$195,"")</f>
        <v>36.5</v>
      </c>
      <c r="H85" s="201" t="str">
        <f>IF('Data Import'!$BY$196&lt;&gt;"",'Data Import'!$BY$196,"")</f>
        <v/>
      </c>
      <c r="I85" s="201" t="str">
        <f>IF('Data Import'!$BY$197&lt;&gt;"",'Data Import'!$BY$197,"")</f>
        <v/>
      </c>
      <c r="J85" s="201">
        <f>IF('Data Import'!$BY$198&lt;&gt;"",'Data Import'!$BY$198,"")</f>
        <v>36.5</v>
      </c>
      <c r="K85" s="201" t="str">
        <f>IF('Data Import'!$BY$199&lt;&gt;"",'Data Import'!$BY$199,"")</f>
        <v/>
      </c>
      <c r="L85" s="201" t="str">
        <f>IF('Data Import'!$BY$200&lt;&gt;"",'Data Import'!$BY$200,"")</f>
        <v/>
      </c>
      <c r="M85" s="199" t="str">
        <f>IF('Data Import'!$BY$201="Нет","+","")</f>
        <v/>
      </c>
      <c r="N85" s="225" t="str">
        <f>IF('Data Import'!$BY$202&lt;&gt;"",'Data Import'!$BY$202,"")</f>
        <v/>
      </c>
      <c r="O85" s="203" t="str">
        <f>IF('Data Import'!$BY$201="Да","+","")</f>
        <v>+</v>
      </c>
      <c r="P85" s="217">
        <f>IF('Data Import'!$BY$203&lt;&gt;"",'Data Import'!$BY$203,"")</f>
        <v>830</v>
      </c>
      <c r="Q85" s="217">
        <f>IF('Data Import'!$BY$204&lt;&gt;"",'Data Import'!$BY$204,"")</f>
        <v>796</v>
      </c>
      <c r="R85" s="217">
        <f>IF('Data Import'!$BY$205&lt;&gt;"",'Data Import'!$BY$205,"")</f>
        <v>0</v>
      </c>
      <c r="S85" s="217">
        <f>IF('Data Import'!$BY$206&lt;&gt;"",'Data Import'!$BY$206,"")</f>
        <v>0</v>
      </c>
      <c r="T85" s="217">
        <f>IF('Data Import'!$BY$207&lt;&gt;"",'Data Import'!$BY$207,"")</f>
        <v>12</v>
      </c>
      <c r="U85" s="217">
        <f>IF('Data Import'!$BY$208&lt;&gt;"",'Data Import'!$BY$208,"")</f>
        <v>0</v>
      </c>
      <c r="V85" s="217">
        <f>IF('Data Import'!$BY$209&lt;&gt;"",'Data Import'!$BY$209,"")</f>
        <v>180</v>
      </c>
      <c r="W85" s="217">
        <f>IF('Data Import'!$BY$210&lt;&gt;"",'Data Import'!$BY$210,"")</f>
        <v>291</v>
      </c>
      <c r="X85" s="217" t="str">
        <f>IF('Data Import'!$BY$211&lt;&gt;"",'Data Import'!$BY$211,"")</f>
        <v/>
      </c>
      <c r="Y85" s="217" t="str">
        <f>IF('Data Import'!$BY$212&lt;&gt;"",'Data Import'!$BY$212,"")</f>
        <v/>
      </c>
      <c r="Z85" s="217">
        <f>IF('Data Import'!$BY$213&lt;&gt;"",'Data Import'!$BY$213,"")</f>
        <v>2</v>
      </c>
      <c r="AA85" s="217" t="str">
        <f>IF('Data Import'!$BY$214&lt;&gt;"",'Data Import'!$BY$214,"")</f>
        <v/>
      </c>
      <c r="AB85" s="217">
        <f>IF('Data Import'!$BY$215&lt;&gt;"",'Data Import'!$BY$215,"")</f>
        <v>180</v>
      </c>
      <c r="AC85" s="217">
        <f>IF('Data Import'!$BY$216&lt;&gt;"",'Data Import'!$BY$216,"")</f>
        <v>314</v>
      </c>
      <c r="AD85" s="217" t="str">
        <f>IF('Data Import'!$BY$217&lt;&gt;"",'Data Import'!$BY$217,"")</f>
        <v/>
      </c>
      <c r="AE85" s="217" t="str">
        <f>IF('Data Import'!$BY$218&lt;&gt;"",'Data Import'!$BY$218,"")</f>
        <v/>
      </c>
      <c r="AF85" s="217">
        <f>IF('Data Import'!$BY$219&lt;&gt;"",'Data Import'!$BY$219,"")</f>
        <v>2</v>
      </c>
      <c r="AG85" s="217" t="str">
        <f>IF('Data Import'!$BY$220&lt;&gt;"",'Data Import'!$BY$220,"")</f>
        <v/>
      </c>
      <c r="AH85" s="205">
        <f>IF('Data Import'!$BY$221&lt;&gt;"",'Data Import'!$BY$221,"")</f>
        <v>21.687000000000001</v>
      </c>
      <c r="AI85" s="205">
        <f>IF('Data Import'!$BY$222&lt;&gt;"",'Data Import'!$BY$222,"")</f>
        <v>36.558</v>
      </c>
      <c r="AJ85" s="205" t="str">
        <f>IF('Data Import'!$BY$223&lt;&gt;"",'Data Import'!$BY$223,"")</f>
        <v/>
      </c>
      <c r="AK85" s="205" t="str">
        <f>IF('Data Import'!$BY$224&lt;&gt;"",'Data Import'!$BY$224,"")</f>
        <v/>
      </c>
      <c r="AL85" s="205">
        <f>IF('Data Import'!$BY$225&lt;&gt;"",'Data Import'!$BY$225,"")</f>
        <v>16.667000000000002</v>
      </c>
      <c r="AM85" s="205" t="str">
        <f>IF('Data Import'!$BY$226&lt;&gt;"",'Data Import'!$BY$226,"")</f>
        <v/>
      </c>
      <c r="AN85" s="205">
        <f>IF('Data Import'!$BY$227&lt;&gt;"",'Data Import'!$BY$227,"")</f>
        <v>21.687000000000001</v>
      </c>
      <c r="AO85" s="205">
        <f>IF('Data Import'!$BY$228&lt;&gt;"",'Data Import'!$BY$228,"")</f>
        <v>39.447000000000003</v>
      </c>
      <c r="AP85" s="205" t="str">
        <f>IF('Data Import'!$BY$229&lt;&gt;"",'Data Import'!$BY$229,"")</f>
        <v/>
      </c>
      <c r="AQ85" s="201" t="str">
        <f>IF('Data Import'!$BY$230&lt;&gt;"",'Data Import'!$BY$230,"")</f>
        <v/>
      </c>
      <c r="AR85" s="201">
        <f>IF('Data Import'!$BY$231&lt;&gt;"",'Data Import'!$BY$231,"")</f>
        <v>16.667000000000002</v>
      </c>
      <c r="AS85" s="201" t="str">
        <f>IF('Data Import'!$BY$232&lt;&gt;"",'Data Import'!$BY$232,"")</f>
        <v/>
      </c>
    </row>
    <row r="86" spans="1:45" s="202" customFormat="1" ht="15.75" customHeight="1" x14ac:dyDescent="0.25">
      <c r="A86" s="33">
        <v>75</v>
      </c>
      <c r="B86" s="177" t="s">
        <v>85</v>
      </c>
      <c r="C86" s="199" t="str">
        <f>IF('Data Import'!$BZ$191="Нет","+","")</f>
        <v/>
      </c>
      <c r="D86" s="199" t="str">
        <f>IF('Data Import'!$BZ$192="Нет","+","")</f>
        <v/>
      </c>
      <c r="E86" s="179" t="str">
        <f>IF('Data Import'!$BZ$193&lt;&gt;"",'Data Import'!$BZ$193,"")</f>
        <v/>
      </c>
      <c r="F86" s="199" t="str">
        <f>IF('Data Import'!$BZ$194&lt;&gt;"",'Data Import'!$BZ$194,"")</f>
        <v/>
      </c>
      <c r="G86" s="201" t="str">
        <f>IF('Data Import'!$BZ$195&lt;&gt;"",'Data Import'!$BZ$195,"")</f>
        <v/>
      </c>
      <c r="H86" s="201" t="str">
        <f>IF('Data Import'!$BZ$196&lt;&gt;"",'Data Import'!$BZ$196,"")</f>
        <v/>
      </c>
      <c r="I86" s="201" t="str">
        <f>IF('Data Import'!$BZ$197&lt;&gt;"",'Data Import'!$BZ$197,"")</f>
        <v/>
      </c>
      <c r="J86" s="201" t="str">
        <f>IF('Data Import'!$BZ$198&lt;&gt;"",'Data Import'!$BZ$198,"")</f>
        <v/>
      </c>
      <c r="K86" s="201" t="str">
        <f>IF('Data Import'!$BZ$199&lt;&gt;"",'Data Import'!$BZ$199,"")</f>
        <v/>
      </c>
      <c r="L86" s="201" t="str">
        <f>IF('Data Import'!$BZ$200&lt;&gt;"",'Data Import'!$BZ$200,"")</f>
        <v/>
      </c>
      <c r="M86" s="199" t="str">
        <f>IF('Data Import'!$BZ$201="Нет","+","")</f>
        <v/>
      </c>
      <c r="N86" s="225" t="str">
        <f>IF('Data Import'!$BZ$202&lt;&gt;"",'Data Import'!$BZ$202,"")</f>
        <v/>
      </c>
      <c r="O86" s="203" t="str">
        <f>IF('Data Import'!$BZ$201="Да","+","")</f>
        <v/>
      </c>
      <c r="P86" s="217" t="str">
        <f>IF('Data Import'!$BZ$203&lt;&gt;"",'Data Import'!$BZ$203,"")</f>
        <v/>
      </c>
      <c r="Q86" s="217" t="str">
        <f>IF('Data Import'!$BZ$204&lt;&gt;"",'Data Import'!$BZ$204,"")</f>
        <v/>
      </c>
      <c r="R86" s="217" t="str">
        <f>IF('Data Import'!$BZ$205&lt;&gt;"",'Data Import'!$BZ$205,"")</f>
        <v/>
      </c>
      <c r="S86" s="217" t="str">
        <f>IF('Data Import'!$BZ$206&lt;&gt;"",'Data Import'!$BZ$206,"")</f>
        <v/>
      </c>
      <c r="T86" s="217" t="str">
        <f>IF('Data Import'!$BZ$207&lt;&gt;"",'Data Import'!$BZ$207,"")</f>
        <v/>
      </c>
      <c r="U86" s="217" t="str">
        <f>IF('Data Import'!$BZ$208&lt;&gt;"",'Data Import'!$BZ$208,"")</f>
        <v/>
      </c>
      <c r="V86" s="217" t="str">
        <f>IF('Data Import'!$BZ$209&lt;&gt;"",'Data Import'!$BZ$209,"")</f>
        <v/>
      </c>
      <c r="W86" s="217" t="str">
        <f>IF('Data Import'!$BZ$210&lt;&gt;"",'Data Import'!$BZ$210,"")</f>
        <v/>
      </c>
      <c r="X86" s="217" t="str">
        <f>IF('Data Import'!$BZ$211&lt;&gt;"",'Data Import'!$BZ$211,"")</f>
        <v/>
      </c>
      <c r="Y86" s="217" t="str">
        <f>IF('Data Import'!$BZ$212&lt;&gt;"",'Data Import'!$BZ$212,"")</f>
        <v/>
      </c>
      <c r="Z86" s="217" t="str">
        <f>IF('Data Import'!$BZ$213&lt;&gt;"",'Data Import'!$BZ$213,"")</f>
        <v/>
      </c>
      <c r="AA86" s="217" t="str">
        <f>IF('Data Import'!$BZ$214&lt;&gt;"",'Data Import'!$BZ$214,"")</f>
        <v/>
      </c>
      <c r="AB86" s="217" t="str">
        <f>IF('Data Import'!$BZ$215&lt;&gt;"",'Data Import'!$BZ$215,"")</f>
        <v/>
      </c>
      <c r="AC86" s="217" t="str">
        <f>IF('Data Import'!$BZ$216&lt;&gt;"",'Data Import'!$BZ$216,"")</f>
        <v/>
      </c>
      <c r="AD86" s="217" t="str">
        <f>IF('Data Import'!$BZ$217&lt;&gt;"",'Data Import'!$BZ$217,"")</f>
        <v/>
      </c>
      <c r="AE86" s="217" t="str">
        <f>IF('Data Import'!$BZ$218&lt;&gt;"",'Data Import'!$BZ$218,"")</f>
        <v/>
      </c>
      <c r="AF86" s="217" t="str">
        <f>IF('Data Import'!$BZ$219&lt;&gt;"",'Data Import'!$BZ$219,"")</f>
        <v/>
      </c>
      <c r="AG86" s="217" t="str">
        <f>IF('Data Import'!$BZ$220&lt;&gt;"",'Data Import'!$BZ$220,"")</f>
        <v/>
      </c>
      <c r="AH86" s="205" t="str">
        <f>IF('Data Import'!$BZ$221&lt;&gt;"",'Data Import'!$BZ$221,"")</f>
        <v/>
      </c>
      <c r="AI86" s="205" t="str">
        <f>IF('Data Import'!$BZ$222&lt;&gt;"",'Data Import'!$BZ$222,"")</f>
        <v/>
      </c>
      <c r="AJ86" s="205" t="str">
        <f>IF('Data Import'!$BZ$223&lt;&gt;"",'Data Import'!$BZ$223,"")</f>
        <v/>
      </c>
      <c r="AK86" s="205" t="str">
        <f>IF('Data Import'!$BZ$224&lt;&gt;"",'Data Import'!$BZ$224,"")</f>
        <v/>
      </c>
      <c r="AL86" s="205" t="str">
        <f>IF('Data Import'!$BZ$225&lt;&gt;"",'Data Import'!$BZ$225,"")</f>
        <v/>
      </c>
      <c r="AM86" s="205" t="str">
        <f>IF('Data Import'!$BZ$226&lt;&gt;"",'Data Import'!$BZ$226,"")</f>
        <v/>
      </c>
      <c r="AN86" s="205" t="str">
        <f>IF('Data Import'!$BZ$227&lt;&gt;"",'Data Import'!$BZ$227,"")</f>
        <v/>
      </c>
      <c r="AO86" s="205" t="str">
        <f>IF('Data Import'!$BZ$228&lt;&gt;"",'Data Import'!$BZ$228,"")</f>
        <v/>
      </c>
      <c r="AP86" s="205" t="str">
        <f>IF('Data Import'!$BZ$229&lt;&gt;"",'Data Import'!$BZ$229,"")</f>
        <v/>
      </c>
      <c r="AQ86" s="201" t="str">
        <f>IF('Data Import'!$BZ$230&lt;&gt;"",'Data Import'!$BZ$230,"")</f>
        <v/>
      </c>
      <c r="AR86" s="201" t="str">
        <f>IF('Data Import'!$BZ$231&lt;&gt;"",'Data Import'!$BZ$231,"")</f>
        <v/>
      </c>
      <c r="AS86" s="201" t="str">
        <f>IF('Data Import'!$BZ$232&lt;&gt;"",'Data Import'!$BZ$232,"")</f>
        <v/>
      </c>
    </row>
    <row r="87" spans="1:45" s="202" customFormat="1" ht="77.25" customHeight="1" x14ac:dyDescent="0.25">
      <c r="A87" s="33">
        <v>76</v>
      </c>
      <c r="B87" s="177" t="s">
        <v>86</v>
      </c>
      <c r="C87" s="199" t="str">
        <f>IF('Data Import'!$CA$191="Нет","+","")</f>
        <v/>
      </c>
      <c r="D87" s="199" t="str">
        <f>IF('Data Import'!$CA$192="Нет","+","")</f>
        <v/>
      </c>
      <c r="E87" s="179" t="str">
        <f>IF('Data Import'!$CA$193&lt;&gt;"",'Data Import'!$CA$193,"")</f>
        <v>Удельный вес парка подвижного состава автомобильного и городского наземного электрического транспорта общего пользования, оборудованного для перевозки инвалидов и других маломобильных групп населения, в парке подвижного состава</v>
      </c>
      <c r="F87" s="199" t="str">
        <f>IF('Data Import'!$CA$194&lt;&gt;"",'Data Import'!$CA$194,"")</f>
        <v>ед.</v>
      </c>
      <c r="G87" s="201">
        <f>IF('Data Import'!$CA$195&lt;&gt;"",'Data Import'!$CA$195,"")</f>
        <v>39.44</v>
      </c>
      <c r="H87" s="201">
        <f>IF('Data Import'!$CA$196&lt;&gt;"",'Data Import'!$CA$196,"")</f>
        <v>20.21</v>
      </c>
      <c r="I87" s="201">
        <f>IF('Data Import'!$CA$197&lt;&gt;"",'Data Import'!$CA$197,"")</f>
        <v>80.39</v>
      </c>
      <c r="J87" s="201">
        <f>IF('Data Import'!$CA$198&lt;&gt;"",'Data Import'!$CA$198,"")</f>
        <v>41.2</v>
      </c>
      <c r="K87" s="201">
        <f>IF('Data Import'!$CA$199&lt;&gt;"",'Data Import'!$CA$199,"")</f>
        <v>45.8</v>
      </c>
      <c r="L87" s="201">
        <f>IF('Data Import'!$CA$200&lt;&gt;"",'Data Import'!$CA$200,"")</f>
        <v>93.6</v>
      </c>
      <c r="M87" s="199" t="str">
        <f>IF('Data Import'!$CA$201="Нет","+","")</f>
        <v/>
      </c>
      <c r="N87" s="225" t="str">
        <f>IF('Data Import'!$CA$202&lt;&gt;"",'Data Import'!$CA$202,"")</f>
        <v/>
      </c>
      <c r="O87" s="203" t="str">
        <f>IF('Data Import'!$CA$201="Да","+","")</f>
        <v>+</v>
      </c>
      <c r="P87" s="217">
        <f>IF('Data Import'!$CA$203&lt;&gt;"",'Data Import'!$CA$203,"")</f>
        <v>1058</v>
      </c>
      <c r="Q87" s="217">
        <f>IF('Data Import'!$CA$204&lt;&gt;"",'Data Import'!$CA$204,"")</f>
        <v>1001</v>
      </c>
      <c r="R87" s="217">
        <f>IF('Data Import'!$CA$205&lt;&gt;"",'Data Import'!$CA$205,"")</f>
        <v>132</v>
      </c>
      <c r="S87" s="217">
        <f>IF('Data Import'!$CA$206&lt;&gt;"",'Data Import'!$CA$206,"")</f>
        <v>96</v>
      </c>
      <c r="T87" s="217">
        <f>IF('Data Import'!$CA$207&lt;&gt;"",'Data Import'!$CA$207,"")</f>
        <v>100</v>
      </c>
      <c r="U87" s="217">
        <f>IF('Data Import'!$CA$208&lt;&gt;"",'Data Import'!$CA$208,"")</f>
        <v>78</v>
      </c>
      <c r="V87" s="217">
        <f>IF('Data Import'!$CA$209&lt;&gt;"",'Data Import'!$CA$209,"")</f>
        <v>933</v>
      </c>
      <c r="W87" s="217">
        <f>IF('Data Import'!$CA$210&lt;&gt;"",'Data Import'!$CA$210,"")</f>
        <v>921</v>
      </c>
      <c r="X87" s="217">
        <f>IF('Data Import'!$CA$211&lt;&gt;"",'Data Import'!$CA$211,"")</f>
        <v>50</v>
      </c>
      <c r="Y87" s="217">
        <f>IF('Data Import'!$CA$212&lt;&gt;"",'Data Import'!$CA$212,"")</f>
        <v>44</v>
      </c>
      <c r="Z87" s="217">
        <f>IF('Data Import'!$CA$213&lt;&gt;"",'Data Import'!$CA$213,"")</f>
        <v>100</v>
      </c>
      <c r="AA87" s="217">
        <f>IF('Data Import'!$CA$214&lt;&gt;"",'Data Import'!$CA$214,"")</f>
        <v>73</v>
      </c>
      <c r="AB87" s="217">
        <f>IF('Data Import'!$CA$215&lt;&gt;"",'Data Import'!$CA$215,"")</f>
        <v>434</v>
      </c>
      <c r="AC87" s="217">
        <f>IF('Data Import'!$CA$216&lt;&gt;"",'Data Import'!$CA$216,"")</f>
        <v>359</v>
      </c>
      <c r="AD87" s="217">
        <f>IF('Data Import'!$CA$217&lt;&gt;"",'Data Import'!$CA$217,"")</f>
        <v>50</v>
      </c>
      <c r="AE87" s="217">
        <f>IF('Data Import'!$CA$218&lt;&gt;"",'Data Import'!$CA$218,"")</f>
        <v>44</v>
      </c>
      <c r="AF87" s="217">
        <f>IF('Data Import'!$CA$219&lt;&gt;"",'Data Import'!$CA$219,"")</f>
        <v>100</v>
      </c>
      <c r="AG87" s="217">
        <f>IF('Data Import'!$CA$220&lt;&gt;"",'Data Import'!$CA$220,"")</f>
        <v>73</v>
      </c>
      <c r="AH87" s="205">
        <f>IF('Data Import'!$CA$221&lt;&gt;"",'Data Import'!$CA$221,"")</f>
        <v>88.185000000000002</v>
      </c>
      <c r="AI87" s="205">
        <f>IF('Data Import'!$CA$222&lt;&gt;"",'Data Import'!$CA$222,"")</f>
        <v>92.007999999999996</v>
      </c>
      <c r="AJ87" s="205">
        <f>IF('Data Import'!$CA$223&lt;&gt;"",'Data Import'!$CA$223,"")</f>
        <v>37.878999999999998</v>
      </c>
      <c r="AK87" s="205">
        <f>IF('Data Import'!$CA$224&lt;&gt;"",'Data Import'!$CA$224,"")</f>
        <v>45.832999999999998</v>
      </c>
      <c r="AL87" s="205">
        <f>IF('Data Import'!$CA$225&lt;&gt;"",'Data Import'!$CA$225,"")</f>
        <v>100</v>
      </c>
      <c r="AM87" s="205">
        <f>IF('Data Import'!$CA$226&lt;&gt;"",'Data Import'!$CA$226,"")</f>
        <v>93.59</v>
      </c>
      <c r="AN87" s="205">
        <f>IF('Data Import'!$CA$227&lt;&gt;"",'Data Import'!$CA$227,"")</f>
        <v>41.021000000000001</v>
      </c>
      <c r="AO87" s="205">
        <f>IF('Data Import'!$CA$228&lt;&gt;"",'Data Import'!$CA$228,"")</f>
        <v>35.863999999999997</v>
      </c>
      <c r="AP87" s="205">
        <f>IF('Data Import'!$CA$229&lt;&gt;"",'Data Import'!$CA$229,"")</f>
        <v>37.878999999999998</v>
      </c>
      <c r="AQ87" s="201">
        <f>IF('Data Import'!$CA$230&lt;&gt;"",'Data Import'!$CA$230,"")</f>
        <v>45.832999999999998</v>
      </c>
      <c r="AR87" s="201">
        <f>IF('Data Import'!$CA$231&lt;&gt;"",'Data Import'!$CA$231,"")</f>
        <v>100</v>
      </c>
      <c r="AS87" s="201">
        <f>IF('Data Import'!$CA$232&lt;&gt;"",'Data Import'!$CA$232,"")</f>
        <v>93.59</v>
      </c>
    </row>
    <row r="88" spans="1:45" s="202" customFormat="1" ht="15.75" customHeight="1" x14ac:dyDescent="0.25">
      <c r="A88" s="33">
        <v>77</v>
      </c>
      <c r="B88" s="177" t="s">
        <v>87</v>
      </c>
      <c r="C88" s="199" t="str">
        <f>IF('Data Import'!$CB$191="Нет","+","")</f>
        <v/>
      </c>
      <c r="D88" s="199" t="str">
        <f>IF('Data Import'!$CB$192="Нет","+","")</f>
        <v/>
      </c>
      <c r="E88" s="179" t="str">
        <f>IF('Data Import'!$CB$193&lt;&gt;"",'Data Import'!$CB$193,"")</f>
        <v/>
      </c>
      <c r="F88" s="199" t="str">
        <f>IF('Data Import'!$CB$194&lt;&gt;"",'Data Import'!$CB$194,"")</f>
        <v>ед.</v>
      </c>
      <c r="G88" s="201" t="str">
        <f>IF('Data Import'!$CB$195&lt;&gt;"",'Data Import'!$CB$195,"")</f>
        <v/>
      </c>
      <c r="H88" s="201" t="str">
        <f>IF('Data Import'!$CB$196&lt;&gt;"",'Data Import'!$CB$196,"")</f>
        <v/>
      </c>
      <c r="I88" s="201" t="str">
        <f>IF('Data Import'!$CB$197&lt;&gt;"",'Data Import'!$CB$197,"")</f>
        <v/>
      </c>
      <c r="J88" s="201" t="str">
        <f>IF('Data Import'!$CB$198&lt;&gt;"",'Data Import'!$CB$198,"")</f>
        <v/>
      </c>
      <c r="K88" s="201" t="str">
        <f>IF('Data Import'!$CB$199&lt;&gt;"",'Data Import'!$CB$199,"")</f>
        <v/>
      </c>
      <c r="L88" s="201" t="str">
        <f>IF('Data Import'!$CB$200&lt;&gt;"",'Data Import'!$CB$200,"")</f>
        <v/>
      </c>
      <c r="M88" s="199" t="str">
        <f>IF('Data Import'!$CB$201="Нет","+","")</f>
        <v/>
      </c>
      <c r="N88" s="225" t="str">
        <f>IF('Data Import'!$CB$202&lt;&gt;"",'Data Import'!$CB$202,"")</f>
        <v/>
      </c>
      <c r="O88" s="203" t="str">
        <f>IF('Data Import'!$CB$201="Да","+","")</f>
        <v/>
      </c>
      <c r="P88" s="217">
        <f>IF('Data Import'!$CB$203&lt;&gt;"",'Data Import'!$CB$203,"")</f>
        <v>946</v>
      </c>
      <c r="Q88" s="217">
        <f>IF('Data Import'!$CB$204&lt;&gt;"",'Data Import'!$CB$204,"")</f>
        <v>665</v>
      </c>
      <c r="R88" s="217">
        <f>IF('Data Import'!$CB$205&lt;&gt;"",'Data Import'!$CB$205,"")</f>
        <v>104</v>
      </c>
      <c r="S88" s="217" t="str">
        <f>IF('Data Import'!$CB$206&lt;&gt;"",'Data Import'!$CB$206,"")</f>
        <v/>
      </c>
      <c r="T88" s="217">
        <f>IF('Data Import'!$CB$207&lt;&gt;"",'Data Import'!$CB$207,"")</f>
        <v>28</v>
      </c>
      <c r="U88" s="217">
        <f>IF('Data Import'!$CB$208&lt;&gt;"",'Data Import'!$CB$208,"")</f>
        <v>34</v>
      </c>
      <c r="V88" s="217">
        <f>IF('Data Import'!$CB$209&lt;&gt;"",'Data Import'!$CB$209,"")</f>
        <v>723</v>
      </c>
      <c r="W88" s="217" t="str">
        <f>IF('Data Import'!$CB$210&lt;&gt;"",'Data Import'!$CB$210,"")</f>
        <v/>
      </c>
      <c r="X88" s="217" t="str">
        <f>IF('Data Import'!$CB$211&lt;&gt;"",'Data Import'!$CB$211,"")</f>
        <v/>
      </c>
      <c r="Y88" s="217" t="str">
        <f>IF('Data Import'!$CB$212&lt;&gt;"",'Data Import'!$CB$212,"")</f>
        <v/>
      </c>
      <c r="Z88" s="217" t="str">
        <f>IF('Data Import'!$CB$213&lt;&gt;"",'Data Import'!$CB$213,"")</f>
        <v/>
      </c>
      <c r="AA88" s="217" t="str">
        <f>IF('Data Import'!$CB$214&lt;&gt;"",'Data Import'!$CB$214,"")</f>
        <v/>
      </c>
      <c r="AB88" s="217" t="str">
        <f>IF('Data Import'!$CB$215&lt;&gt;"",'Data Import'!$CB$215,"")</f>
        <v/>
      </c>
      <c r="AC88" s="217" t="str">
        <f>IF('Data Import'!$CB$216&lt;&gt;"",'Data Import'!$CB$216,"")</f>
        <v/>
      </c>
      <c r="AD88" s="217" t="str">
        <f>IF('Data Import'!$CB$217&lt;&gt;"",'Data Import'!$CB$217,"")</f>
        <v/>
      </c>
      <c r="AE88" s="217" t="str">
        <f>IF('Data Import'!$CB$218&lt;&gt;"",'Data Import'!$CB$218,"")</f>
        <v/>
      </c>
      <c r="AF88" s="217" t="str">
        <f>IF('Data Import'!$CB$219&lt;&gt;"",'Data Import'!$CB$219,"")</f>
        <v/>
      </c>
      <c r="AG88" s="217" t="str">
        <f>IF('Data Import'!$CB$220&lt;&gt;"",'Data Import'!$CB$220,"")</f>
        <v/>
      </c>
      <c r="AH88" s="205">
        <f>IF('Data Import'!$CB$221&lt;&gt;"",'Data Import'!$CB$221,"")</f>
        <v>76.427000000000007</v>
      </c>
      <c r="AI88" s="205" t="str">
        <f>IF('Data Import'!$CB$222&lt;&gt;"",'Data Import'!$CB$222,"")</f>
        <v/>
      </c>
      <c r="AJ88" s="205" t="str">
        <f>IF('Data Import'!$CB$223&lt;&gt;"",'Data Import'!$CB$223,"")</f>
        <v/>
      </c>
      <c r="AK88" s="205" t="str">
        <f>IF('Data Import'!$CB$224&lt;&gt;"",'Data Import'!$CB$224,"")</f>
        <v/>
      </c>
      <c r="AL88" s="205" t="str">
        <f>IF('Data Import'!$CB$225&lt;&gt;"",'Data Import'!$CB$225,"")</f>
        <v/>
      </c>
      <c r="AM88" s="205" t="str">
        <f>IF('Data Import'!$CB$226&lt;&gt;"",'Data Import'!$CB$226,"")</f>
        <v/>
      </c>
      <c r="AN88" s="205" t="str">
        <f>IF('Data Import'!$CB$227&lt;&gt;"",'Data Import'!$CB$227,"")</f>
        <v/>
      </c>
      <c r="AO88" s="205" t="str">
        <f>IF('Data Import'!$CB$228&lt;&gt;"",'Data Import'!$CB$228,"")</f>
        <v/>
      </c>
      <c r="AP88" s="205" t="str">
        <f>IF('Data Import'!$CB$229&lt;&gt;"",'Data Import'!$CB$229,"")</f>
        <v/>
      </c>
      <c r="AQ88" s="201" t="str">
        <f>IF('Data Import'!$CB$230&lt;&gt;"",'Data Import'!$CB$230,"")</f>
        <v/>
      </c>
      <c r="AR88" s="201" t="str">
        <f>IF('Data Import'!$CB$231&lt;&gt;"",'Data Import'!$CB$231,"")</f>
        <v/>
      </c>
      <c r="AS88" s="201" t="str">
        <f>IF('Data Import'!$CB$232&lt;&gt;"",'Data Import'!$CB$232,"")</f>
        <v/>
      </c>
    </row>
    <row r="89" spans="1:45" s="202" customFormat="1" ht="95.25" customHeight="1" x14ac:dyDescent="0.25">
      <c r="A89" s="33">
        <v>78</v>
      </c>
      <c r="B89" s="177" t="s">
        <v>88</v>
      </c>
      <c r="C89" s="199" t="str">
        <f>IF('Data Import'!$CC$191="Нет","+","")</f>
        <v/>
      </c>
      <c r="D89" s="199" t="str">
        <f>IF('Data Import'!$CC$192="Нет","+","")</f>
        <v/>
      </c>
      <c r="E89" s="179" t="str">
        <f>IF('Data Import'!$CC$193&lt;&gt;"",'Data Import'!$CC$193,"")</f>
        <v xml:space="preserve">Приобретение транспортных средств автомобильного  и городского наземного электрического транспорта, оборудованного для перевозки инвалидов, а также оснащение транспортных средств специализированными устройствами, необходимыми для перевозки всех категорий инвалидов
</v>
      </c>
      <c r="F89" s="199" t="str">
        <f>IF('Data Import'!$CC$194&lt;&gt;"",'Data Import'!$CC$194,"")</f>
        <v>%</v>
      </c>
      <c r="G89" s="201">
        <f>IF('Data Import'!$CC$195&lt;&gt;"",'Data Import'!$CC$195,"")</f>
        <v>20</v>
      </c>
      <c r="H89" s="201">
        <f>IF('Data Import'!$CC$196&lt;&gt;"",'Data Import'!$CC$196,"")</f>
        <v>0</v>
      </c>
      <c r="I89" s="201">
        <f>IF('Data Import'!$CC$197&lt;&gt;"",'Data Import'!$CC$197,"")</f>
        <v>0</v>
      </c>
      <c r="J89" s="201">
        <f>IF('Data Import'!$CC$198&lt;&gt;"",'Data Import'!$CC$198,"")</f>
        <v>20</v>
      </c>
      <c r="K89" s="201">
        <f>IF('Data Import'!$CC$199&lt;&gt;"",'Data Import'!$CC$199,"")</f>
        <v>0</v>
      </c>
      <c r="L89" s="201">
        <f>IF('Data Import'!$CC$200&lt;&gt;"",'Data Import'!$CC$200,"")</f>
        <v>0</v>
      </c>
      <c r="M89" s="199" t="str">
        <f>IF('Data Import'!$CC$201="Нет","+","")</f>
        <v>+</v>
      </c>
      <c r="N89" s="225" t="str">
        <f>IF('Data Import'!$CC$202&lt;&gt;"",'Data Import'!$CC$202,"")</f>
        <v/>
      </c>
      <c r="O89" s="203" t="str">
        <f>IF('Data Import'!$CC$201="Да","+","")</f>
        <v/>
      </c>
      <c r="P89" s="217">
        <f>IF('Data Import'!$CC$203&lt;&gt;"",'Data Import'!$CC$203,"")</f>
        <v>477</v>
      </c>
      <c r="Q89" s="217">
        <f>IF('Data Import'!$CC$204&lt;&gt;"",'Data Import'!$CC$204,"")</f>
        <v>477</v>
      </c>
      <c r="R89" s="217">
        <f>IF('Data Import'!$CC$205&lt;&gt;"",'Data Import'!$CC$205,"")</f>
        <v>0</v>
      </c>
      <c r="S89" s="217">
        <f>IF('Data Import'!$CC$206&lt;&gt;"",'Data Import'!$CC$206,"")</f>
        <v>0</v>
      </c>
      <c r="T89" s="217">
        <f>IF('Data Import'!$CC$207&lt;&gt;"",'Data Import'!$CC$207,"")</f>
        <v>0</v>
      </c>
      <c r="U89" s="217">
        <f>IF('Data Import'!$CC$208&lt;&gt;"",'Data Import'!$CC$208,"")</f>
        <v>0</v>
      </c>
      <c r="V89" s="217">
        <f>IF('Data Import'!$CC$209&lt;&gt;"",'Data Import'!$CC$209,"")</f>
        <v>477</v>
      </c>
      <c r="W89" s="217">
        <f>IF('Data Import'!$CC$210&lt;&gt;"",'Data Import'!$CC$210,"")</f>
        <v>477</v>
      </c>
      <c r="X89" s="217" t="str">
        <f>IF('Data Import'!$CC$211&lt;&gt;"",'Data Import'!$CC$211,"")</f>
        <v/>
      </c>
      <c r="Y89" s="217" t="str">
        <f>IF('Data Import'!$CC$212&lt;&gt;"",'Data Import'!$CC$212,"")</f>
        <v/>
      </c>
      <c r="Z89" s="217" t="str">
        <f>IF('Data Import'!$CC$213&lt;&gt;"",'Data Import'!$CC$213,"")</f>
        <v/>
      </c>
      <c r="AA89" s="217" t="str">
        <f>IF('Data Import'!$CC$214&lt;&gt;"",'Data Import'!$CC$214,"")</f>
        <v/>
      </c>
      <c r="AB89" s="217">
        <f>IF('Data Import'!$CC$215&lt;&gt;"",'Data Import'!$CC$215,"")</f>
        <v>477</v>
      </c>
      <c r="AC89" s="217">
        <f>IF('Data Import'!$CC$216&lt;&gt;"",'Data Import'!$CC$216,"")</f>
        <v>477</v>
      </c>
      <c r="AD89" s="217" t="str">
        <f>IF('Data Import'!$CC$217&lt;&gt;"",'Data Import'!$CC$217,"")</f>
        <v/>
      </c>
      <c r="AE89" s="217" t="str">
        <f>IF('Data Import'!$CC$218&lt;&gt;"",'Data Import'!$CC$218,"")</f>
        <v/>
      </c>
      <c r="AF89" s="217" t="str">
        <f>IF('Data Import'!$CC$219&lt;&gt;"",'Data Import'!$CC$219,"")</f>
        <v/>
      </c>
      <c r="AG89" s="217" t="str">
        <f>IF('Data Import'!$CC$220&lt;&gt;"",'Data Import'!$CC$220,"")</f>
        <v/>
      </c>
      <c r="AH89" s="205">
        <f>IF('Data Import'!$CC$221&lt;&gt;"",'Data Import'!$CC$221,"")</f>
        <v>100</v>
      </c>
      <c r="AI89" s="205">
        <f>IF('Data Import'!$CC$222&lt;&gt;"",'Data Import'!$CC$222,"")</f>
        <v>100</v>
      </c>
      <c r="AJ89" s="205" t="str">
        <f>IF('Data Import'!$CC$223&lt;&gt;"",'Data Import'!$CC$223,"")</f>
        <v/>
      </c>
      <c r="AK89" s="205" t="str">
        <f>IF('Data Import'!$CC$224&lt;&gt;"",'Data Import'!$CC$224,"")</f>
        <v/>
      </c>
      <c r="AL89" s="205" t="str">
        <f>IF('Data Import'!$CC$225&lt;&gt;"",'Data Import'!$CC$225,"")</f>
        <v/>
      </c>
      <c r="AM89" s="205" t="str">
        <f>IF('Data Import'!$CC$226&lt;&gt;"",'Data Import'!$CC$226,"")</f>
        <v/>
      </c>
      <c r="AN89" s="205">
        <f>IF('Data Import'!$CC$227&lt;&gt;"",'Data Import'!$CC$227,"")</f>
        <v>100</v>
      </c>
      <c r="AO89" s="205">
        <f>IF('Data Import'!$CC$228&lt;&gt;"",'Data Import'!$CC$228,"")</f>
        <v>100</v>
      </c>
      <c r="AP89" s="205" t="str">
        <f>IF('Data Import'!$CC$229&lt;&gt;"",'Data Import'!$CC$229,"")</f>
        <v/>
      </c>
      <c r="AQ89" s="201" t="str">
        <f>IF('Data Import'!$CC$230&lt;&gt;"",'Data Import'!$CC$230,"")</f>
        <v/>
      </c>
      <c r="AR89" s="201" t="str">
        <f>IF('Data Import'!$CC$231&lt;&gt;"",'Data Import'!$CC$231,"")</f>
        <v/>
      </c>
      <c r="AS89" s="201" t="str">
        <f>IF('Data Import'!$CC$232&lt;&gt;"",'Data Import'!$CC$232,"")</f>
        <v/>
      </c>
    </row>
    <row r="90" spans="1:45" s="202" customFormat="1" ht="15.75" customHeight="1" x14ac:dyDescent="0.25">
      <c r="A90" s="33">
        <v>79</v>
      </c>
      <c r="B90" s="177" t="s">
        <v>89</v>
      </c>
      <c r="C90" s="199" t="str">
        <f>IF('Data Import'!$CD$191="Нет","+","")</f>
        <v>+</v>
      </c>
      <c r="D90" s="199" t="str">
        <f>IF('Data Import'!$CD$192="Нет","+","")</f>
        <v/>
      </c>
      <c r="E90" s="179" t="str">
        <f>IF('Data Import'!$CD$193&lt;&gt;"",'Data Import'!$CD$193,"")</f>
        <v/>
      </c>
      <c r="F90" s="199" t="str">
        <f>IF('Data Import'!$CD$194&lt;&gt;"",'Data Import'!$CD$194,"")</f>
        <v/>
      </c>
      <c r="G90" s="201" t="str">
        <f>IF('Data Import'!$CD$195&lt;&gt;"",'Data Import'!$CD$195,"")</f>
        <v/>
      </c>
      <c r="H90" s="201" t="str">
        <f>IF('Data Import'!$CD$196&lt;&gt;"",'Data Import'!$CD$196,"")</f>
        <v/>
      </c>
      <c r="I90" s="201" t="str">
        <f>IF('Data Import'!$CD$197&lt;&gt;"",'Data Import'!$CD$197,"")</f>
        <v/>
      </c>
      <c r="J90" s="201" t="str">
        <f>IF('Data Import'!$CD$198&lt;&gt;"",'Data Import'!$CD$198,"")</f>
        <v/>
      </c>
      <c r="K90" s="201" t="str">
        <f>IF('Data Import'!$CD$199&lt;&gt;"",'Data Import'!$CD$199,"")</f>
        <v/>
      </c>
      <c r="L90" s="201" t="str">
        <f>IF('Data Import'!$CD$200&lt;&gt;"",'Data Import'!$CD$200,"")</f>
        <v/>
      </c>
      <c r="M90" s="199" t="str">
        <f>IF('Data Import'!$CD$201="Нет","+","")</f>
        <v/>
      </c>
      <c r="N90" s="225" t="str">
        <f>IF('Data Import'!$CD$202&lt;&gt;"",'Data Import'!$CD$202,"")</f>
        <v/>
      </c>
      <c r="O90" s="203" t="str">
        <f>IF('Data Import'!$CD$201="Да","+","")</f>
        <v>+</v>
      </c>
      <c r="P90" s="217">
        <f>IF('Data Import'!$CD$203&lt;&gt;"",'Data Import'!$CD$203,"")</f>
        <v>713</v>
      </c>
      <c r="Q90" s="217">
        <f>IF('Data Import'!$CD$204&lt;&gt;"",'Data Import'!$CD$204,"")</f>
        <v>658</v>
      </c>
      <c r="R90" s="217">
        <f>IF('Data Import'!$CD$205&lt;&gt;"",'Data Import'!$CD$205,"")</f>
        <v>145</v>
      </c>
      <c r="S90" s="217">
        <f>IF('Data Import'!$CD$206&lt;&gt;"",'Data Import'!$CD$206,"")</f>
        <v>160</v>
      </c>
      <c r="T90" s="217">
        <f>IF('Data Import'!$CD$207&lt;&gt;"",'Data Import'!$CD$207,"")</f>
        <v>104</v>
      </c>
      <c r="U90" s="217">
        <f>IF('Data Import'!$CD$208&lt;&gt;"",'Data Import'!$CD$208,"")</f>
        <v>102</v>
      </c>
      <c r="V90" s="217">
        <f>IF('Data Import'!$CD$209&lt;&gt;"",'Data Import'!$CD$209,"")</f>
        <v>528</v>
      </c>
      <c r="W90" s="217">
        <f>IF('Data Import'!$CD$210&lt;&gt;"",'Data Import'!$CD$210,"")</f>
        <v>545</v>
      </c>
      <c r="X90" s="217">
        <f>IF('Data Import'!$CD$211&lt;&gt;"",'Data Import'!$CD$211,"")</f>
        <v>42</v>
      </c>
      <c r="Y90" s="217">
        <f>IF('Data Import'!$CD$212&lt;&gt;"",'Data Import'!$CD$212,"")</f>
        <v>62</v>
      </c>
      <c r="Z90" s="217">
        <f>IF('Data Import'!$CD$213&lt;&gt;"",'Data Import'!$CD$213,"")</f>
        <v>101</v>
      </c>
      <c r="AA90" s="217">
        <f>IF('Data Import'!$CD$214&lt;&gt;"",'Data Import'!$CD$214,"")</f>
        <v>101</v>
      </c>
      <c r="AB90" s="217">
        <f>IF('Data Import'!$CD$215&lt;&gt;"",'Data Import'!$CD$215,"")</f>
        <v>0</v>
      </c>
      <c r="AC90" s="217">
        <f>IF('Data Import'!$CD$216&lt;&gt;"",'Data Import'!$CD$216,"")</f>
        <v>0</v>
      </c>
      <c r="AD90" s="217">
        <f>IF('Data Import'!$CD$217&lt;&gt;"",'Data Import'!$CD$217,"")</f>
        <v>0</v>
      </c>
      <c r="AE90" s="217">
        <f>IF('Data Import'!$CD$218&lt;&gt;"",'Data Import'!$CD$218,"")</f>
        <v>0</v>
      </c>
      <c r="AF90" s="217">
        <f>IF('Data Import'!$CD$219&lt;&gt;"",'Data Import'!$CD$219,"")</f>
        <v>0</v>
      </c>
      <c r="AG90" s="217">
        <f>IF('Data Import'!$CD$220&lt;&gt;"",'Data Import'!$CD$220,"")</f>
        <v>0</v>
      </c>
      <c r="AH90" s="205">
        <f>IF('Data Import'!$CD$221&lt;&gt;"",'Data Import'!$CD$221,"")</f>
        <v>74.052999999999997</v>
      </c>
      <c r="AI90" s="205">
        <f>IF('Data Import'!$CD$222&lt;&gt;"",'Data Import'!$CD$222,"")</f>
        <v>82.826999999999998</v>
      </c>
      <c r="AJ90" s="205">
        <f>IF('Data Import'!$CD$223&lt;&gt;"",'Data Import'!$CD$223,"")</f>
        <v>28.966000000000001</v>
      </c>
      <c r="AK90" s="205">
        <f>IF('Data Import'!$CD$224&lt;&gt;"",'Data Import'!$CD$224,"")</f>
        <v>38.75</v>
      </c>
      <c r="AL90" s="205">
        <f>IF('Data Import'!$CD$225&lt;&gt;"",'Data Import'!$CD$225,"")</f>
        <v>97.114999999999995</v>
      </c>
      <c r="AM90" s="205">
        <f>IF('Data Import'!$CD$226&lt;&gt;"",'Data Import'!$CD$226,"")</f>
        <v>99.02</v>
      </c>
      <c r="AN90" s="205">
        <f>IF('Data Import'!$CD$227&lt;&gt;"",'Data Import'!$CD$227,"")</f>
        <v>0</v>
      </c>
      <c r="AO90" s="205">
        <f>IF('Data Import'!$CD$228&lt;&gt;"",'Data Import'!$CD$228,"")</f>
        <v>0</v>
      </c>
      <c r="AP90" s="205">
        <f>IF('Data Import'!$CD$229&lt;&gt;"",'Data Import'!$CD$229,"")</f>
        <v>0</v>
      </c>
      <c r="AQ90" s="201">
        <f>IF('Data Import'!$CD$230&lt;&gt;"",'Data Import'!$CD$230,"")</f>
        <v>0</v>
      </c>
      <c r="AR90" s="201">
        <f>IF('Data Import'!$CD$231&lt;&gt;"",'Data Import'!$CD$231,"")</f>
        <v>0</v>
      </c>
      <c r="AS90" s="201">
        <f>IF('Data Import'!$CD$232&lt;&gt;"",'Data Import'!$CD$232,"")</f>
        <v>0</v>
      </c>
    </row>
    <row r="91" spans="1:45" s="202" customFormat="1" ht="75.75" customHeight="1" x14ac:dyDescent="0.25">
      <c r="A91" s="33">
        <v>80</v>
      </c>
      <c r="B91" s="177" t="s">
        <v>90</v>
      </c>
      <c r="C91" s="199" t="str">
        <f>IF('Data Import'!$CE$191="Нет","+","")</f>
        <v/>
      </c>
      <c r="D91" s="199" t="str">
        <f>IF('Data Import'!$CE$192="Нет","+","")</f>
        <v/>
      </c>
      <c r="E91" s="179" t="str">
        <f>IF('Data Import'!$CE$193&lt;&gt;"",'Data Import'!$CE$193,"")</f>
        <v>Удельный вес транспортных средств, используемых для перевозки населения, соответствующих требованиям доступности для инвалидов, в общем количестве используемых для перевозки населения транспортных средств</v>
      </c>
      <c r="F91" s="199" t="str">
        <f>IF('Data Import'!$CE$194&lt;&gt;"",'Data Import'!$CE$194,"")</f>
        <v>%</v>
      </c>
      <c r="G91" s="201">
        <f>IF('Data Import'!$CE$195&lt;&gt;"",'Data Import'!$CE$195,"")</f>
        <v>34</v>
      </c>
      <c r="H91" s="201">
        <f>IF('Data Import'!$CE$196&lt;&gt;"",'Data Import'!$CE$196,"")</f>
        <v>0</v>
      </c>
      <c r="I91" s="201">
        <f>IF('Data Import'!$CE$197&lt;&gt;"",'Data Import'!$CE$197,"")</f>
        <v>55</v>
      </c>
      <c r="J91" s="201">
        <f>IF('Data Import'!$CE$198&lt;&gt;"",'Data Import'!$CE$198,"")</f>
        <v>100</v>
      </c>
      <c r="K91" s="201">
        <f>IF('Data Import'!$CE$199&lt;&gt;"",'Data Import'!$CE$199,"")</f>
        <v>0</v>
      </c>
      <c r="L91" s="201">
        <f>IF('Data Import'!$CE$200&lt;&gt;"",'Data Import'!$CE$200,"")</f>
        <v>100</v>
      </c>
      <c r="M91" s="199" t="str">
        <f>IF('Data Import'!$CE$201="Нет","+","")</f>
        <v/>
      </c>
      <c r="N91" s="225" t="str">
        <f>IF('Data Import'!$CE$202&lt;&gt;"",'Data Import'!$CE$202,"")</f>
        <v/>
      </c>
      <c r="O91" s="203" t="str">
        <f>IF('Data Import'!$CE$201="Да","+","")</f>
        <v>+</v>
      </c>
      <c r="P91" s="217">
        <f>IF('Data Import'!$CE$203&lt;&gt;"",'Data Import'!$CE$203,"")</f>
        <v>635</v>
      </c>
      <c r="Q91" s="217">
        <f>IF('Data Import'!$CE$204&lt;&gt;"",'Data Import'!$CE$204,"")</f>
        <v>598</v>
      </c>
      <c r="R91" s="217">
        <f>IF('Data Import'!$CE$205&lt;&gt;"",'Data Import'!$CE$205,"")</f>
        <v>0</v>
      </c>
      <c r="S91" s="217">
        <f>IF('Data Import'!$CE$206&lt;&gt;"",'Data Import'!$CE$206,"")</f>
        <v>0</v>
      </c>
      <c r="T91" s="217">
        <f>IF('Data Import'!$CE$207&lt;&gt;"",'Data Import'!$CE$207,"")</f>
        <v>267</v>
      </c>
      <c r="U91" s="217">
        <f>IF('Data Import'!$CE$208&lt;&gt;"",'Data Import'!$CE$208,"")</f>
        <v>267</v>
      </c>
      <c r="V91" s="217">
        <f>IF('Data Import'!$CE$209&lt;&gt;"",'Data Import'!$CE$209,"")</f>
        <v>257</v>
      </c>
      <c r="W91" s="217">
        <f>IF('Data Import'!$CE$210&lt;&gt;"",'Data Import'!$CE$210,"")</f>
        <v>284</v>
      </c>
      <c r="X91" s="217" t="str">
        <f>IF('Data Import'!$CE$211&lt;&gt;"",'Data Import'!$CE$211,"")</f>
        <v/>
      </c>
      <c r="Y91" s="217" t="str">
        <f>IF('Data Import'!$CE$212&lt;&gt;"",'Data Import'!$CE$212,"")</f>
        <v/>
      </c>
      <c r="Z91" s="217">
        <f>IF('Data Import'!$CE$213&lt;&gt;"",'Data Import'!$CE$213,"")</f>
        <v>267</v>
      </c>
      <c r="AA91" s="217">
        <f>IF('Data Import'!$CE$214&lt;&gt;"",'Data Import'!$CE$214,"")</f>
        <v>267</v>
      </c>
      <c r="AB91" s="217">
        <f>IF('Data Import'!$CE$215&lt;&gt;"",'Data Import'!$CE$215,"")</f>
        <v>0</v>
      </c>
      <c r="AC91" s="217">
        <f>IF('Data Import'!$CE$216&lt;&gt;"",'Data Import'!$CE$216,"")</f>
        <v>0</v>
      </c>
      <c r="AD91" s="217" t="str">
        <f>IF('Data Import'!$CE$217&lt;&gt;"",'Data Import'!$CE$217,"")</f>
        <v/>
      </c>
      <c r="AE91" s="217" t="str">
        <f>IF('Data Import'!$CE$218&lt;&gt;"",'Data Import'!$CE$218,"")</f>
        <v/>
      </c>
      <c r="AF91" s="217">
        <f>IF('Data Import'!$CE$219&lt;&gt;"",'Data Import'!$CE$219,"")</f>
        <v>200</v>
      </c>
      <c r="AG91" s="217">
        <f>IF('Data Import'!$CE$220&lt;&gt;"",'Data Import'!$CE$220,"")</f>
        <v>200</v>
      </c>
      <c r="AH91" s="205">
        <f>IF('Data Import'!$CE$221&lt;&gt;"",'Data Import'!$CE$221,"")</f>
        <v>40.472000000000001</v>
      </c>
      <c r="AI91" s="205">
        <f>IF('Data Import'!$CE$222&lt;&gt;"",'Data Import'!$CE$222,"")</f>
        <v>47.491999999999997</v>
      </c>
      <c r="AJ91" s="205" t="str">
        <f>IF('Data Import'!$CE$223&lt;&gt;"",'Data Import'!$CE$223,"")</f>
        <v/>
      </c>
      <c r="AK91" s="205" t="str">
        <f>IF('Data Import'!$CE$224&lt;&gt;"",'Data Import'!$CE$224,"")</f>
        <v/>
      </c>
      <c r="AL91" s="205">
        <f>IF('Data Import'!$CE$225&lt;&gt;"",'Data Import'!$CE$225,"")</f>
        <v>100</v>
      </c>
      <c r="AM91" s="205">
        <f>IF('Data Import'!$CE$226&lt;&gt;"",'Data Import'!$CE$226,"")</f>
        <v>100</v>
      </c>
      <c r="AN91" s="205">
        <f>IF('Data Import'!$CE$227&lt;&gt;"",'Data Import'!$CE$227,"")</f>
        <v>0</v>
      </c>
      <c r="AO91" s="205">
        <f>IF('Data Import'!$CE$228&lt;&gt;"",'Data Import'!$CE$228,"")</f>
        <v>0</v>
      </c>
      <c r="AP91" s="205" t="str">
        <f>IF('Data Import'!$CE$229&lt;&gt;"",'Data Import'!$CE$229,"")</f>
        <v/>
      </c>
      <c r="AQ91" s="201" t="str">
        <f>IF('Data Import'!$CE$230&lt;&gt;"",'Data Import'!$CE$230,"")</f>
        <v/>
      </c>
      <c r="AR91" s="201">
        <f>IF('Data Import'!$CE$231&lt;&gt;"",'Data Import'!$CE$231,"")</f>
        <v>74.906000000000006</v>
      </c>
      <c r="AS91" s="201">
        <f>IF('Data Import'!$CE$232&lt;&gt;"",'Data Import'!$CE$232,"")</f>
        <v>74.906000000000006</v>
      </c>
    </row>
    <row r="92" spans="1:45" s="202" customFormat="1" ht="15.75" customHeight="1" x14ac:dyDescent="0.25">
      <c r="A92" s="33">
        <v>81</v>
      </c>
      <c r="B92" s="177" t="s">
        <v>91</v>
      </c>
      <c r="C92" s="199" t="str">
        <f>IF('Data Import'!$CF$191="Нет","+","")</f>
        <v/>
      </c>
      <c r="D92" s="199" t="str">
        <f>IF('Data Import'!$CF$192="Нет","+","")</f>
        <v/>
      </c>
      <c r="E92" s="179" t="str">
        <f>IF('Data Import'!$CF$193&lt;&gt;"",'Data Import'!$CF$193,"")</f>
        <v/>
      </c>
      <c r="F92" s="199" t="str">
        <f>IF('Data Import'!$CF$194&lt;&gt;"",'Data Import'!$CF$194,"")</f>
        <v/>
      </c>
      <c r="G92" s="201" t="str">
        <f>IF('Data Import'!$CF$195&lt;&gt;"",'Data Import'!$CF$195,"")</f>
        <v/>
      </c>
      <c r="H92" s="201" t="str">
        <f>IF('Data Import'!$CF$196&lt;&gt;"",'Data Import'!$CF$196,"")</f>
        <v/>
      </c>
      <c r="I92" s="201" t="str">
        <f>IF('Data Import'!$CF$197&lt;&gt;"",'Data Import'!$CF$197,"")</f>
        <v/>
      </c>
      <c r="J92" s="201" t="str">
        <f>IF('Data Import'!$CF$198&lt;&gt;"",'Data Import'!$CF$198,"")</f>
        <v/>
      </c>
      <c r="K92" s="201" t="str">
        <f>IF('Data Import'!$CF$199&lt;&gt;"",'Data Import'!$CF$199,"")</f>
        <v/>
      </c>
      <c r="L92" s="201" t="str">
        <f>IF('Data Import'!$CF$200&lt;&gt;"",'Data Import'!$CF$200,"")</f>
        <v/>
      </c>
      <c r="M92" s="199" t="str">
        <f>IF('Data Import'!$CF$201="Нет","+","")</f>
        <v/>
      </c>
      <c r="N92" s="225" t="str">
        <f>IF('Data Import'!$CF$202&lt;&gt;"",'Data Import'!$CF$202,"")</f>
        <v/>
      </c>
      <c r="O92" s="203" t="str">
        <f>IF('Data Import'!$CF$201="Да","+","")</f>
        <v/>
      </c>
      <c r="P92" s="217" t="str">
        <f>IF('Data Import'!$CF$203&lt;&gt;"",'Data Import'!$CF$203,"")</f>
        <v/>
      </c>
      <c r="Q92" s="217" t="str">
        <f>IF('Data Import'!$CF$204&lt;&gt;"",'Data Import'!$CF$204,"")</f>
        <v/>
      </c>
      <c r="R92" s="217" t="str">
        <f>IF('Data Import'!$CF$205&lt;&gt;"",'Data Import'!$CF$205,"")</f>
        <v/>
      </c>
      <c r="S92" s="217" t="str">
        <f>IF('Data Import'!$CF$206&lt;&gt;"",'Data Import'!$CF$206,"")</f>
        <v/>
      </c>
      <c r="T92" s="217" t="str">
        <f>IF('Data Import'!$CF$207&lt;&gt;"",'Data Import'!$CF$207,"")</f>
        <v/>
      </c>
      <c r="U92" s="217" t="str">
        <f>IF('Data Import'!$CF$208&lt;&gt;"",'Data Import'!$CF$208,"")</f>
        <v/>
      </c>
      <c r="V92" s="217" t="str">
        <f>IF('Data Import'!$CF$209&lt;&gt;"",'Data Import'!$CF$209,"")</f>
        <v/>
      </c>
      <c r="W92" s="217" t="str">
        <f>IF('Data Import'!$CF$210&lt;&gt;"",'Data Import'!$CF$210,"")</f>
        <v/>
      </c>
      <c r="X92" s="217" t="str">
        <f>IF('Data Import'!$CF$211&lt;&gt;"",'Data Import'!$CF$211,"")</f>
        <v/>
      </c>
      <c r="Y92" s="217" t="str">
        <f>IF('Data Import'!$CF$212&lt;&gt;"",'Data Import'!$CF$212,"")</f>
        <v/>
      </c>
      <c r="Z92" s="217" t="str">
        <f>IF('Data Import'!$CF$213&lt;&gt;"",'Data Import'!$CF$213,"")</f>
        <v/>
      </c>
      <c r="AA92" s="217" t="str">
        <f>IF('Data Import'!$CF$214&lt;&gt;"",'Data Import'!$CF$214,"")</f>
        <v/>
      </c>
      <c r="AB92" s="217" t="str">
        <f>IF('Data Import'!$CF$215&lt;&gt;"",'Data Import'!$CF$215,"")</f>
        <v/>
      </c>
      <c r="AC92" s="217" t="str">
        <f>IF('Data Import'!$CF$216&lt;&gt;"",'Data Import'!$CF$216,"")</f>
        <v/>
      </c>
      <c r="AD92" s="217" t="str">
        <f>IF('Data Import'!$CF$217&lt;&gt;"",'Data Import'!$CF$217,"")</f>
        <v/>
      </c>
      <c r="AE92" s="217" t="str">
        <f>IF('Data Import'!$CF$218&lt;&gt;"",'Data Import'!$CF$218,"")</f>
        <v/>
      </c>
      <c r="AF92" s="217" t="str">
        <f>IF('Data Import'!$CF$219&lt;&gt;"",'Data Import'!$CF$219,"")</f>
        <v/>
      </c>
      <c r="AG92" s="217" t="str">
        <f>IF('Data Import'!$CF$220&lt;&gt;"",'Data Import'!$CF$220,"")</f>
        <v/>
      </c>
      <c r="AH92" s="205" t="str">
        <f>IF('Data Import'!$CF$221&lt;&gt;"",'Data Import'!$CF$221,"")</f>
        <v/>
      </c>
      <c r="AI92" s="205" t="str">
        <f>IF('Data Import'!$CF$222&lt;&gt;"",'Data Import'!$CF$222,"")</f>
        <v/>
      </c>
      <c r="AJ92" s="205" t="str">
        <f>IF('Data Import'!$CF$223&lt;&gt;"",'Data Import'!$CF$223,"")</f>
        <v/>
      </c>
      <c r="AK92" s="205" t="str">
        <f>IF('Data Import'!$CF$224&lt;&gt;"",'Data Import'!$CF$224,"")</f>
        <v/>
      </c>
      <c r="AL92" s="205" t="str">
        <f>IF('Data Import'!$CF$225&lt;&gt;"",'Data Import'!$CF$225,"")</f>
        <v/>
      </c>
      <c r="AM92" s="205" t="str">
        <f>IF('Data Import'!$CF$226&lt;&gt;"",'Data Import'!$CF$226,"")</f>
        <v/>
      </c>
      <c r="AN92" s="205" t="str">
        <f>IF('Data Import'!$CF$227&lt;&gt;"",'Data Import'!$CF$227,"")</f>
        <v/>
      </c>
      <c r="AO92" s="205" t="str">
        <f>IF('Data Import'!$CF$228&lt;&gt;"",'Data Import'!$CF$228,"")</f>
        <v/>
      </c>
      <c r="AP92" s="205" t="str">
        <f>IF('Data Import'!$CF$229&lt;&gt;"",'Data Import'!$CF$229,"")</f>
        <v/>
      </c>
      <c r="AQ92" s="201" t="str">
        <f>IF('Data Import'!$CF$230&lt;&gt;"",'Data Import'!$CF$230,"")</f>
        <v/>
      </c>
      <c r="AR92" s="201" t="str">
        <f>IF('Data Import'!$CF$231&lt;&gt;"",'Data Import'!$CF$231,"")</f>
        <v/>
      </c>
      <c r="AS92" s="201" t="str">
        <f>IF('Data Import'!$CF$232&lt;&gt;"",'Data Import'!$CF$232,"")</f>
        <v/>
      </c>
    </row>
    <row r="93" spans="1:45" s="202" customFormat="1" ht="15.75" customHeight="1" x14ac:dyDescent="0.25">
      <c r="A93" s="33">
        <v>82</v>
      </c>
      <c r="B93" s="177" t="s">
        <v>92</v>
      </c>
      <c r="C93" s="199" t="str">
        <f>IF('Data Import'!$CG$191="Нет","+","")</f>
        <v/>
      </c>
      <c r="D93" s="199" t="str">
        <f>IF('Data Import'!$CG$192="Нет","+","")</f>
        <v/>
      </c>
      <c r="E93" s="179" t="str">
        <f>IF('Data Import'!$CG$193&lt;&gt;"",'Data Import'!$CG$193,"")</f>
        <v/>
      </c>
      <c r="F93" s="199" t="str">
        <f>IF('Data Import'!$CG$194&lt;&gt;"",'Data Import'!$CG$194,"")</f>
        <v/>
      </c>
      <c r="G93" s="201" t="str">
        <f>IF('Data Import'!$CG$195&lt;&gt;"",'Data Import'!$CG$195,"")</f>
        <v/>
      </c>
      <c r="H93" s="201" t="str">
        <f>IF('Data Import'!$CG$196&lt;&gt;"",'Data Import'!$CG$196,"")</f>
        <v/>
      </c>
      <c r="I93" s="201" t="str">
        <f>IF('Data Import'!$CG$197&lt;&gt;"",'Data Import'!$CG$197,"")</f>
        <v/>
      </c>
      <c r="J93" s="201" t="str">
        <f>IF('Data Import'!$CG$198&lt;&gt;"",'Data Import'!$CG$198,"")</f>
        <v/>
      </c>
      <c r="K93" s="201" t="str">
        <f>IF('Data Import'!$CG$199&lt;&gt;"",'Data Import'!$CG$199,"")</f>
        <v/>
      </c>
      <c r="L93" s="201" t="str">
        <f>IF('Data Import'!$CG$200&lt;&gt;"",'Data Import'!$CG$200,"")</f>
        <v/>
      </c>
      <c r="M93" s="199" t="str">
        <f>IF('Data Import'!$CG$201="Нет","+","")</f>
        <v/>
      </c>
      <c r="N93" s="225" t="str">
        <f>IF('Data Import'!$CG$202&lt;&gt;"",'Data Import'!$CG$202,"")</f>
        <v/>
      </c>
      <c r="O93" s="203" t="str">
        <f>IF('Data Import'!$CG$201="Да","+","")</f>
        <v/>
      </c>
      <c r="P93" s="217" t="str">
        <f>IF('Data Import'!$CG$203&lt;&gt;"",'Data Import'!$CG$203,"")</f>
        <v/>
      </c>
      <c r="Q93" s="217" t="str">
        <f>IF('Data Import'!$CG$204&lt;&gt;"",'Data Import'!$CG$204,"")</f>
        <v/>
      </c>
      <c r="R93" s="217" t="str">
        <f>IF('Data Import'!$CG$205&lt;&gt;"",'Data Import'!$CG$205,"")</f>
        <v/>
      </c>
      <c r="S93" s="217" t="str">
        <f>IF('Data Import'!$CG$206&lt;&gt;"",'Data Import'!$CG$206,"")</f>
        <v/>
      </c>
      <c r="T93" s="217" t="str">
        <f>IF('Data Import'!$CG$207&lt;&gt;"",'Data Import'!$CG$207,"")</f>
        <v/>
      </c>
      <c r="U93" s="217" t="str">
        <f>IF('Data Import'!$CG$208&lt;&gt;"",'Data Import'!$CG$208,"")</f>
        <v/>
      </c>
      <c r="V93" s="217" t="str">
        <f>IF('Data Import'!$CG$209&lt;&gt;"",'Data Import'!$CG$209,"")</f>
        <v/>
      </c>
      <c r="W93" s="217" t="str">
        <f>IF('Data Import'!$CG$210&lt;&gt;"",'Data Import'!$CG$210,"")</f>
        <v/>
      </c>
      <c r="X93" s="217" t="str">
        <f>IF('Data Import'!$CG$211&lt;&gt;"",'Data Import'!$CG$211,"")</f>
        <v/>
      </c>
      <c r="Y93" s="217" t="str">
        <f>IF('Data Import'!$CG$212&lt;&gt;"",'Data Import'!$CG$212,"")</f>
        <v/>
      </c>
      <c r="Z93" s="217" t="str">
        <f>IF('Data Import'!$CG$213&lt;&gt;"",'Data Import'!$CG$213,"")</f>
        <v/>
      </c>
      <c r="AA93" s="217" t="str">
        <f>IF('Data Import'!$CG$214&lt;&gt;"",'Data Import'!$CG$214,"")</f>
        <v/>
      </c>
      <c r="AB93" s="217" t="str">
        <f>IF('Data Import'!$CG$215&lt;&gt;"",'Data Import'!$CG$215,"")</f>
        <v/>
      </c>
      <c r="AC93" s="217" t="str">
        <f>IF('Data Import'!$CG$216&lt;&gt;"",'Data Import'!$CG$216,"")</f>
        <v/>
      </c>
      <c r="AD93" s="217" t="str">
        <f>IF('Data Import'!$CG$217&lt;&gt;"",'Data Import'!$CG$217,"")</f>
        <v/>
      </c>
      <c r="AE93" s="217" t="str">
        <f>IF('Data Import'!$CG$218&lt;&gt;"",'Data Import'!$CG$218,"")</f>
        <v/>
      </c>
      <c r="AF93" s="217" t="str">
        <f>IF('Data Import'!$CG$219&lt;&gt;"",'Data Import'!$CG$219,"")</f>
        <v/>
      </c>
      <c r="AG93" s="217" t="str">
        <f>IF('Data Import'!$CG$220&lt;&gt;"",'Data Import'!$CG$220,"")</f>
        <v/>
      </c>
      <c r="AH93" s="205" t="str">
        <f>IF('Data Import'!$CG$221&lt;&gt;"",'Data Import'!$CG$221,"")</f>
        <v/>
      </c>
      <c r="AI93" s="205" t="str">
        <f>IF('Data Import'!$CG$222&lt;&gt;"",'Data Import'!$CG$222,"")</f>
        <v/>
      </c>
      <c r="AJ93" s="205" t="str">
        <f>IF('Data Import'!$CG$223&lt;&gt;"",'Data Import'!$CG$223,"")</f>
        <v/>
      </c>
      <c r="AK93" s="205" t="str">
        <f>IF('Data Import'!$CG$224&lt;&gt;"",'Data Import'!$CG$224,"")</f>
        <v/>
      </c>
      <c r="AL93" s="205" t="str">
        <f>IF('Data Import'!$CG$225&lt;&gt;"",'Data Import'!$CG$225,"")</f>
        <v/>
      </c>
      <c r="AM93" s="205" t="str">
        <f>IF('Data Import'!$CG$226&lt;&gt;"",'Data Import'!$CG$226,"")</f>
        <v/>
      </c>
      <c r="AN93" s="205" t="str">
        <f>IF('Data Import'!$CG$227&lt;&gt;"",'Data Import'!$CG$227,"")</f>
        <v/>
      </c>
      <c r="AO93" s="205" t="str">
        <f>IF('Data Import'!$CG$228&lt;&gt;"",'Data Import'!$CG$228,"")</f>
        <v/>
      </c>
      <c r="AP93" s="205" t="str">
        <f>IF('Data Import'!$CG$229&lt;&gt;"",'Data Import'!$CG$229,"")</f>
        <v/>
      </c>
      <c r="AQ93" s="201" t="str">
        <f>IF('Data Import'!$CG$230&lt;&gt;"",'Data Import'!$CG$230,"")</f>
        <v/>
      </c>
      <c r="AR93" s="201" t="str">
        <f>IF('Data Import'!$CG$231&lt;&gt;"",'Data Import'!$CG$231,"")</f>
        <v/>
      </c>
      <c r="AS93" s="201" t="str">
        <f>IF('Data Import'!$CG$232&lt;&gt;"",'Data Import'!$CG$232,"")</f>
        <v/>
      </c>
    </row>
    <row r="94" spans="1:45" s="202" customFormat="1" ht="93.75" customHeight="1" x14ac:dyDescent="0.25">
      <c r="A94" s="33">
        <v>83</v>
      </c>
      <c r="B94" s="177" t="s">
        <v>93</v>
      </c>
      <c r="C94" s="199" t="str">
        <f>IF('Data Import'!$CH$191="Нет","+","")</f>
        <v/>
      </c>
      <c r="D94" s="199" t="str">
        <f>IF('Data Import'!$CH$192="Нет","+","")</f>
        <v/>
      </c>
      <c r="E94" s="179" t="str">
        <f>IF('Data Import'!$CH$193&lt;&gt;"",'Data Import'!$CH$193,"")</f>
        <v xml:space="preserve">Общее количество по муниципальному образованию, используемых транспортных средств, полностью соответствующих требованиям доступности для инвалидов объектов и услуг, для обслуживания муниципальных городских, пригородных, муниципальных междугородных маршрутов регулярного сообщения (включая ГЭТ) </v>
      </c>
      <c r="F94" s="199" t="str">
        <f>IF('Data Import'!$CH$194&lt;&gt;"",'Data Import'!$CH$194,"")</f>
        <v>%</v>
      </c>
      <c r="G94" s="201">
        <f>IF('Data Import'!$CH$195&lt;&gt;"",'Data Import'!$CH$195,"")</f>
        <v>38</v>
      </c>
      <c r="H94" s="201">
        <f>IF('Data Import'!$CH$196&lt;&gt;"",'Data Import'!$CH$196,"")</f>
        <v>36</v>
      </c>
      <c r="I94" s="201">
        <f>IF('Data Import'!$CH$197&lt;&gt;"",'Data Import'!$CH$197,"")</f>
        <v>36</v>
      </c>
      <c r="J94" s="201">
        <f>IF('Data Import'!$CH$198&lt;&gt;"",'Data Import'!$CH$198,"")</f>
        <v>28.8</v>
      </c>
      <c r="K94" s="201">
        <f>IF('Data Import'!$CH$199&lt;&gt;"",'Data Import'!$CH$199,"")</f>
        <v>41.5</v>
      </c>
      <c r="L94" s="201">
        <f>IF('Data Import'!$CH$200&lt;&gt;"",'Data Import'!$CH$200,"")</f>
        <v>41.5</v>
      </c>
      <c r="M94" s="199" t="str">
        <f>IF('Data Import'!$CH$201="Нет","+","")</f>
        <v/>
      </c>
      <c r="N94" s="225" t="str">
        <f>IF('Data Import'!$CH$202&lt;&gt;"",'Data Import'!$CH$202,"")</f>
        <v/>
      </c>
      <c r="O94" s="203" t="str">
        <f>IF('Data Import'!$CH$201="Да","+","")</f>
        <v>+</v>
      </c>
      <c r="P94" s="217">
        <f>IF('Data Import'!$CH$203&lt;&gt;"",'Data Import'!$CH$203,"")</f>
        <v>5980</v>
      </c>
      <c r="Q94" s="217">
        <f>IF('Data Import'!$CH$204&lt;&gt;"",'Data Import'!$CH$204,"")</f>
        <v>6347</v>
      </c>
      <c r="R94" s="217">
        <f>IF('Data Import'!$CH$205&lt;&gt;"",'Data Import'!$CH$205,"")</f>
        <v>309</v>
      </c>
      <c r="S94" s="217">
        <f>IF('Data Import'!$CH$206&lt;&gt;"",'Data Import'!$CH$206,"")</f>
        <v>379</v>
      </c>
      <c r="T94" s="217">
        <f>IF('Data Import'!$CH$207&lt;&gt;"",'Data Import'!$CH$207,"")</f>
        <v>318</v>
      </c>
      <c r="U94" s="217">
        <f>IF('Data Import'!$CH$208&lt;&gt;"",'Data Import'!$CH$208,"")</f>
        <v>287</v>
      </c>
      <c r="V94" s="217">
        <f>IF('Data Import'!$CH$209&lt;&gt;"",'Data Import'!$CH$209,"")</f>
        <v>1358</v>
      </c>
      <c r="W94" s="217">
        <f>IF('Data Import'!$CH$210&lt;&gt;"",'Data Import'!$CH$210,"")</f>
        <v>1532</v>
      </c>
      <c r="X94" s="217">
        <f>IF('Data Import'!$CH$211&lt;&gt;"",'Data Import'!$CH$211,"")</f>
        <v>153</v>
      </c>
      <c r="Y94" s="217">
        <f>IF('Data Import'!$CH$212&lt;&gt;"",'Data Import'!$CH$212,"")</f>
        <v>193</v>
      </c>
      <c r="Z94" s="217">
        <f>IF('Data Import'!$CH$213&lt;&gt;"",'Data Import'!$CH$213,"")</f>
        <v>131</v>
      </c>
      <c r="AA94" s="217">
        <f>IF('Data Import'!$CH$214&lt;&gt;"",'Data Import'!$CH$214,"")</f>
        <v>131</v>
      </c>
      <c r="AB94" s="217">
        <f>IF('Data Import'!$CH$215&lt;&gt;"",'Data Import'!$CH$215,"")</f>
        <v>1358</v>
      </c>
      <c r="AC94" s="217">
        <f>IF('Data Import'!$CH$216&lt;&gt;"",'Data Import'!$CH$216,"")</f>
        <v>1532</v>
      </c>
      <c r="AD94" s="217">
        <f>IF('Data Import'!$CH$217&lt;&gt;"",'Data Import'!$CH$217,"")</f>
        <v>153</v>
      </c>
      <c r="AE94" s="217">
        <f>IF('Data Import'!$CH$218&lt;&gt;"",'Data Import'!$CH$218,"")</f>
        <v>193</v>
      </c>
      <c r="AF94" s="217">
        <f>IF('Data Import'!$CH$219&lt;&gt;"",'Data Import'!$CH$219,"")</f>
        <v>131</v>
      </c>
      <c r="AG94" s="217">
        <f>IF('Data Import'!$CH$220&lt;&gt;"",'Data Import'!$CH$220,"")</f>
        <v>131</v>
      </c>
      <c r="AH94" s="205">
        <f>IF('Data Import'!$CH$221&lt;&gt;"",'Data Import'!$CH$221,"")</f>
        <v>22.709</v>
      </c>
      <c r="AI94" s="205">
        <f>IF('Data Import'!$CH$222&lt;&gt;"",'Data Import'!$CH$222,"")</f>
        <v>24.137</v>
      </c>
      <c r="AJ94" s="205">
        <f>IF('Data Import'!$CH$223&lt;&gt;"",'Data Import'!$CH$223,"")</f>
        <v>49.515000000000001</v>
      </c>
      <c r="AK94" s="205">
        <f>IF('Data Import'!$CH$224&lt;&gt;"",'Data Import'!$CH$224,"")</f>
        <v>50.923000000000002</v>
      </c>
      <c r="AL94" s="205">
        <f>IF('Data Import'!$CH$225&lt;&gt;"",'Data Import'!$CH$225,"")</f>
        <v>41.195</v>
      </c>
      <c r="AM94" s="205">
        <f>IF('Data Import'!$CH$226&lt;&gt;"",'Data Import'!$CH$226,"")</f>
        <v>45.645000000000003</v>
      </c>
      <c r="AN94" s="205">
        <f>IF('Data Import'!$CH$227&lt;&gt;"",'Data Import'!$CH$227,"")</f>
        <v>22.709</v>
      </c>
      <c r="AO94" s="205">
        <f>IF('Data Import'!$CH$228&lt;&gt;"",'Data Import'!$CH$228,"")</f>
        <v>24.137</v>
      </c>
      <c r="AP94" s="205">
        <f>IF('Data Import'!$CH$229&lt;&gt;"",'Data Import'!$CH$229,"")</f>
        <v>49.515000000000001</v>
      </c>
      <c r="AQ94" s="201">
        <f>IF('Data Import'!$CH$230&lt;&gt;"",'Data Import'!$CH$230,"")</f>
        <v>50.923000000000002</v>
      </c>
      <c r="AR94" s="201">
        <f>IF('Data Import'!$CH$231&lt;&gt;"",'Data Import'!$CH$231,"")</f>
        <v>41.195</v>
      </c>
      <c r="AS94" s="201">
        <f>IF('Data Import'!$CH$232&lt;&gt;"",'Data Import'!$CH$232,"")</f>
        <v>45.645000000000003</v>
      </c>
    </row>
    <row r="95" spans="1:45" s="202" customFormat="1" ht="15.75" customHeight="1" x14ac:dyDescent="0.25">
      <c r="A95" s="33">
        <v>84</v>
      </c>
      <c r="B95" s="177" t="s">
        <v>94</v>
      </c>
      <c r="C95" s="199" t="str">
        <f>IF('Data Import'!$CI$191="Нет","+","")</f>
        <v/>
      </c>
      <c r="D95" s="199" t="str">
        <f>IF('Data Import'!$CI$192="Нет","+","")</f>
        <v/>
      </c>
      <c r="E95" s="179" t="str">
        <f>IF('Data Import'!$CI$193&lt;&gt;"",'Data Import'!$CI$193,"")</f>
        <v/>
      </c>
      <c r="F95" s="199" t="str">
        <f>IF('Data Import'!$CI$194&lt;&gt;"",'Data Import'!$CI$194,"")</f>
        <v/>
      </c>
      <c r="G95" s="201" t="str">
        <f>IF('Data Import'!$CI$195&lt;&gt;"",'Data Import'!$CI$195,"")</f>
        <v/>
      </c>
      <c r="H95" s="201" t="str">
        <f>IF('Data Import'!$CI$196&lt;&gt;"",'Data Import'!$CI$196,"")</f>
        <v/>
      </c>
      <c r="I95" s="201" t="str">
        <f>IF('Data Import'!$CI$197&lt;&gt;"",'Data Import'!$CI$197,"")</f>
        <v/>
      </c>
      <c r="J95" s="201" t="str">
        <f>IF('Data Import'!$CI$198&lt;&gt;"",'Data Import'!$CI$198,"")</f>
        <v/>
      </c>
      <c r="K95" s="201" t="str">
        <f>IF('Data Import'!$CI$199&lt;&gt;"",'Data Import'!$CI$199,"")</f>
        <v/>
      </c>
      <c r="L95" s="201" t="str">
        <f>IF('Data Import'!$CI$200&lt;&gt;"",'Data Import'!$CI$200,"")</f>
        <v/>
      </c>
      <c r="M95" s="199" t="str">
        <f>IF('Data Import'!$CI$201="Нет","+","")</f>
        <v/>
      </c>
      <c r="N95" s="225" t="str">
        <f>IF('Data Import'!$CI$202&lt;&gt;"",'Data Import'!$CI$202,"")</f>
        <v/>
      </c>
      <c r="O95" s="203" t="str">
        <f>IF('Data Import'!$CI$201="Да","+","")</f>
        <v/>
      </c>
      <c r="P95" s="217" t="str">
        <f>IF('Data Import'!$CI$203&lt;&gt;"",'Data Import'!$CI$203,"")</f>
        <v/>
      </c>
      <c r="Q95" s="217" t="str">
        <f>IF('Data Import'!$CI$204&lt;&gt;"",'Data Import'!$CI$204,"")</f>
        <v/>
      </c>
      <c r="R95" s="217" t="str">
        <f>IF('Data Import'!$CI$205&lt;&gt;"",'Data Import'!$CI$205,"")</f>
        <v/>
      </c>
      <c r="S95" s="217" t="str">
        <f>IF('Data Import'!$CI$206&lt;&gt;"",'Data Import'!$CI$206,"")</f>
        <v/>
      </c>
      <c r="T95" s="217" t="str">
        <f>IF('Data Import'!$CI$207&lt;&gt;"",'Data Import'!$CI$207,"")</f>
        <v/>
      </c>
      <c r="U95" s="217" t="str">
        <f>IF('Data Import'!$CI$208&lt;&gt;"",'Data Import'!$CI$208,"")</f>
        <v/>
      </c>
      <c r="V95" s="217" t="str">
        <f>IF('Data Import'!$CI$209&lt;&gt;"",'Data Import'!$CI$209,"")</f>
        <v/>
      </c>
      <c r="W95" s="217" t="str">
        <f>IF('Data Import'!$CI$210&lt;&gt;"",'Data Import'!$CI$210,"")</f>
        <v/>
      </c>
      <c r="X95" s="217" t="str">
        <f>IF('Data Import'!$CI$211&lt;&gt;"",'Data Import'!$CI$211,"")</f>
        <v/>
      </c>
      <c r="Y95" s="217" t="str">
        <f>IF('Data Import'!$CI$212&lt;&gt;"",'Data Import'!$CI$212,"")</f>
        <v/>
      </c>
      <c r="Z95" s="217" t="str">
        <f>IF('Data Import'!$CI$213&lt;&gt;"",'Data Import'!$CI$213,"")</f>
        <v/>
      </c>
      <c r="AA95" s="217" t="str">
        <f>IF('Data Import'!$CI$214&lt;&gt;"",'Data Import'!$CI$214,"")</f>
        <v/>
      </c>
      <c r="AB95" s="217" t="str">
        <f>IF('Data Import'!$CI$215&lt;&gt;"",'Data Import'!$CI$215,"")</f>
        <v/>
      </c>
      <c r="AC95" s="217" t="str">
        <f>IF('Data Import'!$CI$216&lt;&gt;"",'Data Import'!$CI$216,"")</f>
        <v/>
      </c>
      <c r="AD95" s="217" t="str">
        <f>IF('Data Import'!$CI$217&lt;&gt;"",'Data Import'!$CI$217,"")</f>
        <v/>
      </c>
      <c r="AE95" s="217" t="str">
        <f>IF('Data Import'!$CI$218&lt;&gt;"",'Data Import'!$CI$218,"")</f>
        <v/>
      </c>
      <c r="AF95" s="217" t="str">
        <f>IF('Data Import'!$CI$219&lt;&gt;"",'Data Import'!$CI$219,"")</f>
        <v/>
      </c>
      <c r="AG95" s="217" t="str">
        <f>IF('Data Import'!$CI$220&lt;&gt;"",'Data Import'!$CI$220,"")</f>
        <v/>
      </c>
      <c r="AH95" s="205" t="str">
        <f>IF('Data Import'!$CI$221&lt;&gt;"",'Data Import'!$CI$221,"")</f>
        <v/>
      </c>
      <c r="AI95" s="205" t="str">
        <f>IF('Data Import'!$CI$222&lt;&gt;"",'Data Import'!$CI$222,"")</f>
        <v/>
      </c>
      <c r="AJ95" s="205" t="str">
        <f>IF('Data Import'!$CI$223&lt;&gt;"",'Data Import'!$CI$223,"")</f>
        <v/>
      </c>
      <c r="AK95" s="205" t="str">
        <f>IF('Data Import'!$CI$224&lt;&gt;"",'Data Import'!$CI$224,"")</f>
        <v/>
      </c>
      <c r="AL95" s="205" t="str">
        <f>IF('Data Import'!$CI$225&lt;&gt;"",'Data Import'!$CI$225,"")</f>
        <v/>
      </c>
      <c r="AM95" s="205" t="str">
        <f>IF('Data Import'!$CI$226&lt;&gt;"",'Data Import'!$CI$226,"")</f>
        <v/>
      </c>
      <c r="AN95" s="205" t="str">
        <f>IF('Data Import'!$CI$227&lt;&gt;"",'Data Import'!$CI$227,"")</f>
        <v/>
      </c>
      <c r="AO95" s="205" t="str">
        <f>IF('Data Import'!$CI$228&lt;&gt;"",'Data Import'!$CI$228,"")</f>
        <v/>
      </c>
      <c r="AP95" s="205" t="str">
        <f>IF('Data Import'!$CI$229&lt;&gt;"",'Data Import'!$CI$229,"")</f>
        <v/>
      </c>
      <c r="AQ95" s="201" t="str">
        <f>IF('Data Import'!$CI$230&lt;&gt;"",'Data Import'!$CI$230,"")</f>
        <v/>
      </c>
      <c r="AR95" s="201" t="str">
        <f>IF('Data Import'!$CI$231&lt;&gt;"",'Data Import'!$CI$231,"")</f>
        <v/>
      </c>
      <c r="AS95" s="201" t="str">
        <f>IF('Data Import'!$CI$232&lt;&gt;"",'Data Import'!$CI$232,"")</f>
        <v/>
      </c>
    </row>
    <row r="96" spans="1:45" s="202" customFormat="1" ht="15.75" customHeight="1" x14ac:dyDescent="0.25">
      <c r="A96" s="33">
        <v>85</v>
      </c>
      <c r="B96" s="177" t="s">
        <v>95</v>
      </c>
      <c r="C96" s="199" t="str">
        <f>IF('Data Import'!$CJ$191="Нет","+","")</f>
        <v/>
      </c>
      <c r="D96" s="199" t="str">
        <f>IF('Data Import'!$CJ$192="Нет","+","")</f>
        <v/>
      </c>
      <c r="E96" s="179" t="str">
        <f>IF('Data Import'!$CJ$193&lt;&gt;"",'Data Import'!$CJ$193,"")</f>
        <v/>
      </c>
      <c r="F96" s="199" t="str">
        <f>IF('Data Import'!$CJ$194&lt;&gt;"",'Data Import'!$CJ$194,"")</f>
        <v/>
      </c>
      <c r="G96" s="201" t="str">
        <f>IF('Data Import'!$CJ$195&lt;&gt;"",'Data Import'!$CJ$195,"")</f>
        <v/>
      </c>
      <c r="H96" s="201" t="str">
        <f>IF('Data Import'!$CJ$196&lt;&gt;"",'Data Import'!$CJ$196,"")</f>
        <v/>
      </c>
      <c r="I96" s="201" t="str">
        <f>IF('Data Import'!$CJ$197&lt;&gt;"",'Data Import'!$CJ$197,"")</f>
        <v/>
      </c>
      <c r="J96" s="201" t="str">
        <f>IF('Data Import'!$CJ$198&lt;&gt;"",'Data Import'!$CJ$198,"")</f>
        <v/>
      </c>
      <c r="K96" s="201" t="str">
        <f>IF('Data Import'!$CJ$199&lt;&gt;"",'Data Import'!$CJ$199,"")</f>
        <v/>
      </c>
      <c r="L96" s="201" t="str">
        <f>IF('Data Import'!$CJ$200&lt;&gt;"",'Data Import'!$CJ$200,"")</f>
        <v/>
      </c>
      <c r="M96" s="199" t="str">
        <f>IF('Data Import'!$CJ$201="Нет","+","")</f>
        <v/>
      </c>
      <c r="N96" s="225" t="str">
        <f>IF('Data Import'!$CJ$202&lt;&gt;"",'Data Import'!$CJ$202,"")</f>
        <v/>
      </c>
      <c r="O96" s="203" t="str">
        <f>IF('Data Import'!$CJ$201="Да","+","")</f>
        <v/>
      </c>
      <c r="P96" s="217" t="str">
        <f>IF('Data Import'!$CJ$203&lt;&gt;"",'Data Import'!$CJ$203,"")</f>
        <v/>
      </c>
      <c r="Q96" s="217" t="str">
        <f>IF('Data Import'!$CJ$204&lt;&gt;"",'Data Import'!$CJ$204,"")</f>
        <v/>
      </c>
      <c r="R96" s="217" t="str">
        <f>IF('Data Import'!$CJ$205&lt;&gt;"",'Data Import'!$CJ$205,"")</f>
        <v/>
      </c>
      <c r="S96" s="217" t="str">
        <f>IF('Data Import'!$CJ$206&lt;&gt;"",'Data Import'!$CJ$206,"")</f>
        <v/>
      </c>
      <c r="T96" s="217" t="str">
        <f>IF('Data Import'!$CJ$207&lt;&gt;"",'Data Import'!$CJ$207,"")</f>
        <v/>
      </c>
      <c r="U96" s="217" t="str">
        <f>IF('Data Import'!$CJ$208&lt;&gt;"",'Data Import'!$CJ$208,"")</f>
        <v/>
      </c>
      <c r="V96" s="217" t="str">
        <f>IF('Data Import'!$CJ$209&lt;&gt;"",'Data Import'!$CJ$209,"")</f>
        <v/>
      </c>
      <c r="W96" s="217" t="str">
        <f>IF('Data Import'!$CJ$210&lt;&gt;"",'Data Import'!$CJ$210,"")</f>
        <v/>
      </c>
      <c r="X96" s="217" t="str">
        <f>IF('Data Import'!$CJ$211&lt;&gt;"",'Data Import'!$CJ$211,"")</f>
        <v/>
      </c>
      <c r="Y96" s="217" t="str">
        <f>IF('Data Import'!$CJ$212&lt;&gt;"",'Data Import'!$CJ$212,"")</f>
        <v/>
      </c>
      <c r="Z96" s="217" t="str">
        <f>IF('Data Import'!$CJ$213&lt;&gt;"",'Data Import'!$CJ$213,"")</f>
        <v/>
      </c>
      <c r="AA96" s="217" t="str">
        <f>IF('Data Import'!$CJ$214&lt;&gt;"",'Data Import'!$CJ$214,"")</f>
        <v/>
      </c>
      <c r="AB96" s="217" t="str">
        <f>IF('Data Import'!$CJ$215&lt;&gt;"",'Data Import'!$CJ$215,"")</f>
        <v/>
      </c>
      <c r="AC96" s="217" t="str">
        <f>IF('Data Import'!$CJ$216&lt;&gt;"",'Data Import'!$CJ$216,"")</f>
        <v/>
      </c>
      <c r="AD96" s="217" t="str">
        <f>IF('Data Import'!$CJ$217&lt;&gt;"",'Data Import'!$CJ$217,"")</f>
        <v/>
      </c>
      <c r="AE96" s="217" t="str">
        <f>IF('Data Import'!$CJ$218&lt;&gt;"",'Data Import'!$CJ$218,"")</f>
        <v/>
      </c>
      <c r="AF96" s="217" t="str">
        <f>IF('Data Import'!$CJ$219&lt;&gt;"",'Data Import'!$CJ$219,"")</f>
        <v/>
      </c>
      <c r="AG96" s="217" t="str">
        <f>IF('Data Import'!$CJ$220&lt;&gt;"",'Data Import'!$CJ$220,"")</f>
        <v/>
      </c>
      <c r="AH96" s="205" t="str">
        <f>IF('Data Import'!$CJ$221&lt;&gt;"",'Data Import'!$CJ$221,"")</f>
        <v/>
      </c>
      <c r="AI96" s="205" t="str">
        <f>IF('Data Import'!$CJ$222&lt;&gt;"",'Data Import'!$CJ$222,"")</f>
        <v/>
      </c>
      <c r="AJ96" s="205" t="str">
        <f>IF('Data Import'!$CJ$223&lt;&gt;"",'Data Import'!$CJ$223,"")</f>
        <v/>
      </c>
      <c r="AK96" s="205" t="str">
        <f>IF('Data Import'!$CJ$224&lt;&gt;"",'Data Import'!$CJ$224,"")</f>
        <v/>
      </c>
      <c r="AL96" s="205" t="str">
        <f>IF('Data Import'!$CJ$225&lt;&gt;"",'Data Import'!$CJ$225,"")</f>
        <v/>
      </c>
      <c r="AM96" s="205" t="str">
        <f>IF('Data Import'!$CJ$226&lt;&gt;"",'Data Import'!$CJ$226,"")</f>
        <v/>
      </c>
      <c r="AN96" s="205" t="str">
        <f>IF('Data Import'!$CJ$227&lt;&gt;"",'Data Import'!$CJ$227,"")</f>
        <v/>
      </c>
      <c r="AO96" s="205" t="str">
        <f>IF('Data Import'!$CJ$228&lt;&gt;"",'Data Import'!$CJ$228,"")</f>
        <v/>
      </c>
      <c r="AP96" s="205" t="str">
        <f>IF('Data Import'!$CJ$229&lt;&gt;"",'Data Import'!$CJ$229,"")</f>
        <v/>
      </c>
      <c r="AQ96" s="201" t="str">
        <f>IF('Data Import'!$CJ$230&lt;&gt;"",'Data Import'!$CJ$230,"")</f>
        <v/>
      </c>
      <c r="AR96" s="201" t="str">
        <f>IF('Data Import'!$CJ$231&lt;&gt;"",'Data Import'!$CJ$231,"")</f>
        <v/>
      </c>
      <c r="AS96" s="201" t="str">
        <f>IF('Data Import'!$CJ$232&lt;&gt;"",'Data Import'!$CJ$232,"")</f>
        <v/>
      </c>
    </row>
    <row r="97" spans="1:45" s="202" customFormat="1" ht="15.75" customHeight="1" x14ac:dyDescent="0.25">
      <c r="A97" s="33">
        <v>86</v>
      </c>
      <c r="B97" s="177" t="s">
        <v>96</v>
      </c>
      <c r="C97" s="199" t="str">
        <f>IF('Data Import'!$CK$191="Нет","+","")</f>
        <v/>
      </c>
      <c r="D97" s="199" t="str">
        <f>IF('Data Import'!$CK$192="Нет","+","")</f>
        <v/>
      </c>
      <c r="E97" s="179" t="str">
        <f>IF('Data Import'!$CK$193&lt;&gt;"",'Data Import'!$CK$193,"")</f>
        <v/>
      </c>
      <c r="F97" s="199" t="str">
        <f>IF('Data Import'!$CK$194&lt;&gt;"",'Data Import'!$CK$194,"")</f>
        <v/>
      </c>
      <c r="G97" s="201" t="str">
        <f>IF('Data Import'!$CK$195&lt;&gt;"",'Data Import'!$CK$195,"")</f>
        <v/>
      </c>
      <c r="H97" s="201" t="str">
        <f>IF('Data Import'!$CK$196&lt;&gt;"",'Data Import'!$CK$196,"")</f>
        <v/>
      </c>
      <c r="I97" s="201" t="str">
        <f>IF('Data Import'!$CK$197&lt;&gt;"",'Data Import'!$CK$197,"")</f>
        <v/>
      </c>
      <c r="J97" s="201" t="str">
        <f>IF('Data Import'!$CK$198&lt;&gt;"",'Data Import'!$CK$198,"")</f>
        <v/>
      </c>
      <c r="K97" s="201" t="str">
        <f>IF('Data Import'!$CK$199&lt;&gt;"",'Data Import'!$CK$199,"")</f>
        <v/>
      </c>
      <c r="L97" s="201" t="str">
        <f>IF('Data Import'!$CK$200&lt;&gt;"",'Data Import'!$CK$200,"")</f>
        <v/>
      </c>
      <c r="M97" s="199" t="str">
        <f>IF('Data Import'!$CK$201="Нет","+","")</f>
        <v/>
      </c>
      <c r="N97" s="225" t="str">
        <f>IF('Data Import'!$CK$202&lt;&gt;"",'Data Import'!$CK$202,"")</f>
        <v/>
      </c>
      <c r="O97" s="203" t="str">
        <f>IF('Data Import'!$CK$201="Да","+","")</f>
        <v/>
      </c>
      <c r="P97" s="217" t="str">
        <f>IF('Data Import'!$CK$203&lt;&gt;"",'Data Import'!$CK$203,"")</f>
        <v/>
      </c>
      <c r="Q97" s="217" t="str">
        <f>IF('Data Import'!$CK$204&lt;&gt;"",'Data Import'!$CK$204,"")</f>
        <v/>
      </c>
      <c r="R97" s="217" t="str">
        <f>IF('Data Import'!$CK$205&lt;&gt;"",'Data Import'!$CK$205,"")</f>
        <v/>
      </c>
      <c r="S97" s="217" t="str">
        <f>IF('Data Import'!$CK$206&lt;&gt;"",'Data Import'!$CK$206,"")</f>
        <v/>
      </c>
      <c r="T97" s="217" t="str">
        <f>IF('Data Import'!$CK$207&lt;&gt;"",'Data Import'!$CK$207,"")</f>
        <v/>
      </c>
      <c r="U97" s="217" t="str">
        <f>IF('Data Import'!$CK$208&lt;&gt;"",'Data Import'!$CK$208,"")</f>
        <v/>
      </c>
      <c r="V97" s="217" t="str">
        <f>IF('Data Import'!$CK$209&lt;&gt;"",'Data Import'!$CK$209,"")</f>
        <v/>
      </c>
      <c r="W97" s="217" t="str">
        <f>IF('Data Import'!$CK$210&lt;&gt;"",'Data Import'!$CK$210,"")</f>
        <v/>
      </c>
      <c r="X97" s="217" t="str">
        <f>IF('Data Import'!$CK$211&lt;&gt;"",'Data Import'!$CK$211,"")</f>
        <v/>
      </c>
      <c r="Y97" s="217" t="str">
        <f>IF('Data Import'!$CK$212&lt;&gt;"",'Data Import'!$CK$212,"")</f>
        <v/>
      </c>
      <c r="Z97" s="217" t="str">
        <f>IF('Data Import'!$CK$213&lt;&gt;"",'Data Import'!$CK$213,"")</f>
        <v/>
      </c>
      <c r="AA97" s="217" t="str">
        <f>IF('Data Import'!$CK$214&lt;&gt;"",'Data Import'!$CK$214,"")</f>
        <v/>
      </c>
      <c r="AB97" s="217" t="str">
        <f>IF('Data Import'!$CK$215&lt;&gt;"",'Data Import'!$CK$215,"")</f>
        <v/>
      </c>
      <c r="AC97" s="217" t="str">
        <f>IF('Data Import'!$CK$216&lt;&gt;"",'Data Import'!$CK$216,"")</f>
        <v/>
      </c>
      <c r="AD97" s="217" t="str">
        <f>IF('Data Import'!$CK$217&lt;&gt;"",'Data Import'!$CK$217,"")</f>
        <v/>
      </c>
      <c r="AE97" s="217" t="str">
        <f>IF('Data Import'!$CK$218&lt;&gt;"",'Data Import'!$CK$218,"")</f>
        <v/>
      </c>
      <c r="AF97" s="217" t="str">
        <f>IF('Data Import'!$CK$219&lt;&gt;"",'Data Import'!$CK$219,"")</f>
        <v/>
      </c>
      <c r="AG97" s="217" t="str">
        <f>IF('Data Import'!$CK$220&lt;&gt;"",'Data Import'!$CK$220,"")</f>
        <v/>
      </c>
      <c r="AH97" s="205" t="str">
        <f>IF('Data Import'!$CK$221&lt;&gt;"",'Data Import'!$CK$221,"")</f>
        <v/>
      </c>
      <c r="AI97" s="205" t="str">
        <f>IF('Data Import'!$CK$222&lt;&gt;"",'Data Import'!$CK$222,"")</f>
        <v/>
      </c>
      <c r="AJ97" s="205" t="str">
        <f>IF('Data Import'!$CK$223&lt;&gt;"",'Data Import'!$CK$223,"")</f>
        <v/>
      </c>
      <c r="AK97" s="205" t="str">
        <f>IF('Data Import'!$CK$224&lt;&gt;"",'Data Import'!$CK$224,"")</f>
        <v/>
      </c>
      <c r="AL97" s="205" t="str">
        <f>IF('Data Import'!$CK$225&lt;&gt;"",'Data Import'!$CK$225,"")</f>
        <v/>
      </c>
      <c r="AM97" s="205" t="str">
        <f>IF('Data Import'!$CK$226&lt;&gt;"",'Data Import'!$CK$226,"")</f>
        <v/>
      </c>
      <c r="AN97" s="205" t="str">
        <f>IF('Data Import'!$CK$227&lt;&gt;"",'Data Import'!$CK$227,"")</f>
        <v/>
      </c>
      <c r="AO97" s="205" t="str">
        <f>IF('Data Import'!$CK$228&lt;&gt;"",'Data Import'!$CK$228,"")</f>
        <v/>
      </c>
      <c r="AP97" s="205" t="str">
        <f>IF('Data Import'!$CK$229&lt;&gt;"",'Data Import'!$CK$229,"")</f>
        <v/>
      </c>
      <c r="AQ97" s="201" t="str">
        <f>IF('Data Import'!$CK$230&lt;&gt;"",'Data Import'!$CK$230,"")</f>
        <v/>
      </c>
      <c r="AR97" s="201" t="str">
        <f>IF('Data Import'!$CK$231&lt;&gt;"",'Data Import'!$CK$231,"")</f>
        <v/>
      </c>
      <c r="AS97" s="201" t="str">
        <f>IF('Data Import'!$CK$232&lt;&gt;"",'Data Import'!$CK$232,"")</f>
        <v/>
      </c>
    </row>
    <row r="98" spans="1:45" s="202" customFormat="1" ht="48.75" customHeight="1" x14ac:dyDescent="0.25">
      <c r="A98" s="33">
        <v>87</v>
      </c>
      <c r="B98" s="177" t="s">
        <v>97</v>
      </c>
      <c r="C98" s="199" t="str">
        <f>IF('Data Import'!$CL$191="Нет","+","")</f>
        <v/>
      </c>
      <c r="D98" s="199" t="str">
        <f>IF('Data Import'!$CL$192="Нет","+","")</f>
        <v/>
      </c>
      <c r="E98" s="179" t="str">
        <f>IF('Data Import'!$CL$193&lt;&gt;"",'Data Import'!$CL$193,"")</f>
        <v xml:space="preserve">Доля единиц транспорта, приспособленных для использования инвалидами (от общего количества таких объектов)
</v>
      </c>
      <c r="F98" s="199" t="str">
        <f>IF('Data Import'!$CL$194&lt;&gt;"",'Data Import'!$CL$194,"")</f>
        <v>%</v>
      </c>
      <c r="G98" s="201">
        <f>IF('Data Import'!$CL$195&lt;&gt;"",'Data Import'!$CL$195,"")</f>
        <v>21</v>
      </c>
      <c r="H98" s="201">
        <f>IF('Data Import'!$CL$196&lt;&gt;"",'Data Import'!$CL$196,"")</f>
        <v>21</v>
      </c>
      <c r="I98" s="201">
        <f>IF('Data Import'!$CL$197&lt;&gt;"",'Data Import'!$CL$197,"")</f>
        <v>21</v>
      </c>
      <c r="J98" s="201">
        <f>IF('Data Import'!$CL$198&lt;&gt;"",'Data Import'!$CL$198,"")</f>
        <v>78</v>
      </c>
      <c r="K98" s="201">
        <f>IF('Data Import'!$CL$199&lt;&gt;"",'Data Import'!$CL$199,"")</f>
        <v>100</v>
      </c>
      <c r="L98" s="201">
        <f>IF('Data Import'!$CL$200&lt;&gt;"",'Data Import'!$CL$200,"")</f>
        <v>67</v>
      </c>
      <c r="M98" s="199" t="str">
        <f>IF('Data Import'!$CL$201="Нет","+","")</f>
        <v/>
      </c>
      <c r="N98" s="225" t="str">
        <f>IF('Data Import'!$CL$202&lt;&gt;"",'Data Import'!$CL$202,"")</f>
        <v/>
      </c>
      <c r="O98" s="203" t="str">
        <f>IF('Data Import'!$CL$201="Да","+","")</f>
        <v>+</v>
      </c>
      <c r="P98" s="217">
        <f>IF('Data Import'!$CL$203&lt;&gt;"",'Data Import'!$CL$203,"")</f>
        <v>2314</v>
      </c>
      <c r="Q98" s="217">
        <f>IF('Data Import'!$CL$204&lt;&gt;"",'Data Import'!$CL$204,"")</f>
        <v>2314</v>
      </c>
      <c r="R98" s="217">
        <f>IF('Data Import'!$CL$205&lt;&gt;"",'Data Import'!$CL$205,"")</f>
        <v>27</v>
      </c>
      <c r="S98" s="217">
        <f>IF('Data Import'!$CL$206&lt;&gt;"",'Data Import'!$CL$206,"")</f>
        <v>27</v>
      </c>
      <c r="T98" s="217">
        <f>IF('Data Import'!$CL$207&lt;&gt;"",'Data Import'!$CL$207,"")</f>
        <v>253</v>
      </c>
      <c r="U98" s="217">
        <f>IF('Data Import'!$CL$208&lt;&gt;"",'Data Import'!$CL$208,"")</f>
        <v>253</v>
      </c>
      <c r="V98" s="217">
        <f>IF('Data Import'!$CL$209&lt;&gt;"",'Data Import'!$CL$209,"")</f>
        <v>1804</v>
      </c>
      <c r="W98" s="217">
        <f>IF('Data Import'!$CL$210&lt;&gt;"",'Data Import'!$CL$210,"")</f>
        <v>1804</v>
      </c>
      <c r="X98" s="217">
        <f>IF('Data Import'!$CL$211&lt;&gt;"",'Data Import'!$CL$211,"")</f>
        <v>27</v>
      </c>
      <c r="Y98" s="217">
        <f>IF('Data Import'!$CL$212&lt;&gt;"",'Data Import'!$CL$212,"")</f>
        <v>27</v>
      </c>
      <c r="Z98" s="217">
        <f>IF('Data Import'!$CL$213&lt;&gt;"",'Data Import'!$CL$213,"")</f>
        <v>170</v>
      </c>
      <c r="AA98" s="217">
        <f>IF('Data Import'!$CL$214&lt;&gt;"",'Data Import'!$CL$214,"")</f>
        <v>170</v>
      </c>
      <c r="AB98" s="217">
        <f>IF('Data Import'!$CL$215&lt;&gt;"",'Data Import'!$CL$215,"")</f>
        <v>1804</v>
      </c>
      <c r="AC98" s="217">
        <f>IF('Data Import'!$CL$216&lt;&gt;"",'Data Import'!$CL$216,"")</f>
        <v>1804</v>
      </c>
      <c r="AD98" s="217">
        <f>IF('Data Import'!$CL$217&lt;&gt;"",'Data Import'!$CL$217,"")</f>
        <v>27</v>
      </c>
      <c r="AE98" s="217">
        <f>IF('Data Import'!$CL$218&lt;&gt;"",'Data Import'!$CL$218,"")</f>
        <v>27</v>
      </c>
      <c r="AF98" s="217">
        <f>IF('Data Import'!$CL$219&lt;&gt;"",'Data Import'!$CL$219,"")</f>
        <v>170</v>
      </c>
      <c r="AG98" s="217">
        <f>IF('Data Import'!$CL$220&lt;&gt;"",'Data Import'!$CL$220,"")</f>
        <v>170</v>
      </c>
      <c r="AH98" s="205">
        <f>IF('Data Import'!$CL$221&lt;&gt;"",'Data Import'!$CL$221,"")</f>
        <v>77.959999999999994</v>
      </c>
      <c r="AI98" s="205">
        <f>IF('Data Import'!$CL$222&lt;&gt;"",'Data Import'!$CL$222,"")</f>
        <v>77.959999999999994</v>
      </c>
      <c r="AJ98" s="205">
        <f>IF('Data Import'!$CL$223&lt;&gt;"",'Data Import'!$CL$223,"")</f>
        <v>100</v>
      </c>
      <c r="AK98" s="205">
        <f>IF('Data Import'!$CL$224&lt;&gt;"",'Data Import'!$CL$224,"")</f>
        <v>100</v>
      </c>
      <c r="AL98" s="205">
        <f>IF('Data Import'!$CL$225&lt;&gt;"",'Data Import'!$CL$225,"")</f>
        <v>67.194000000000003</v>
      </c>
      <c r="AM98" s="205">
        <f>IF('Data Import'!$CL$226&lt;&gt;"",'Data Import'!$CL$226,"")</f>
        <v>67.194000000000003</v>
      </c>
      <c r="AN98" s="205">
        <f>IF('Data Import'!$CL$227&lt;&gt;"",'Data Import'!$CL$227,"")</f>
        <v>77.959999999999994</v>
      </c>
      <c r="AO98" s="205">
        <f>IF('Data Import'!$CL$228&lt;&gt;"",'Data Import'!$CL$228,"")</f>
        <v>77.959999999999994</v>
      </c>
      <c r="AP98" s="205">
        <f>IF('Data Import'!$CL$229&lt;&gt;"",'Data Import'!$CL$229,"")</f>
        <v>100</v>
      </c>
      <c r="AQ98" s="201">
        <f>IF('Data Import'!$CL$230&lt;&gt;"",'Data Import'!$CL$230,"")</f>
        <v>100</v>
      </c>
      <c r="AR98" s="201">
        <f>IF('Data Import'!$CL$231&lt;&gt;"",'Data Import'!$CL$231,"")</f>
        <v>67.194000000000003</v>
      </c>
      <c r="AS98" s="201">
        <f>IF('Data Import'!$CL$232&lt;&gt;"",'Data Import'!$CL$232,"")</f>
        <v>67.194000000000003</v>
      </c>
    </row>
    <row r="99" spans="1:45" s="202" customFormat="1" ht="15.75" customHeight="1" x14ac:dyDescent="0.25">
      <c r="A99" s="33">
        <v>88</v>
      </c>
      <c r="B99" s="177" t="s">
        <v>98</v>
      </c>
      <c r="C99" s="199" t="str">
        <f>IF('Data Import'!$CM$191="Нет","+","")</f>
        <v/>
      </c>
      <c r="D99" s="199" t="str">
        <f>IF('Data Import'!$CM$192="Нет","+","")</f>
        <v>+</v>
      </c>
      <c r="E99" s="179" t="str">
        <f>IF('Data Import'!$CM$193&lt;&gt;"",'Data Import'!$CM$193,"")</f>
        <v/>
      </c>
      <c r="F99" s="199" t="str">
        <f>IF('Data Import'!$CM$194&lt;&gt;"",'Data Import'!$CM$194,"")</f>
        <v/>
      </c>
      <c r="G99" s="201" t="str">
        <f>IF('Data Import'!$CM$195&lt;&gt;"",'Data Import'!$CM$195,"")</f>
        <v/>
      </c>
      <c r="H99" s="201" t="str">
        <f>IF('Data Import'!$CM$196&lt;&gt;"",'Data Import'!$CM$196,"")</f>
        <v/>
      </c>
      <c r="I99" s="201" t="str">
        <f>IF('Data Import'!$CM$197&lt;&gt;"",'Data Import'!$CM$197,"")</f>
        <v/>
      </c>
      <c r="J99" s="201" t="str">
        <f>IF('Data Import'!$CM$198&lt;&gt;"",'Data Import'!$CM$198,"")</f>
        <v/>
      </c>
      <c r="K99" s="201" t="str">
        <f>IF('Data Import'!$CM$199&lt;&gt;"",'Data Import'!$CM$199,"")</f>
        <v/>
      </c>
      <c r="L99" s="201" t="str">
        <f>IF('Data Import'!$CM$200&lt;&gt;"",'Data Import'!$CM$200,"")</f>
        <v/>
      </c>
      <c r="M99" s="199" t="str">
        <f>IF('Data Import'!$CM$201="Нет","+","")</f>
        <v>+</v>
      </c>
      <c r="N99" s="225" t="str">
        <f>IF('Data Import'!$CM$202&lt;&gt;"",'Data Import'!$CM$202,"")</f>
        <v/>
      </c>
      <c r="O99" s="203" t="str">
        <f>IF('Data Import'!$CM$201="Да","+","")</f>
        <v/>
      </c>
      <c r="P99" s="217" t="str">
        <f>IF('Data Import'!$CM$203&lt;&gt;"",'Data Import'!$CM$203,"")</f>
        <v/>
      </c>
      <c r="Q99" s="217" t="str">
        <f>IF('Data Import'!$CM$204&lt;&gt;"",'Data Import'!$CM$204,"")</f>
        <v/>
      </c>
      <c r="R99" s="217" t="str">
        <f>IF('Data Import'!$CM$205&lt;&gt;"",'Data Import'!$CM$205,"")</f>
        <v/>
      </c>
      <c r="S99" s="217" t="str">
        <f>IF('Data Import'!$CM$206&lt;&gt;"",'Data Import'!$CM$206,"")</f>
        <v/>
      </c>
      <c r="T99" s="217" t="str">
        <f>IF('Data Import'!$CM$207&lt;&gt;"",'Data Import'!$CM$207,"")</f>
        <v/>
      </c>
      <c r="U99" s="217" t="str">
        <f>IF('Data Import'!$CM$208&lt;&gt;"",'Data Import'!$CM$208,"")</f>
        <v/>
      </c>
      <c r="V99" s="217" t="str">
        <f>IF('Data Import'!$CM$209&lt;&gt;"",'Data Import'!$CM$209,"")</f>
        <v/>
      </c>
      <c r="W99" s="217" t="str">
        <f>IF('Data Import'!$CM$210&lt;&gt;"",'Data Import'!$CM$210,"")</f>
        <v/>
      </c>
      <c r="X99" s="217" t="str">
        <f>IF('Data Import'!$CM$211&lt;&gt;"",'Data Import'!$CM$211,"")</f>
        <v/>
      </c>
      <c r="Y99" s="217" t="str">
        <f>IF('Data Import'!$CM$212&lt;&gt;"",'Data Import'!$CM$212,"")</f>
        <v/>
      </c>
      <c r="Z99" s="217" t="str">
        <f>IF('Data Import'!$CM$213&lt;&gt;"",'Data Import'!$CM$213,"")</f>
        <v/>
      </c>
      <c r="AA99" s="217" t="str">
        <f>IF('Data Import'!$CM$214&lt;&gt;"",'Data Import'!$CM$214,"")</f>
        <v/>
      </c>
      <c r="AB99" s="217" t="str">
        <f>IF('Data Import'!$CM$215&lt;&gt;"",'Data Import'!$CM$215,"")</f>
        <v/>
      </c>
      <c r="AC99" s="217" t="str">
        <f>IF('Data Import'!$CM$216&lt;&gt;"",'Data Import'!$CM$216,"")</f>
        <v/>
      </c>
      <c r="AD99" s="217" t="str">
        <f>IF('Data Import'!$CM$217&lt;&gt;"",'Data Import'!$CM$217,"")</f>
        <v/>
      </c>
      <c r="AE99" s="217" t="str">
        <f>IF('Data Import'!$CM$218&lt;&gt;"",'Data Import'!$CM$218,"")</f>
        <v/>
      </c>
      <c r="AF99" s="217" t="str">
        <f>IF('Data Import'!$CM$219&lt;&gt;"",'Data Import'!$CM$219,"")</f>
        <v/>
      </c>
      <c r="AG99" s="217" t="str">
        <f>IF('Data Import'!$CM$220&lt;&gt;"",'Data Import'!$CM$220,"")</f>
        <v/>
      </c>
      <c r="AH99" s="205" t="str">
        <f>IF('Data Import'!$CM$221&lt;&gt;"",'Data Import'!$CM$221,"")</f>
        <v/>
      </c>
      <c r="AI99" s="205" t="str">
        <f>IF('Data Import'!$CM$222&lt;&gt;"",'Data Import'!$CM$222,"")</f>
        <v/>
      </c>
      <c r="AJ99" s="205" t="str">
        <f>IF('Data Import'!$CM$223&lt;&gt;"",'Data Import'!$CM$223,"")</f>
        <v/>
      </c>
      <c r="AK99" s="205" t="str">
        <f>IF('Data Import'!$CM$224&lt;&gt;"",'Data Import'!$CM$224,"")</f>
        <v/>
      </c>
      <c r="AL99" s="205" t="str">
        <f>IF('Data Import'!$CM$225&lt;&gt;"",'Data Import'!$CM$225,"")</f>
        <v/>
      </c>
      <c r="AM99" s="205" t="str">
        <f>IF('Data Import'!$CM$226&lt;&gt;"",'Data Import'!$CM$226,"")</f>
        <v/>
      </c>
      <c r="AN99" s="205" t="str">
        <f>IF('Data Import'!$CM$227&lt;&gt;"",'Data Import'!$CM$227,"")</f>
        <v/>
      </c>
      <c r="AO99" s="205" t="str">
        <f>IF('Data Import'!$CM$228&lt;&gt;"",'Data Import'!$CM$228,"")</f>
        <v/>
      </c>
      <c r="AP99" s="205" t="str">
        <f>IF('Data Import'!$CM$229&lt;&gt;"",'Data Import'!$CM$229,"")</f>
        <v/>
      </c>
      <c r="AQ99" s="201" t="str">
        <f>IF('Data Import'!$CM$230&lt;&gt;"",'Data Import'!$CM$230,"")</f>
        <v/>
      </c>
      <c r="AR99" s="201" t="str">
        <f>IF('Data Import'!$CM$231&lt;&gt;"",'Data Import'!$CM$231,"")</f>
        <v/>
      </c>
      <c r="AS99" s="201" t="str">
        <f>IF('Data Import'!$CM$232&lt;&gt;"",'Data Import'!$CM$232,"")</f>
        <v/>
      </c>
    </row>
    <row r="100" spans="1:45" s="202" customFormat="1" ht="15.75" customHeight="1" x14ac:dyDescent="0.25">
      <c r="A100" s="33">
        <v>89</v>
      </c>
      <c r="B100" s="177" t="s">
        <v>99</v>
      </c>
      <c r="C100" s="199" t="str">
        <f>IF('Data Import'!$CN$191="Нет","+","")</f>
        <v/>
      </c>
      <c r="D100" s="199" t="str">
        <f>IF('Data Import'!$CN$192="Нет","+","")</f>
        <v/>
      </c>
      <c r="E100" s="179" t="str">
        <f>IF('Data Import'!$CN$193&lt;&gt;"",'Data Import'!$CN$193,"")</f>
        <v/>
      </c>
      <c r="F100" s="199" t="str">
        <f>IF('Data Import'!$CN$194&lt;&gt;"",'Data Import'!$CN$194,"")</f>
        <v/>
      </c>
      <c r="G100" s="201" t="str">
        <f>IF('Data Import'!$CN$195&lt;&gt;"",'Data Import'!$CN$195,"")</f>
        <v/>
      </c>
      <c r="H100" s="201" t="str">
        <f>IF('Data Import'!$CN$196&lt;&gt;"",'Data Import'!$CN$196,"")</f>
        <v/>
      </c>
      <c r="I100" s="201" t="str">
        <f>IF('Data Import'!$CN$197&lt;&gt;"",'Data Import'!$CN$197,"")</f>
        <v/>
      </c>
      <c r="J100" s="201" t="str">
        <f>IF('Data Import'!$CN$198&lt;&gt;"",'Data Import'!$CN$198,"")</f>
        <v/>
      </c>
      <c r="K100" s="201" t="str">
        <f>IF('Data Import'!$CN$199&lt;&gt;"",'Data Import'!$CN$199,"")</f>
        <v/>
      </c>
      <c r="L100" s="201" t="str">
        <f>IF('Data Import'!$CN$200&lt;&gt;"",'Data Import'!$CN$200,"")</f>
        <v/>
      </c>
      <c r="M100" s="199" t="str">
        <f>IF('Data Import'!$CN$201="Нет","+","")</f>
        <v/>
      </c>
      <c r="N100" s="225" t="str">
        <f>IF('Data Import'!$CN$202&lt;&gt;"",'Data Import'!$CN$202,"")</f>
        <v/>
      </c>
      <c r="O100" s="203" t="str">
        <f>IF('Data Import'!$CN$201="Да","+","")</f>
        <v/>
      </c>
      <c r="P100" s="226" t="str">
        <f>IF('Data Import'!$CN$203&lt;&gt;"",'Data Import'!$CN$203,"")</f>
        <v/>
      </c>
      <c r="Q100" s="226" t="str">
        <f>IF('Data Import'!$CN$204&lt;&gt;"",'Data Import'!$CN$204,"")</f>
        <v/>
      </c>
      <c r="R100" s="226" t="str">
        <f>IF('Data Import'!$CN$205&lt;&gt;"",'Data Import'!$CN$205,"")</f>
        <v/>
      </c>
      <c r="S100" s="226" t="str">
        <f>IF('Data Import'!$CN$206&lt;&gt;"",'Data Import'!$CN$206,"")</f>
        <v/>
      </c>
      <c r="T100" s="226" t="str">
        <f>IF('Data Import'!$CN$207&lt;&gt;"",'Data Import'!$CN$207,"")</f>
        <v/>
      </c>
      <c r="U100" s="226" t="str">
        <f>IF('Data Import'!$CN$208&lt;&gt;"",'Data Import'!$CN$208,"")</f>
        <v/>
      </c>
      <c r="V100" s="226" t="str">
        <f>IF('Data Import'!$CN$209&lt;&gt;"",'Data Import'!$CN$209,"")</f>
        <v/>
      </c>
      <c r="W100" s="226" t="str">
        <f>IF('Data Import'!$CN$210&lt;&gt;"",'Data Import'!$CN$210,"")</f>
        <v/>
      </c>
      <c r="X100" s="226" t="str">
        <f>IF('Data Import'!$CN$211&lt;&gt;"",'Data Import'!$CN$211,"")</f>
        <v/>
      </c>
      <c r="Y100" s="226" t="str">
        <f>IF('Data Import'!$CN$212&lt;&gt;"",'Data Import'!$CN$212,"")</f>
        <v/>
      </c>
      <c r="Z100" s="226" t="str">
        <f>IF('Data Import'!$CN$213&lt;&gt;"",'Data Import'!$CN$213,"")</f>
        <v/>
      </c>
      <c r="AA100" s="226" t="str">
        <f>IF('Data Import'!$CN$214&lt;&gt;"",'Data Import'!$CN$214,"")</f>
        <v/>
      </c>
      <c r="AB100" s="226" t="str">
        <f>IF('Data Import'!$CN$215&lt;&gt;"",'Data Import'!$CN$215,"")</f>
        <v/>
      </c>
      <c r="AC100" s="226" t="str">
        <f>IF('Data Import'!$CN$216&lt;&gt;"",'Data Import'!$CN$216,"")</f>
        <v/>
      </c>
      <c r="AD100" s="226" t="str">
        <f>IF('Data Import'!$CN$217&lt;&gt;"",'Data Import'!$CN$217,"")</f>
        <v/>
      </c>
      <c r="AE100" s="226" t="str">
        <f>IF('Data Import'!$CN$218&lt;&gt;"",'Data Import'!$CN$218,"")</f>
        <v/>
      </c>
      <c r="AF100" s="226" t="str">
        <f>IF('Data Import'!$CN$219&lt;&gt;"",'Data Import'!$CN$219,"")</f>
        <v/>
      </c>
      <c r="AG100" s="226" t="str">
        <f>IF('Data Import'!$CN$220&lt;&gt;"",'Data Import'!$CN$220,"")</f>
        <v/>
      </c>
      <c r="AH100" s="205" t="str">
        <f>IF('Data Import'!$CN$221&lt;&gt;"",'Data Import'!$CN$221,"")</f>
        <v/>
      </c>
      <c r="AI100" s="205" t="str">
        <f>IF('Data Import'!$CN$222&lt;&gt;"",'Data Import'!$CN$222,"")</f>
        <v/>
      </c>
      <c r="AJ100" s="205" t="str">
        <f>IF('Data Import'!$CN$223&lt;&gt;"",'Data Import'!$CN$223,"")</f>
        <v/>
      </c>
      <c r="AK100" s="205" t="str">
        <f>IF('Data Import'!$CN$224&lt;&gt;"",'Data Import'!$CN$224,"")</f>
        <v/>
      </c>
      <c r="AL100" s="205" t="str">
        <f>IF('Data Import'!$CN$225&lt;&gt;"",'Data Import'!$CN$225,"")</f>
        <v/>
      </c>
      <c r="AM100" s="205" t="str">
        <f>IF('Data Import'!$CN$226&lt;&gt;"",'Data Import'!$CN$226,"")</f>
        <v/>
      </c>
      <c r="AN100" s="205" t="str">
        <f>IF('Data Import'!$CN$227&lt;&gt;"",'Data Import'!$CN$227,"")</f>
        <v/>
      </c>
      <c r="AO100" s="205" t="str">
        <f>IF('Data Import'!$CN$228&lt;&gt;"",'Data Import'!$CN$228,"")</f>
        <v/>
      </c>
      <c r="AP100" s="205" t="str">
        <f>IF('Data Import'!$CN$229&lt;&gt;"",'Data Import'!$CN$229,"")</f>
        <v/>
      </c>
      <c r="AQ100" s="201" t="str">
        <f>IF('Data Import'!$CN$230&lt;&gt;"",'Data Import'!$CN$230,"")</f>
        <v/>
      </c>
      <c r="AR100" s="201" t="str">
        <f>IF('Data Import'!$CN$231&lt;&gt;"",'Data Import'!$CN$231,"")</f>
        <v/>
      </c>
      <c r="AS100" s="201" t="str">
        <f>IF('Data Import'!$CN$232&lt;&gt;"",'Data Import'!$CN$232,"")</f>
        <v/>
      </c>
    </row>
    <row r="101" spans="1:45" s="202" customFormat="1" ht="15.75" customHeight="1" x14ac:dyDescent="0.25">
      <c r="A101" s="40"/>
      <c r="B101" s="40"/>
      <c r="C101" s="40"/>
      <c r="D101" s="40"/>
      <c r="E101" s="223"/>
      <c r="F101" s="223"/>
      <c r="G101" s="223"/>
      <c r="H101" s="223"/>
      <c r="I101" s="223"/>
      <c r="J101" s="223"/>
      <c r="K101" s="223"/>
      <c r="L101" s="223"/>
      <c r="M101" s="223"/>
      <c r="N101" s="224"/>
      <c r="O101" s="224"/>
      <c r="P101" s="224"/>
      <c r="Q101" s="224"/>
      <c r="R101" s="224"/>
      <c r="S101" s="224"/>
      <c r="T101" s="224"/>
      <c r="U101" s="224"/>
      <c r="V101" s="224"/>
      <c r="W101" s="224"/>
      <c r="X101" s="224"/>
      <c r="Y101" s="224"/>
      <c r="Z101" s="224"/>
      <c r="AA101" s="224"/>
      <c r="AB101" s="224"/>
      <c r="AC101" s="224"/>
      <c r="AD101" s="224"/>
      <c r="AE101" s="224"/>
      <c r="AF101" s="224"/>
      <c r="AG101" s="224"/>
      <c r="AH101" s="224"/>
      <c r="AI101" s="224"/>
      <c r="AJ101" s="224"/>
      <c r="AK101" s="224"/>
      <c r="AL101" s="224"/>
      <c r="AM101" s="224"/>
      <c r="AN101" s="224"/>
      <c r="AO101" s="224"/>
      <c r="AP101" s="224"/>
      <c r="AQ101" s="223"/>
      <c r="AR101" s="223"/>
      <c r="AS101" s="223"/>
    </row>
    <row r="102" spans="1:45" s="202" customFormat="1" ht="15" customHeight="1" x14ac:dyDescent="0.25">
      <c r="A102" s="223"/>
      <c r="B102" s="150"/>
      <c r="C102" s="227"/>
      <c r="D102" s="227"/>
      <c r="E102" s="228"/>
      <c r="F102" s="227"/>
      <c r="G102" s="227"/>
      <c r="H102" s="227"/>
      <c r="I102" s="227"/>
      <c r="J102" s="227"/>
      <c r="K102" s="227"/>
      <c r="L102" s="227"/>
      <c r="M102" s="227"/>
      <c r="N102" s="227"/>
      <c r="O102" s="227"/>
      <c r="P102" s="227"/>
      <c r="Q102" s="227"/>
      <c r="R102" s="229"/>
      <c r="S102" s="229"/>
      <c r="T102" s="227"/>
      <c r="U102" s="227"/>
      <c r="V102" s="227"/>
      <c r="W102" s="227"/>
      <c r="X102" s="229"/>
      <c r="Y102" s="229"/>
      <c r="Z102" s="227"/>
      <c r="AA102" s="227"/>
      <c r="AB102" s="88"/>
      <c r="AC102" s="88"/>
      <c r="AD102" s="88"/>
      <c r="AE102" s="88"/>
      <c r="AF102" s="88"/>
      <c r="AG102" s="88"/>
      <c r="AH102" s="88"/>
      <c r="AI102" s="88"/>
      <c r="AJ102" s="88"/>
      <c r="AK102" s="88"/>
      <c r="AL102" s="88"/>
      <c r="AM102" s="88"/>
      <c r="AN102" s="88"/>
      <c r="AO102" s="88"/>
      <c r="AP102" s="88"/>
      <c r="AQ102" s="72"/>
      <c r="AR102" s="72"/>
      <c r="AS102" s="72"/>
    </row>
    <row r="103" spans="1:45" s="202" customFormat="1" x14ac:dyDescent="0.25">
      <c r="A103" s="223"/>
      <c r="B103" s="230"/>
      <c r="C103" s="219"/>
      <c r="D103" s="219"/>
      <c r="E103" s="215"/>
      <c r="F103" s="219"/>
      <c r="G103" s="219"/>
      <c r="H103" s="219"/>
      <c r="I103" s="219"/>
      <c r="J103" s="219"/>
      <c r="K103" s="219"/>
      <c r="L103" s="219"/>
      <c r="M103" s="219"/>
      <c r="N103" s="220"/>
      <c r="O103" s="220"/>
      <c r="P103" s="231">
        <f>SUM(P15:P98)</f>
        <v>97002</v>
      </c>
      <c r="Q103" s="231">
        <f>SUM(Q15:Q98)</f>
        <v>93114</v>
      </c>
      <c r="R103" s="231">
        <f>SUM(R16:R98)</f>
        <v>5133</v>
      </c>
      <c r="S103" s="231">
        <f>SUM(S16:S98)</f>
        <v>4469</v>
      </c>
      <c r="T103" s="231">
        <f>SUM(T16:T98)</f>
        <v>6164</v>
      </c>
      <c r="U103" s="231">
        <f>SUM(U16:U98)</f>
        <v>5457</v>
      </c>
      <c r="V103" s="231">
        <f t="shared" ref="V103:AC103" si="0">SUM(V15:V98)</f>
        <v>51350</v>
      </c>
      <c r="W103" s="231">
        <f t="shared" si="0"/>
        <v>52832</v>
      </c>
      <c r="X103" s="231">
        <f>SUM(X16:X98)</f>
        <v>2421</v>
      </c>
      <c r="Y103" s="231">
        <f>SUM(Y16:Y98)</f>
        <v>2755</v>
      </c>
      <c r="Z103" s="231">
        <f>SUM(Z16:Z98)</f>
        <v>3850</v>
      </c>
      <c r="AA103" s="231">
        <f>SUM(AA16:AA98)</f>
        <v>3880</v>
      </c>
      <c r="AB103" s="231">
        <f t="shared" si="0"/>
        <v>17039</v>
      </c>
      <c r="AC103" s="231">
        <f t="shared" si="0"/>
        <v>17309</v>
      </c>
      <c r="AD103" s="231">
        <f>SUM(AD16:AD98)</f>
        <v>1913</v>
      </c>
      <c r="AE103" s="231">
        <f>SUM(AE16:AE98)</f>
        <v>2039</v>
      </c>
      <c r="AF103" s="231">
        <f>SUM(AF16:AF98)</f>
        <v>2908</v>
      </c>
      <c r="AG103" s="231">
        <f>SUM(AG16:AG98)</f>
        <v>2913</v>
      </c>
      <c r="AH103" s="220"/>
      <c r="AI103" s="220"/>
      <c r="AJ103" s="220"/>
      <c r="AK103" s="220"/>
      <c r="AL103" s="220"/>
      <c r="AM103" s="220"/>
      <c r="AN103" s="220"/>
      <c r="AO103" s="220"/>
      <c r="AP103" s="220"/>
      <c r="AQ103" s="219"/>
      <c r="AR103" s="219"/>
      <c r="AS103" s="219"/>
    </row>
    <row r="104" spans="1:45" x14ac:dyDescent="0.25">
      <c r="W104" s="80">
        <f>W103/Q103*100</f>
        <v>56.739051055695164</v>
      </c>
      <c r="Y104" s="80">
        <f>Y103/S103*100</f>
        <v>61.646900872678458</v>
      </c>
      <c r="AA104" s="80">
        <f>AA103/U103*100</f>
        <v>71.101337731354221</v>
      </c>
    </row>
  </sheetData>
  <autoFilter ref="A11:AS100"/>
  <mergeCells count="41">
    <mergeCell ref="A1:AS1"/>
    <mergeCell ref="A2:A10"/>
    <mergeCell ref="B2:B10"/>
    <mergeCell ref="C2:AS2"/>
    <mergeCell ref="C3:AS3"/>
    <mergeCell ref="C4:AS4"/>
    <mergeCell ref="C5:L5"/>
    <mergeCell ref="M5:O9"/>
    <mergeCell ref="P5:AG5"/>
    <mergeCell ref="AH5:AS5"/>
    <mergeCell ref="C6:C10"/>
    <mergeCell ref="D6:L6"/>
    <mergeCell ref="P6:U7"/>
    <mergeCell ref="V6:AG6"/>
    <mergeCell ref="AH6:AM7"/>
    <mergeCell ref="AN6:AS7"/>
    <mergeCell ref="D7:L7"/>
    <mergeCell ref="V7:AA7"/>
    <mergeCell ref="AB7:AG7"/>
    <mergeCell ref="AR8:AS9"/>
    <mergeCell ref="E9:E10"/>
    <mergeCell ref="F9:F10"/>
    <mergeCell ref="G9:I9"/>
    <mergeCell ref="J9:L9"/>
    <mergeCell ref="AH8:AI9"/>
    <mergeCell ref="AJ8:AK9"/>
    <mergeCell ref="AL8:AM9"/>
    <mergeCell ref="AN8:AO9"/>
    <mergeCell ref="AP8:AQ9"/>
    <mergeCell ref="V8:W9"/>
    <mergeCell ref="X8:Y9"/>
    <mergeCell ref="Z8:AA9"/>
    <mergeCell ref="AB8:AC9"/>
    <mergeCell ref="AD8:AE9"/>
    <mergeCell ref="E8:L8"/>
    <mergeCell ref="AF8:AG9"/>
    <mergeCell ref="B102:AA102"/>
    <mergeCell ref="D8:D10"/>
    <mergeCell ref="P8:Q9"/>
    <mergeCell ref="R8:S9"/>
    <mergeCell ref="T8:U9"/>
  </mergeCells>
  <pageMargins left="0.7" right="0.7" top="0.75" bottom="0.75" header="0.3" footer="0.3"/>
  <pageSetup paperSize="9" firstPageNumber="2147483648" orientation="portrait"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2"/>
  <sheetViews>
    <sheetView zoomScale="60" zoomScaleNormal="60" workbookViewId="0">
      <pane xSplit="2" ySplit="10" topLeftCell="C80" activePane="bottomRight" state="frozen"/>
      <selection pane="topRight" activeCell="C1" sqref="C1"/>
      <selection pane="bottomLeft" activeCell="A11" sqref="A11"/>
      <selection pane="bottomRight" activeCell="J80" sqref="J80"/>
    </sheetView>
  </sheetViews>
  <sheetFormatPr defaultRowHeight="15" x14ac:dyDescent="0.25"/>
  <cols>
    <col min="1" max="1" width="5.42578125" style="63" customWidth="1"/>
    <col min="2" max="2" width="36" style="56" customWidth="1"/>
    <col min="3" max="4" width="5.5703125" style="56" customWidth="1"/>
    <col min="5" max="5" width="61.5703125" style="56" customWidth="1"/>
    <col min="6" max="6" width="11.85546875" style="57" customWidth="1"/>
    <col min="7" max="7" width="18.7109375" style="57" customWidth="1"/>
    <col min="8" max="8" width="19.140625" style="57" customWidth="1"/>
    <col min="9" max="9" width="5" style="57" customWidth="1"/>
    <col min="10" max="10" width="17.28515625" style="57" customWidth="1"/>
    <col min="11" max="11" width="5.42578125" style="57" customWidth="1"/>
    <col min="12" max="12" width="11.7109375" style="57" customWidth="1"/>
    <col min="13" max="13" width="17" style="57" customWidth="1"/>
    <col min="14" max="14" width="12.42578125" style="57" customWidth="1"/>
    <col min="15" max="15" width="16" style="57" customWidth="1"/>
    <col min="16" max="16" width="14.7109375" style="57" customWidth="1"/>
    <col min="17" max="17" width="11.7109375" style="57" customWidth="1"/>
    <col min="18" max="18" width="17.5703125" style="57" customWidth="1"/>
    <col min="19" max="19" width="12.140625" style="57" customWidth="1"/>
    <col min="20" max="20" width="16" style="57" customWidth="1"/>
    <col min="21" max="21" width="14.7109375" style="57" customWidth="1"/>
    <col min="22" max="22" width="11.85546875" style="57" customWidth="1"/>
    <col min="23" max="23" width="16.85546875" style="57" customWidth="1"/>
    <col min="24" max="24" width="12" style="57" customWidth="1"/>
    <col min="25" max="25" width="16" style="57" customWidth="1"/>
    <col min="26" max="26" width="13.5703125" style="57" customWidth="1"/>
  </cols>
  <sheetData>
    <row r="1" spans="1:26" ht="18.75" customHeight="1" x14ac:dyDescent="0.3">
      <c r="A1" s="8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90"/>
      <c r="C1" s="90"/>
      <c r="D1" s="90"/>
      <c r="E1" s="90"/>
      <c r="F1" s="90"/>
      <c r="G1" s="90"/>
      <c r="H1" s="90"/>
      <c r="I1" s="90"/>
      <c r="J1" s="90"/>
      <c r="K1" s="90"/>
      <c r="L1" s="90"/>
      <c r="M1" s="90"/>
      <c r="N1" s="90"/>
      <c r="O1" s="90"/>
      <c r="P1" s="90"/>
      <c r="Q1" s="90"/>
      <c r="R1" s="90"/>
      <c r="S1" s="90"/>
      <c r="T1" s="90"/>
      <c r="U1" s="90"/>
      <c r="V1" s="90"/>
      <c r="W1" s="90"/>
      <c r="X1" s="90"/>
      <c r="Y1" s="90"/>
      <c r="Z1" s="91"/>
    </row>
    <row r="2" spans="1:26" ht="15.75" customHeight="1" x14ac:dyDescent="0.25">
      <c r="A2" s="135" t="s">
        <v>0</v>
      </c>
      <c r="B2" s="92" t="s">
        <v>1</v>
      </c>
      <c r="C2" s="110" t="s">
        <v>119</v>
      </c>
      <c r="D2" s="90"/>
      <c r="E2" s="90"/>
      <c r="F2" s="90"/>
      <c r="G2" s="90"/>
      <c r="H2" s="90"/>
      <c r="I2" s="90"/>
      <c r="J2" s="90"/>
      <c r="K2" s="90"/>
      <c r="L2" s="90"/>
      <c r="M2" s="90"/>
      <c r="N2" s="90"/>
      <c r="O2" s="90"/>
      <c r="P2" s="90"/>
      <c r="Q2" s="90"/>
      <c r="R2" s="90"/>
      <c r="S2" s="90"/>
      <c r="T2" s="90"/>
      <c r="U2" s="90"/>
      <c r="V2" s="90"/>
      <c r="W2" s="90"/>
      <c r="X2" s="90"/>
      <c r="Y2" s="90"/>
      <c r="Z2" s="91"/>
    </row>
    <row r="3" spans="1:26" ht="19.5" customHeight="1" x14ac:dyDescent="0.25">
      <c r="A3" s="93"/>
      <c r="B3" s="93"/>
      <c r="C3" s="96" t="s">
        <v>190</v>
      </c>
      <c r="D3" s="90"/>
      <c r="E3" s="90"/>
      <c r="F3" s="90"/>
      <c r="G3" s="90"/>
      <c r="H3" s="90"/>
      <c r="I3" s="90"/>
      <c r="J3" s="90"/>
      <c r="K3" s="90"/>
      <c r="L3" s="90"/>
      <c r="M3" s="90"/>
      <c r="N3" s="90"/>
      <c r="O3" s="90"/>
      <c r="P3" s="90"/>
      <c r="Q3" s="90"/>
      <c r="R3" s="90"/>
      <c r="S3" s="90"/>
      <c r="T3" s="90"/>
      <c r="U3" s="90"/>
      <c r="V3" s="90"/>
      <c r="W3" s="90"/>
      <c r="X3" s="90"/>
      <c r="Y3" s="90"/>
      <c r="Z3" s="91"/>
    </row>
    <row r="4" spans="1:26" ht="15" customHeight="1" x14ac:dyDescent="0.25">
      <c r="A4" s="93"/>
      <c r="B4" s="93"/>
      <c r="C4" s="97" t="s">
        <v>191</v>
      </c>
      <c r="D4" s="90"/>
      <c r="E4" s="90"/>
      <c r="F4" s="90"/>
      <c r="G4" s="90"/>
      <c r="H4" s="90"/>
      <c r="I4" s="90"/>
      <c r="J4" s="90"/>
      <c r="K4" s="90"/>
      <c r="L4" s="90"/>
      <c r="M4" s="90"/>
      <c r="N4" s="90"/>
      <c r="O4" s="90"/>
      <c r="P4" s="90"/>
      <c r="Q4" s="90"/>
      <c r="R4" s="90"/>
      <c r="S4" s="90"/>
      <c r="T4" s="90"/>
      <c r="U4" s="90"/>
      <c r="V4" s="90"/>
      <c r="W4" s="90"/>
      <c r="X4" s="90"/>
      <c r="Y4" s="90"/>
      <c r="Z4" s="91"/>
    </row>
    <row r="5" spans="1:26" x14ac:dyDescent="0.25">
      <c r="A5" s="93"/>
      <c r="B5" s="93"/>
      <c r="C5" s="98" t="s">
        <v>113</v>
      </c>
      <c r="D5" s="90"/>
      <c r="E5" s="90"/>
      <c r="F5" s="90"/>
      <c r="G5" s="90"/>
      <c r="H5" s="91"/>
      <c r="I5" s="98" t="str">
        <f>CONCATENATE("Велась ли в ",'Data Import'!$A$1," работа по данному направлению")</f>
        <v>Велась ли в 2025 г. работа по данному направлению</v>
      </c>
      <c r="J5" s="105"/>
      <c r="K5" s="100"/>
      <c r="L5" s="98" t="s">
        <v>192</v>
      </c>
      <c r="M5" s="105"/>
      <c r="N5" s="105"/>
      <c r="O5" s="105"/>
      <c r="P5" s="100"/>
      <c r="Q5" s="98" t="s">
        <v>193</v>
      </c>
      <c r="R5" s="105"/>
      <c r="S5" s="105"/>
      <c r="T5" s="105"/>
      <c r="U5" s="100"/>
      <c r="V5" s="98" t="s">
        <v>194</v>
      </c>
      <c r="W5" s="105"/>
      <c r="X5" s="105"/>
      <c r="Y5" s="105"/>
      <c r="Z5" s="100"/>
    </row>
    <row r="6" spans="1:26" ht="15" customHeight="1" x14ac:dyDescent="0.25">
      <c r="A6" s="93"/>
      <c r="B6" s="93"/>
      <c r="C6" s="98" t="s">
        <v>6</v>
      </c>
      <c r="D6" s="114" t="s">
        <v>7</v>
      </c>
      <c r="E6" s="90"/>
      <c r="F6" s="90"/>
      <c r="G6" s="90"/>
      <c r="H6" s="91"/>
      <c r="I6" s="101"/>
      <c r="J6" s="147"/>
      <c r="K6" s="102"/>
      <c r="L6" s="101"/>
      <c r="M6" s="147"/>
      <c r="N6" s="147"/>
      <c r="O6" s="147"/>
      <c r="P6" s="102"/>
      <c r="Q6" s="101"/>
      <c r="R6" s="147"/>
      <c r="S6" s="147"/>
      <c r="T6" s="147"/>
      <c r="U6" s="102"/>
      <c r="V6" s="101"/>
      <c r="W6" s="147"/>
      <c r="X6" s="147"/>
      <c r="Y6" s="147"/>
      <c r="Z6" s="102"/>
    </row>
    <row r="7" spans="1:26" x14ac:dyDescent="0.25">
      <c r="A7" s="93"/>
      <c r="B7" s="93"/>
      <c r="C7" s="93"/>
      <c r="D7" s="98" t="s">
        <v>116</v>
      </c>
      <c r="E7" s="90"/>
      <c r="F7" s="90"/>
      <c r="G7" s="90"/>
      <c r="H7" s="91"/>
      <c r="I7" s="101"/>
      <c r="J7" s="147"/>
      <c r="K7" s="102"/>
      <c r="L7" s="101"/>
      <c r="M7" s="147"/>
      <c r="N7" s="147"/>
      <c r="O7" s="147"/>
      <c r="P7" s="102"/>
      <c r="Q7" s="101"/>
      <c r="R7" s="147"/>
      <c r="S7" s="147"/>
      <c r="T7" s="147"/>
      <c r="U7" s="102"/>
      <c r="V7" s="101"/>
      <c r="W7" s="147"/>
      <c r="X7" s="147"/>
      <c r="Y7" s="147"/>
      <c r="Z7" s="102"/>
    </row>
    <row r="8" spans="1:26" ht="15.75" customHeight="1" x14ac:dyDescent="0.25">
      <c r="A8" s="93"/>
      <c r="B8" s="93"/>
      <c r="C8" s="93"/>
      <c r="D8" s="98" t="s">
        <v>6</v>
      </c>
      <c r="E8" s="98" t="s">
        <v>7</v>
      </c>
      <c r="F8" s="90"/>
      <c r="G8" s="90"/>
      <c r="H8" s="91"/>
      <c r="I8" s="103"/>
      <c r="J8" s="107"/>
      <c r="K8" s="104"/>
      <c r="L8" s="103"/>
      <c r="M8" s="107"/>
      <c r="N8" s="107"/>
      <c r="O8" s="107"/>
      <c r="P8" s="104"/>
      <c r="Q8" s="103"/>
      <c r="R8" s="107"/>
      <c r="S8" s="107"/>
      <c r="T8" s="107"/>
      <c r="U8" s="104"/>
      <c r="V8" s="103"/>
      <c r="W8" s="107"/>
      <c r="X8" s="107"/>
      <c r="Y8" s="107"/>
      <c r="Z8" s="104"/>
    </row>
    <row r="9" spans="1:26" ht="75.75" customHeight="1" x14ac:dyDescent="0.25">
      <c r="A9" s="94"/>
      <c r="B9" s="94"/>
      <c r="C9" s="94"/>
      <c r="D9" s="94"/>
      <c r="E9" s="46" t="s">
        <v>117</v>
      </c>
      <c r="F9" s="46" t="s">
        <v>118</v>
      </c>
      <c r="G9" s="46" t="str">
        <f>CONCATENATE("Плановое значение целевого показателя на ",LEFT('Data Import'!$A$1,4)," год")</f>
        <v>Плановое значение целевого показателя на 2025 год</v>
      </c>
      <c r="H9" s="46" t="str">
        <f>CONCATENATE("Фактическое значение целевого показателя в ",LEFT('Data Import'!$A$1,4)," году ")</f>
        <v xml:space="preserve">Фактическое значение целевого показателя в 2025 году </v>
      </c>
      <c r="I9" s="46" t="s">
        <v>6</v>
      </c>
      <c r="J9" s="46" t="s">
        <v>8</v>
      </c>
      <c r="K9" s="52" t="s">
        <v>7</v>
      </c>
      <c r="L9" s="46" t="s">
        <v>195</v>
      </c>
      <c r="M9" s="46" t="s">
        <v>196</v>
      </c>
      <c r="N9" s="46" t="s">
        <v>197</v>
      </c>
      <c r="O9" s="46" t="s">
        <v>198</v>
      </c>
      <c r="P9" s="46" t="s">
        <v>199</v>
      </c>
      <c r="Q9" s="46" t="s">
        <v>195</v>
      </c>
      <c r="R9" s="46" t="s">
        <v>196</v>
      </c>
      <c r="S9" s="46" t="s">
        <v>197</v>
      </c>
      <c r="T9" s="46" t="s">
        <v>198</v>
      </c>
      <c r="U9" s="46" t="s">
        <v>199</v>
      </c>
      <c r="V9" s="46" t="s">
        <v>195</v>
      </c>
      <c r="W9" s="46" t="s">
        <v>196</v>
      </c>
      <c r="X9" s="46" t="s">
        <v>197</v>
      </c>
      <c r="Y9" s="46" t="s">
        <v>198</v>
      </c>
      <c r="Z9" s="46" t="s">
        <v>199</v>
      </c>
    </row>
    <row r="10" spans="1:26" ht="15.75" customHeight="1" x14ac:dyDescent="0.25">
      <c r="A10" s="45">
        <v>1</v>
      </c>
      <c r="B10" s="45">
        <v>2</v>
      </c>
      <c r="C10" s="22">
        <v>3</v>
      </c>
      <c r="D10" s="22">
        <v>4</v>
      </c>
      <c r="E10" s="22">
        <v>5</v>
      </c>
      <c r="F10" s="22">
        <v>6</v>
      </c>
      <c r="G10" s="22">
        <v>7</v>
      </c>
      <c r="H10" s="22">
        <v>8</v>
      </c>
      <c r="I10" s="22">
        <v>9</v>
      </c>
      <c r="J10" s="22">
        <v>10</v>
      </c>
      <c r="K10" s="24">
        <v>11</v>
      </c>
      <c r="L10" s="22">
        <v>12</v>
      </c>
      <c r="M10" s="22">
        <v>13</v>
      </c>
      <c r="N10" s="22">
        <v>14</v>
      </c>
      <c r="O10" s="22">
        <v>15</v>
      </c>
      <c r="P10" s="22">
        <v>16</v>
      </c>
      <c r="Q10" s="22">
        <v>17</v>
      </c>
      <c r="R10" s="22">
        <v>18</v>
      </c>
      <c r="S10" s="22">
        <v>19</v>
      </c>
      <c r="T10" s="22">
        <v>20</v>
      </c>
      <c r="U10" s="22">
        <v>21</v>
      </c>
      <c r="V10" s="22">
        <v>22</v>
      </c>
      <c r="W10" s="22">
        <v>23</v>
      </c>
      <c r="X10" s="22">
        <v>24</v>
      </c>
      <c r="Y10" s="22">
        <v>25</v>
      </c>
      <c r="Z10" s="22">
        <v>26</v>
      </c>
    </row>
    <row r="11" spans="1:26" s="202" customFormat="1" ht="15.75" customHeight="1" x14ac:dyDescent="0.25">
      <c r="A11" s="33">
        <v>1</v>
      </c>
      <c r="B11" s="177" t="s">
        <v>11</v>
      </c>
      <c r="C11" s="199" t="str">
        <f>IF('Data Import'!$D$233="Нет","+","")</f>
        <v/>
      </c>
      <c r="D11" s="199" t="str">
        <f>IF('Data Import'!$D$234="Нет","+","")</f>
        <v/>
      </c>
      <c r="E11" s="179" t="str">
        <f>IF('Data Import'!$D$235&lt;&gt;"",'Data Import'!$D$235,"")</f>
        <v/>
      </c>
      <c r="F11" s="199" t="str">
        <f>IF('Data Import'!$D$236&lt;&gt;"",'Data Import'!$D$236,"")</f>
        <v/>
      </c>
      <c r="G11" s="201" t="str">
        <f>IF('Data Import'!$D$237&lt;&gt;"",'Data Import'!$D$237,"")</f>
        <v/>
      </c>
      <c r="H11" s="201" t="str">
        <f>IF('Data Import'!$D$238&lt;&gt;"",'Data Import'!$D$238,"")</f>
        <v/>
      </c>
      <c r="I11" s="199" t="str">
        <f>IF('Data Import'!$D$239="Нет","+","")</f>
        <v/>
      </c>
      <c r="J11" s="179" t="str">
        <f>IF('Data Import'!$D$240&lt;&gt;"",'Data Import'!$D$240,"")</f>
        <v/>
      </c>
      <c r="K11" s="199" t="str">
        <f>IF('Data Import'!$D$239="Да","+","")</f>
        <v/>
      </c>
      <c r="L11" s="200" t="str">
        <f>IF('Data Import'!$D$241&lt;&gt;"",'Data Import'!$D$241,"")</f>
        <v/>
      </c>
      <c r="M11" s="200" t="str">
        <f>IF('Data Import'!$D$242&lt;&gt;"",'Data Import'!$D$242,"")</f>
        <v/>
      </c>
      <c r="N11" s="200" t="str">
        <f>IF('Data Import'!$D$243&lt;&gt;"",'Data Import'!$D$243,"")</f>
        <v/>
      </c>
      <c r="O11" s="200" t="str">
        <f>IF('Data Import'!$D$244&lt;&gt;"",'Data Import'!$D$244,"")</f>
        <v/>
      </c>
      <c r="P11" s="200" t="str">
        <f>IF('Data Import'!$D$245&lt;&gt;"",'Data Import'!$D$245,"")</f>
        <v/>
      </c>
      <c r="Q11" s="200" t="str">
        <f>IF('Data Import'!$D$246&lt;&gt;"",'Data Import'!$D$246,"")</f>
        <v/>
      </c>
      <c r="R11" s="200" t="str">
        <f>IF('Data Import'!$D$247&lt;&gt;"",'Data Import'!$D$247,"")</f>
        <v/>
      </c>
      <c r="S11" s="200" t="str">
        <f>IF('Data Import'!$D$248&lt;&gt;"",'Data Import'!$D$248,"")</f>
        <v/>
      </c>
      <c r="T11" s="200" t="str">
        <f>IF('Data Import'!$D$249&lt;&gt;"",'Data Import'!$D$249,"")</f>
        <v/>
      </c>
      <c r="U11" s="200" t="str">
        <f>IF('Data Import'!$D$250&lt;&gt;"",'Data Import'!$D$250,"")</f>
        <v/>
      </c>
      <c r="V11" s="201" t="str">
        <f>IF('Data Import'!$D$251&lt;&gt;"",'Data Import'!$D$251,"")</f>
        <v/>
      </c>
      <c r="W11" s="201" t="str">
        <f>IF('Data Import'!$D$252&lt;&gt;"",'Data Import'!$D$252,"")</f>
        <v/>
      </c>
      <c r="X11" s="201" t="str">
        <f>IF('Data Import'!$D$253&lt;&gt;"",'Data Import'!$D$253,"")</f>
        <v/>
      </c>
      <c r="Y11" s="201" t="str">
        <f>IF('Data Import'!$D$254&lt;&gt;"",'Data Import'!$D$254,"")</f>
        <v/>
      </c>
      <c r="Z11" s="201" t="str">
        <f>IF('Data Import'!$D$255&lt;&gt;"",'Data Import'!$D$255,"")</f>
        <v/>
      </c>
    </row>
    <row r="12" spans="1:26" s="202" customFormat="1" ht="15.75" customHeight="1" x14ac:dyDescent="0.25">
      <c r="A12" s="33">
        <v>2</v>
      </c>
      <c r="B12" s="177" t="s">
        <v>12</v>
      </c>
      <c r="C12" s="199" t="str">
        <f>IF('Data Import'!$E$233="Нет","+","")</f>
        <v/>
      </c>
      <c r="D12" s="199" t="str">
        <f>IF('Data Import'!$E$234="Нет","+","")</f>
        <v/>
      </c>
      <c r="E12" s="179" t="str">
        <f>IF('Data Import'!$E$235&lt;&gt;"",'Data Import'!$E$235,"")</f>
        <v/>
      </c>
      <c r="F12" s="199" t="str">
        <f>IF('Data Import'!$E$236&lt;&gt;"",'Data Import'!$E$236,"")</f>
        <v/>
      </c>
      <c r="G12" s="201" t="str">
        <f>IF('Data Import'!$E$237&lt;&gt;"",'Data Import'!$E$237,"")</f>
        <v/>
      </c>
      <c r="H12" s="201" t="str">
        <f>IF('Data Import'!$E$238&lt;&gt;"",'Data Import'!$E$238,"")</f>
        <v/>
      </c>
      <c r="I12" s="199" t="str">
        <f>IF('Data Import'!$E$239="Нет","+","")</f>
        <v/>
      </c>
      <c r="J12" s="179" t="str">
        <f>IF('Data Import'!$E$240&lt;&gt;"",'Data Import'!$E$240,"")</f>
        <v/>
      </c>
      <c r="K12" s="199" t="str">
        <f>IF('Data Import'!$E$239="Да","+","")</f>
        <v/>
      </c>
      <c r="L12" s="200" t="str">
        <f>IF('Data Import'!$E$241&lt;&gt;"",'Data Import'!$E$241,"")</f>
        <v/>
      </c>
      <c r="M12" s="200" t="str">
        <f>IF('Data Import'!$E$242&lt;&gt;"",'Data Import'!$E$242,"")</f>
        <v/>
      </c>
      <c r="N12" s="200" t="str">
        <f>IF('Data Import'!$E$243&lt;&gt;"",'Data Import'!$E$243,"")</f>
        <v/>
      </c>
      <c r="O12" s="200" t="str">
        <f>IF('Data Import'!$E$244&lt;&gt;"",'Data Import'!$E$244,"")</f>
        <v/>
      </c>
      <c r="P12" s="200" t="str">
        <f>IF('Data Import'!$E$245&lt;&gt;"",'Data Import'!$E$245,"")</f>
        <v/>
      </c>
      <c r="Q12" s="200" t="str">
        <f>IF('Data Import'!$E$246&lt;&gt;"",'Data Import'!$E$246,"")</f>
        <v/>
      </c>
      <c r="R12" s="200" t="str">
        <f>IF('Data Import'!$E$247&lt;&gt;"",'Data Import'!$E$247,"")</f>
        <v/>
      </c>
      <c r="S12" s="200" t="str">
        <f>IF('Data Import'!$E$248&lt;&gt;"",'Data Import'!$E$248,"")</f>
        <v/>
      </c>
      <c r="T12" s="200" t="str">
        <f>IF('Data Import'!$E$249&lt;&gt;"",'Data Import'!$E$249,"")</f>
        <v/>
      </c>
      <c r="U12" s="200" t="str">
        <f>IF('Data Import'!$E$250&lt;&gt;"",'Data Import'!$E$250,"")</f>
        <v/>
      </c>
      <c r="V12" s="201" t="str">
        <f>IF('Data Import'!$E$251&lt;&gt;"",'Data Import'!$E$251,"")</f>
        <v/>
      </c>
      <c r="W12" s="201" t="str">
        <f>IF('Data Import'!$E$252&lt;&gt;"",'Data Import'!$E$252,"")</f>
        <v/>
      </c>
      <c r="X12" s="201" t="str">
        <f>IF('Data Import'!$E$253&lt;&gt;"",'Data Import'!$E$253,"")</f>
        <v/>
      </c>
      <c r="Y12" s="201" t="str">
        <f>IF('Data Import'!$E$254&lt;&gt;"",'Data Import'!$E$254,"")</f>
        <v/>
      </c>
      <c r="Z12" s="201" t="str">
        <f>IF('Data Import'!$E$255&lt;&gt;"",'Data Import'!$E$255,"")</f>
        <v/>
      </c>
    </row>
    <row r="13" spans="1:26" s="202" customFormat="1" ht="15.75" customHeight="1" x14ac:dyDescent="0.25">
      <c r="A13" s="33">
        <v>3</v>
      </c>
      <c r="B13" s="177" t="s">
        <v>13</v>
      </c>
      <c r="C13" s="199" t="str">
        <f>IF('Data Import'!$F$233="Нет","+","")</f>
        <v/>
      </c>
      <c r="D13" s="199" t="str">
        <f>IF('Data Import'!$F$234="Нет","+","")</f>
        <v/>
      </c>
      <c r="E13" s="179" t="str">
        <f>IF('Data Import'!$F$235&lt;&gt;"",'Data Import'!$F$235,"")</f>
        <v/>
      </c>
      <c r="F13" s="199" t="str">
        <f>IF('Data Import'!$F$236&lt;&gt;"",'Data Import'!$F$236,"")</f>
        <v/>
      </c>
      <c r="G13" s="201" t="str">
        <f>IF('Data Import'!$F$237&lt;&gt;"",'Data Import'!$F$237,"")</f>
        <v/>
      </c>
      <c r="H13" s="201" t="str">
        <f>IF('Data Import'!$F$238&lt;&gt;"",'Data Import'!$F$238,"")</f>
        <v/>
      </c>
      <c r="I13" s="199" t="str">
        <f>IF('Data Import'!$F$239="Нет","+","")</f>
        <v/>
      </c>
      <c r="J13" s="179" t="str">
        <f>IF('Data Import'!$F$240&lt;&gt;"",'Data Import'!$F$240,"")</f>
        <v/>
      </c>
      <c r="K13" s="199" t="str">
        <f>IF('Data Import'!$F$239="Да","+","")</f>
        <v/>
      </c>
      <c r="L13" s="200" t="str">
        <f>IF('Data Import'!$F$241&lt;&gt;"",'Data Import'!$F$241,"")</f>
        <v/>
      </c>
      <c r="M13" s="200" t="str">
        <f>IF('Data Import'!$F$242&lt;&gt;"",'Data Import'!$F$242,"")</f>
        <v/>
      </c>
      <c r="N13" s="200" t="str">
        <f>IF('Data Import'!$F$243&lt;&gt;"",'Data Import'!$F$243,"")</f>
        <v/>
      </c>
      <c r="O13" s="200" t="str">
        <f>IF('Data Import'!$F$244&lt;&gt;"",'Data Import'!$F$244,"")</f>
        <v/>
      </c>
      <c r="P13" s="200" t="str">
        <f>IF('Data Import'!$F$245&lt;&gt;"",'Data Import'!$F$245,"")</f>
        <v/>
      </c>
      <c r="Q13" s="200" t="str">
        <f>IF('Data Import'!$F$246&lt;&gt;"",'Data Import'!$F$246,"")</f>
        <v/>
      </c>
      <c r="R13" s="200" t="str">
        <f>IF('Data Import'!$F$247&lt;&gt;"",'Data Import'!$F$247,"")</f>
        <v/>
      </c>
      <c r="S13" s="200" t="str">
        <f>IF('Data Import'!$F$248&lt;&gt;"",'Data Import'!$F$248,"")</f>
        <v/>
      </c>
      <c r="T13" s="200" t="str">
        <f>IF('Data Import'!$F$249&lt;&gt;"",'Data Import'!$F$249,"")</f>
        <v/>
      </c>
      <c r="U13" s="200" t="str">
        <f>IF('Data Import'!$F$250&lt;&gt;"",'Data Import'!$F$250,"")</f>
        <v/>
      </c>
      <c r="V13" s="201" t="str">
        <f>IF('Data Import'!$F$251&lt;&gt;"",'Data Import'!$F$251,"")</f>
        <v/>
      </c>
      <c r="W13" s="201" t="str">
        <f>IF('Data Import'!$F$252&lt;&gt;"",'Data Import'!$F$252,"")</f>
        <v/>
      </c>
      <c r="X13" s="201" t="str">
        <f>IF('Data Import'!$F$253&lt;&gt;"",'Data Import'!$F$253,"")</f>
        <v/>
      </c>
      <c r="Y13" s="201" t="str">
        <f>IF('Data Import'!$F$254&lt;&gt;"",'Data Import'!$F$254,"")</f>
        <v/>
      </c>
      <c r="Z13" s="201" t="str">
        <f>IF('Data Import'!$F$255&lt;&gt;"",'Data Import'!$F$255,"")</f>
        <v/>
      </c>
    </row>
    <row r="14" spans="1:26" s="202" customFormat="1" ht="49.5" customHeight="1" x14ac:dyDescent="0.25">
      <c r="A14" s="33">
        <v>4</v>
      </c>
      <c r="B14" s="177" t="s">
        <v>14</v>
      </c>
      <c r="C14" s="199" t="str">
        <f>IF('Data Import'!$G$233="Нет","+","")</f>
        <v/>
      </c>
      <c r="D14" s="199" t="str">
        <f>IF('Data Import'!$G$234="Нет","+","")</f>
        <v/>
      </c>
      <c r="E14" s="179" t="str">
        <f>IF('Data Import'!$G$235&lt;&gt;"",'Data Import'!$G$235,"")</f>
        <v>Доля объектов транспортной инфраструктуры, соответствующих базовым требованиям доступности транспортного комплекса для инвалидов</v>
      </c>
      <c r="F14" s="199" t="str">
        <f>IF('Data Import'!$G$236&lt;&gt;"",'Data Import'!$G$236,"")</f>
        <v>%</v>
      </c>
      <c r="G14" s="201">
        <f>IF('Data Import'!$G$237&lt;&gt;"",'Data Import'!$G$237,"")</f>
        <v>20</v>
      </c>
      <c r="H14" s="201">
        <f>IF('Data Import'!$G$238&lt;&gt;"",'Data Import'!$G$238,"")</f>
        <v>20</v>
      </c>
      <c r="I14" s="199" t="str">
        <f>IF('Data Import'!$G$239="Нет","+","")</f>
        <v/>
      </c>
      <c r="J14" s="179" t="str">
        <f>IF('Data Import'!$G$240&lt;&gt;"",'Data Import'!$G$240,"")</f>
        <v/>
      </c>
      <c r="K14" s="199" t="str">
        <f>IF('Data Import'!$G$239="Да","+","")</f>
        <v>+</v>
      </c>
      <c r="L14" s="200">
        <f>IF('Data Import'!$G$241&lt;&gt;"",'Data Import'!$G$241,"")</f>
        <v>4</v>
      </c>
      <c r="M14" s="200">
        <f>IF('Data Import'!$G$242&lt;&gt;"",'Data Import'!$G$242,"")</f>
        <v>0</v>
      </c>
      <c r="N14" s="200">
        <f>IF('Data Import'!$G$243&lt;&gt;"",'Data Import'!$G$243,"")</f>
        <v>0</v>
      </c>
      <c r="O14" s="200">
        <f>IF('Data Import'!$G$244&lt;&gt;"",'Data Import'!$G$244,"")</f>
        <v>0</v>
      </c>
      <c r="P14" s="200">
        <f>IF('Data Import'!$G$245&lt;&gt;"",'Data Import'!$G$245,"")</f>
        <v>0</v>
      </c>
      <c r="Q14" s="200">
        <f>IF('Data Import'!$G$246&lt;&gt;"",'Data Import'!$G$246,"")</f>
        <v>4</v>
      </c>
      <c r="R14" s="200" t="str">
        <f>IF('Data Import'!$G$247&lt;&gt;"",'Data Import'!$G$247,"")</f>
        <v/>
      </c>
      <c r="S14" s="200" t="str">
        <f>IF('Data Import'!$G$248&lt;&gt;"",'Data Import'!$G$248,"")</f>
        <v/>
      </c>
      <c r="T14" s="200" t="str">
        <f>IF('Data Import'!$G$249&lt;&gt;"",'Data Import'!$G$249,"")</f>
        <v/>
      </c>
      <c r="U14" s="200" t="str">
        <f>IF('Data Import'!$G$250&lt;&gt;"",'Data Import'!$G$250,"")</f>
        <v/>
      </c>
      <c r="V14" s="201">
        <f>IF('Data Import'!$G$251&lt;&gt;"",'Data Import'!$G$251,"")</f>
        <v>100</v>
      </c>
      <c r="W14" s="201" t="str">
        <f>IF('Data Import'!$G$252&lt;&gt;"",'Data Import'!$G$252,"")</f>
        <v/>
      </c>
      <c r="X14" s="201" t="str">
        <f>IF('Data Import'!$G$253&lt;&gt;"",'Data Import'!$G$253,"")</f>
        <v/>
      </c>
      <c r="Y14" s="201" t="str">
        <f>IF('Data Import'!$G$254&lt;&gt;"",'Data Import'!$G$254,"")</f>
        <v/>
      </c>
      <c r="Z14" s="201" t="str">
        <f>IF('Data Import'!$G$255&lt;&gt;"",'Data Import'!$G$255,"")</f>
        <v/>
      </c>
    </row>
    <row r="15" spans="1:26" s="202" customFormat="1" ht="15.75" customHeight="1" x14ac:dyDescent="0.25">
      <c r="A15" s="33">
        <v>5</v>
      </c>
      <c r="B15" s="177" t="s">
        <v>15</v>
      </c>
      <c r="C15" s="199" t="str">
        <f>IF('Data Import'!$H$233="Нет","+","")</f>
        <v>+</v>
      </c>
      <c r="D15" s="199" t="str">
        <f>IF('Data Import'!$H$234="Нет","+","")</f>
        <v/>
      </c>
      <c r="E15" s="179" t="str">
        <f>IF('Data Import'!$H$235&lt;&gt;"",'Data Import'!$H$235,"")</f>
        <v/>
      </c>
      <c r="F15" s="199" t="str">
        <f>IF('Data Import'!$H$236&lt;&gt;"",'Data Import'!$H$236,"")</f>
        <v/>
      </c>
      <c r="G15" s="201" t="str">
        <f>IF('Data Import'!$H$237&lt;&gt;"",'Data Import'!$H$237,"")</f>
        <v/>
      </c>
      <c r="H15" s="201" t="str">
        <f>IF('Data Import'!$H$238&lt;&gt;"",'Data Import'!$H$238,"")</f>
        <v/>
      </c>
      <c r="I15" s="199" t="str">
        <f>IF('Data Import'!$H$239="Нет","+","")</f>
        <v/>
      </c>
      <c r="J15" s="179" t="str">
        <f>IF('Data Import'!$H$240&lt;&gt;"",'Data Import'!$H$240,"")</f>
        <v/>
      </c>
      <c r="K15" s="199" t="str">
        <f>IF('Data Import'!$H$239="Да","+","")</f>
        <v>+</v>
      </c>
      <c r="L15" s="200">
        <f>IF('Data Import'!$H$241&lt;&gt;"",'Data Import'!$H$241,"")</f>
        <v>1</v>
      </c>
      <c r="M15" s="200">
        <f>IF('Data Import'!$H$242&lt;&gt;"",'Data Import'!$H$242,"")</f>
        <v>10</v>
      </c>
      <c r="N15" s="200">
        <f>IF('Data Import'!$H$243&lt;&gt;"",'Data Import'!$H$243,"")</f>
        <v>16</v>
      </c>
      <c r="O15" s="200">
        <f>IF('Data Import'!$H$244&lt;&gt;"",'Data Import'!$H$244,"")</f>
        <v>1</v>
      </c>
      <c r="P15" s="200">
        <f>IF('Data Import'!$H$245&lt;&gt;"",'Data Import'!$H$245,"")</f>
        <v>0</v>
      </c>
      <c r="Q15" s="200">
        <f>IF('Data Import'!$H$246&lt;&gt;"",'Data Import'!$H$246,"")</f>
        <v>1</v>
      </c>
      <c r="R15" s="200">
        <f>IF('Data Import'!$H$247&lt;&gt;"",'Data Import'!$H$247,"")</f>
        <v>10</v>
      </c>
      <c r="S15" s="200">
        <f>IF('Data Import'!$H$248&lt;&gt;"",'Data Import'!$H$248,"")</f>
        <v>16</v>
      </c>
      <c r="T15" s="200">
        <f>IF('Data Import'!$H$249&lt;&gt;"",'Data Import'!$H$249,"")</f>
        <v>1</v>
      </c>
      <c r="U15" s="200" t="str">
        <f>IF('Data Import'!$H$250&lt;&gt;"",'Data Import'!$H$250,"")</f>
        <v/>
      </c>
      <c r="V15" s="201">
        <f>IF('Data Import'!$H$251&lt;&gt;"",'Data Import'!$H$251,"")</f>
        <v>100</v>
      </c>
      <c r="W15" s="201">
        <f>IF('Data Import'!$H$252&lt;&gt;"",'Data Import'!$H$252,"")</f>
        <v>100</v>
      </c>
      <c r="X15" s="201">
        <f>IF('Data Import'!$H$253&lt;&gt;"",'Data Import'!$H$253,"")</f>
        <v>100</v>
      </c>
      <c r="Y15" s="201">
        <f>IF('Data Import'!$H$254&lt;&gt;"",'Data Import'!$H$254,"")</f>
        <v>100</v>
      </c>
      <c r="Z15" s="201" t="str">
        <f>IF('Data Import'!$H$255&lt;&gt;"",'Data Import'!$H$255,"")</f>
        <v/>
      </c>
    </row>
    <row r="16" spans="1:26" s="202" customFormat="1" ht="15.75" customHeight="1" x14ac:dyDescent="0.25">
      <c r="A16" s="33">
        <v>6</v>
      </c>
      <c r="B16" s="177" t="s">
        <v>16</v>
      </c>
      <c r="C16" s="199" t="str">
        <f>IF('Data Import'!$I$233="Нет","+","")</f>
        <v/>
      </c>
      <c r="D16" s="199" t="str">
        <f>IF('Data Import'!$I$234="Нет","+","")</f>
        <v>+</v>
      </c>
      <c r="E16" s="179" t="str">
        <f>IF('Data Import'!$I$235&lt;&gt;"",'Data Import'!$I$235,"")</f>
        <v/>
      </c>
      <c r="F16" s="199" t="str">
        <f>IF('Data Import'!$I$236&lt;&gt;"",'Data Import'!$I$236,"")</f>
        <v/>
      </c>
      <c r="G16" s="201" t="str">
        <f>IF('Data Import'!$I$237&lt;&gt;"",'Data Import'!$I$237,"")</f>
        <v/>
      </c>
      <c r="H16" s="201" t="str">
        <f>IF('Data Import'!$I$238&lt;&gt;"",'Data Import'!$I$238,"")</f>
        <v/>
      </c>
      <c r="I16" s="199" t="str">
        <f>IF('Data Import'!$I$239="Нет","+","")</f>
        <v/>
      </c>
      <c r="J16" s="179" t="str">
        <f>IF('Data Import'!$I$240&lt;&gt;"",'Data Import'!$I$240,"")</f>
        <v/>
      </c>
      <c r="K16" s="199" t="str">
        <f>IF('Data Import'!$I$239="Да","+","")</f>
        <v/>
      </c>
      <c r="L16" s="200">
        <f>IF('Data Import'!$I$241&lt;&gt;"",'Data Import'!$I$241,"")</f>
        <v>39</v>
      </c>
      <c r="M16" s="200">
        <f>IF('Data Import'!$I$242&lt;&gt;"",'Data Import'!$I$242,"")</f>
        <v>4</v>
      </c>
      <c r="N16" s="200">
        <f>IF('Data Import'!$I$243&lt;&gt;"",'Data Import'!$I$243,"")</f>
        <v>1</v>
      </c>
      <c r="O16" s="200">
        <f>IF('Data Import'!$I$244&lt;&gt;"",'Data Import'!$I$244,"")</f>
        <v>3</v>
      </c>
      <c r="P16" s="200">
        <f>IF('Data Import'!$I$245&lt;&gt;"",'Data Import'!$I$245,"")</f>
        <v>0</v>
      </c>
      <c r="Q16" s="200">
        <f>IF('Data Import'!$I$246&lt;&gt;"",'Data Import'!$I$246,"")</f>
        <v>32</v>
      </c>
      <c r="R16" s="200">
        <f>IF('Data Import'!$I$247&lt;&gt;"",'Data Import'!$I$247,"")</f>
        <v>4</v>
      </c>
      <c r="S16" s="200">
        <f>IF('Data Import'!$I$248&lt;&gt;"",'Data Import'!$I$248,"")</f>
        <v>1</v>
      </c>
      <c r="T16" s="200">
        <f>IF('Data Import'!$I$249&lt;&gt;"",'Data Import'!$I$249,"")</f>
        <v>0</v>
      </c>
      <c r="U16" s="200" t="str">
        <f>IF('Data Import'!$I$250&lt;&gt;"",'Data Import'!$I$250,"")</f>
        <v/>
      </c>
      <c r="V16" s="201">
        <f>IF('Data Import'!$I$251&lt;&gt;"",'Data Import'!$I$251,"")</f>
        <v>82.051000000000002</v>
      </c>
      <c r="W16" s="201">
        <f>IF('Data Import'!$I$252&lt;&gt;"",'Data Import'!$I$252,"")</f>
        <v>100</v>
      </c>
      <c r="X16" s="201">
        <f>IF('Data Import'!$I$253&lt;&gt;"",'Data Import'!$I$253,"")</f>
        <v>100</v>
      </c>
      <c r="Y16" s="201">
        <f>IF('Data Import'!$I$254&lt;&gt;"",'Data Import'!$I$254,"")</f>
        <v>0</v>
      </c>
      <c r="Z16" s="201" t="str">
        <f>IF('Data Import'!$I$255&lt;&gt;"",'Data Import'!$I$255,"")</f>
        <v/>
      </c>
    </row>
    <row r="17" spans="1:26" s="202" customFormat="1" ht="49.5" customHeight="1" x14ac:dyDescent="0.25">
      <c r="A17" s="33">
        <v>7</v>
      </c>
      <c r="B17" s="177" t="s">
        <v>17</v>
      </c>
      <c r="C17" s="199" t="str">
        <f>IF('Data Import'!$J$233="Нет","+","")</f>
        <v/>
      </c>
      <c r="D17" s="199" t="str">
        <f>IF('Data Import'!$J$234="Нет","+","")</f>
        <v/>
      </c>
      <c r="E17" s="179" t="str">
        <f>IF('Data Import'!$J$235&lt;&gt;"",'Data Import'!$J$235,"")</f>
        <v>Оборудованы объекты транспортной инфраструктуры специализированными средствами, необходимыми для обслуживания всех категорий инвалидов.</v>
      </c>
      <c r="F17" s="199" t="str">
        <f>IF('Data Import'!$J$236&lt;&gt;"",'Data Import'!$J$236,"")</f>
        <v>%</v>
      </c>
      <c r="G17" s="201">
        <f>IF('Data Import'!$J$237&lt;&gt;"",'Data Import'!$J$237,"")</f>
        <v>100</v>
      </c>
      <c r="H17" s="201">
        <f>IF('Data Import'!$J$238&lt;&gt;"",'Data Import'!$J$238,"")</f>
        <v>100</v>
      </c>
      <c r="I17" s="199" t="str">
        <f>IF('Data Import'!$J$239="Нет","+","")</f>
        <v/>
      </c>
      <c r="J17" s="179" t="str">
        <f>IF('Data Import'!$J$240&lt;&gt;"",'Data Import'!$J$240,"")</f>
        <v/>
      </c>
      <c r="K17" s="199" t="str">
        <f>IF('Data Import'!$J$239="Да","+","")</f>
        <v>+</v>
      </c>
      <c r="L17" s="200">
        <f>IF('Data Import'!$J$241&lt;&gt;"",'Data Import'!$J$241,"")</f>
        <v>6</v>
      </c>
      <c r="M17" s="200">
        <f>IF('Data Import'!$J$242&lt;&gt;"",'Data Import'!$J$242,"")</f>
        <v>4</v>
      </c>
      <c r="N17" s="200">
        <f>IF('Data Import'!$J$243&lt;&gt;"",'Data Import'!$J$243,"")</f>
        <v>0</v>
      </c>
      <c r="O17" s="200">
        <f>IF('Data Import'!$J$244&lt;&gt;"",'Data Import'!$J$244,"")</f>
        <v>4</v>
      </c>
      <c r="P17" s="200">
        <f>IF('Data Import'!$J$245&lt;&gt;"",'Data Import'!$J$245,"")</f>
        <v>0</v>
      </c>
      <c r="Q17" s="200">
        <f>IF('Data Import'!$J$246&lt;&gt;"",'Data Import'!$J$246,"")</f>
        <v>6</v>
      </c>
      <c r="R17" s="200">
        <f>IF('Data Import'!$J$247&lt;&gt;"",'Data Import'!$J$247,"")</f>
        <v>4</v>
      </c>
      <c r="S17" s="200" t="str">
        <f>IF('Data Import'!$J$248&lt;&gt;"",'Data Import'!$J$248,"")</f>
        <v/>
      </c>
      <c r="T17" s="200">
        <f>IF('Data Import'!$J$249&lt;&gt;"",'Data Import'!$J$249,"")</f>
        <v>3</v>
      </c>
      <c r="U17" s="200" t="str">
        <f>IF('Data Import'!$J$250&lt;&gt;"",'Data Import'!$J$250,"")</f>
        <v/>
      </c>
      <c r="V17" s="201">
        <f>IF('Data Import'!$J$251&lt;&gt;"",'Data Import'!$J$251,"")</f>
        <v>100</v>
      </c>
      <c r="W17" s="201">
        <f>IF('Data Import'!$J$252&lt;&gt;"",'Data Import'!$J$252,"")</f>
        <v>100</v>
      </c>
      <c r="X17" s="201" t="str">
        <f>IF('Data Import'!$J$253&lt;&gt;"",'Data Import'!$J$253,"")</f>
        <v/>
      </c>
      <c r="Y17" s="201">
        <f>IF('Data Import'!$J$254&lt;&gt;"",'Data Import'!$J$254,"")</f>
        <v>75</v>
      </c>
      <c r="Z17" s="201" t="str">
        <f>IF('Data Import'!$J$255&lt;&gt;"",'Data Import'!$J$255,"")</f>
        <v/>
      </c>
    </row>
    <row r="18" spans="1:26" s="202" customFormat="1" ht="33" customHeight="1" x14ac:dyDescent="0.25">
      <c r="A18" s="33">
        <v>8</v>
      </c>
      <c r="B18" s="177" t="s">
        <v>18</v>
      </c>
      <c r="C18" s="199" t="str">
        <f>IF('Data Import'!$K$233="Нет","+","")</f>
        <v/>
      </c>
      <c r="D18" s="199" t="str">
        <f>IF('Data Import'!$K$234="Нет","+","")</f>
        <v/>
      </c>
      <c r="E18" s="179" t="str">
        <f>IF('Data Import'!$K$235&lt;&gt;"",'Data Import'!$K$235,"")</f>
        <v>Доля объектов транспортной инфраструктуры, доступных для инвалидов и маломобильных групп населения</v>
      </c>
      <c r="F18" s="199" t="str">
        <f>IF('Data Import'!$K$236&lt;&gt;"",'Data Import'!$K$236,"")</f>
        <v>%</v>
      </c>
      <c r="G18" s="201">
        <f>IF('Data Import'!$K$237&lt;&gt;"",'Data Import'!$K$237,"")</f>
        <v>100</v>
      </c>
      <c r="H18" s="201">
        <f>IF('Data Import'!$K$238&lt;&gt;"",'Data Import'!$K$238,"")</f>
        <v>100</v>
      </c>
      <c r="I18" s="199" t="str">
        <f>IF('Data Import'!$K$239="Нет","+","")</f>
        <v/>
      </c>
      <c r="J18" s="179" t="str">
        <f>IF('Data Import'!$K$240&lt;&gt;"",'Data Import'!$K$240,"")</f>
        <v/>
      </c>
      <c r="K18" s="199" t="str">
        <f>IF('Data Import'!$K$239="Да","+","")</f>
        <v>+</v>
      </c>
      <c r="L18" s="200">
        <f>IF('Data Import'!$K$241&lt;&gt;"",'Data Import'!$K$241,"")</f>
        <v>7</v>
      </c>
      <c r="M18" s="200">
        <f>IF('Data Import'!$K$242&lt;&gt;"",'Data Import'!$K$242,"")</f>
        <v>2</v>
      </c>
      <c r="N18" s="200">
        <f>IF('Data Import'!$K$243&lt;&gt;"",'Data Import'!$K$243,"")</f>
        <v>1</v>
      </c>
      <c r="O18" s="200">
        <f>IF('Data Import'!$K$244&lt;&gt;"",'Data Import'!$K$244,"")</f>
        <v>1</v>
      </c>
      <c r="P18" s="200">
        <f>IF('Data Import'!$K$245&lt;&gt;"",'Data Import'!$K$245,"")</f>
        <v>0</v>
      </c>
      <c r="Q18" s="200">
        <f>IF('Data Import'!$K$246&lt;&gt;"",'Data Import'!$K$246,"")</f>
        <v>7</v>
      </c>
      <c r="R18" s="200">
        <f>IF('Data Import'!$K$247&lt;&gt;"",'Data Import'!$K$247,"")</f>
        <v>2</v>
      </c>
      <c r="S18" s="200">
        <f>IF('Data Import'!$K$248&lt;&gt;"",'Data Import'!$K$248,"")</f>
        <v>1</v>
      </c>
      <c r="T18" s="200">
        <f>IF('Data Import'!$K$249&lt;&gt;"",'Data Import'!$K$249,"")</f>
        <v>1</v>
      </c>
      <c r="U18" s="200" t="str">
        <f>IF('Data Import'!$K$250&lt;&gt;"",'Data Import'!$K$250,"")</f>
        <v/>
      </c>
      <c r="V18" s="201">
        <f>IF('Data Import'!$K$251&lt;&gt;"",'Data Import'!$K$251,"")</f>
        <v>100</v>
      </c>
      <c r="W18" s="201">
        <f>IF('Data Import'!$K$252&lt;&gt;"",'Data Import'!$K$252,"")</f>
        <v>100</v>
      </c>
      <c r="X18" s="201">
        <f>IF('Data Import'!$K$253&lt;&gt;"",'Data Import'!$K$253,"")</f>
        <v>100</v>
      </c>
      <c r="Y18" s="201">
        <f>IF('Data Import'!$K$254&lt;&gt;"",'Data Import'!$K$254,"")</f>
        <v>100</v>
      </c>
      <c r="Z18" s="201" t="str">
        <f>IF('Data Import'!$K$255&lt;&gt;"",'Data Import'!$K$255,"")</f>
        <v/>
      </c>
    </row>
    <row r="19" spans="1:26" s="202" customFormat="1" ht="80.25" customHeight="1" x14ac:dyDescent="0.25">
      <c r="A19" s="33">
        <v>9</v>
      </c>
      <c r="B19" s="177" t="s">
        <v>19</v>
      </c>
      <c r="C19" s="199" t="str">
        <f>IF('Data Import'!$L$233="Нет","+","")</f>
        <v/>
      </c>
      <c r="D19" s="199" t="str">
        <f>IF('Data Import'!$L$234="Нет","+","")</f>
        <v/>
      </c>
      <c r="E19" s="179" t="str">
        <f>IF('Data Import'!$L$235&lt;&gt;"",'Data Import'!$L$235,"")</f>
        <v>Удельный вес объектов, на которых обеспечено дублирование необходимой для инвалидов звуковой и зрительной информации, а также надписей, знаков и иной текстовой и графической информации знаками, выполненными рельефно-точечным шрифтом Брайля и на контрастном фоне</v>
      </c>
      <c r="F19" s="199" t="str">
        <f>IF('Data Import'!$L$236&lt;&gt;"",'Data Import'!$L$236,"")</f>
        <v>%</v>
      </c>
      <c r="G19" s="201">
        <f>IF('Data Import'!$L$237&lt;&gt;"",'Data Import'!$L$237,"")</f>
        <v>20</v>
      </c>
      <c r="H19" s="201">
        <f>IF('Data Import'!$L$238&lt;&gt;"",'Data Import'!$L$238,"")</f>
        <v>0</v>
      </c>
      <c r="I19" s="199" t="str">
        <f>IF('Data Import'!$L$239="Нет","+","")</f>
        <v>+</v>
      </c>
      <c r="J19" s="179" t="str">
        <f>IF('Data Import'!$L$240&lt;&gt;"",'Data Import'!$L$240,"")</f>
        <v/>
      </c>
      <c r="K19" s="199" t="str">
        <f>IF('Data Import'!$L$239="Да","+","")</f>
        <v/>
      </c>
      <c r="L19" s="200">
        <f>IF('Data Import'!$L$241&lt;&gt;"",'Data Import'!$L$241,"")</f>
        <v>9</v>
      </c>
      <c r="M19" s="200">
        <f>IF('Data Import'!$L$242&lt;&gt;"",'Data Import'!$L$242,"")</f>
        <v>0</v>
      </c>
      <c r="N19" s="200">
        <f>IF('Data Import'!$L$243&lt;&gt;"",'Data Import'!$L$243,"")</f>
        <v>0</v>
      </c>
      <c r="O19" s="200">
        <f>IF('Data Import'!$L$244&lt;&gt;"",'Data Import'!$L$244,"")</f>
        <v>0</v>
      </c>
      <c r="P19" s="200">
        <f>IF('Data Import'!$L$245&lt;&gt;"",'Data Import'!$L$245,"")</f>
        <v>0</v>
      </c>
      <c r="Q19" s="200">
        <f>IF('Data Import'!$L$246&lt;&gt;"",'Data Import'!$L$246,"")</f>
        <v>9</v>
      </c>
      <c r="R19" s="200">
        <f>IF('Data Import'!$L$247&lt;&gt;"",'Data Import'!$L$247,"")</f>
        <v>0</v>
      </c>
      <c r="S19" s="200">
        <f>IF('Data Import'!$L$248&lt;&gt;"",'Data Import'!$L$248,"")</f>
        <v>0</v>
      </c>
      <c r="T19" s="200">
        <f>IF('Data Import'!$L$249&lt;&gt;"",'Data Import'!$L$249,"")</f>
        <v>0</v>
      </c>
      <c r="U19" s="200">
        <f>IF('Data Import'!$L$250&lt;&gt;"",'Data Import'!$L$250,"")</f>
        <v>0</v>
      </c>
      <c r="V19" s="201">
        <f>IF('Data Import'!$L$251&lt;&gt;"",'Data Import'!$L$251,"")</f>
        <v>100</v>
      </c>
      <c r="W19" s="201" t="str">
        <f>IF('Data Import'!$L$252&lt;&gt;"",'Data Import'!$L$252,"")</f>
        <v/>
      </c>
      <c r="X19" s="201" t="str">
        <f>IF('Data Import'!$L$253&lt;&gt;"",'Data Import'!$L$253,"")</f>
        <v/>
      </c>
      <c r="Y19" s="201" t="str">
        <f>IF('Data Import'!$L$254&lt;&gt;"",'Data Import'!$L$254,"")</f>
        <v/>
      </c>
      <c r="Z19" s="201" t="str">
        <f>IF('Data Import'!$L$255&lt;&gt;"",'Data Import'!$L$255,"")</f>
        <v/>
      </c>
    </row>
    <row r="20" spans="1:26" s="202" customFormat="1" ht="49.5" customHeight="1" x14ac:dyDescent="0.25">
      <c r="A20" s="33">
        <v>10</v>
      </c>
      <c r="B20" s="177" t="s">
        <v>20</v>
      </c>
      <c r="C20" s="199" t="str">
        <f>IF('Data Import'!$M$233="Нет","+","")</f>
        <v/>
      </c>
      <c r="D20" s="199" t="str">
        <f>IF('Data Import'!$M$234="Нет","+","")</f>
        <v/>
      </c>
      <c r="E20" s="179" t="str">
        <f>IF('Data Import'!$M$235&lt;&gt;"",'Data Import'!$M$235,"")</f>
        <v xml:space="preserve">Доля объектов транспортной инфраструктуры, соответствующих базовым требованиям доступности транспортного комплекса для инвалидов </v>
      </c>
      <c r="F20" s="199" t="str">
        <f>IF('Data Import'!$M$236&lt;&gt;"",'Data Import'!$M$236,"")</f>
        <v>%</v>
      </c>
      <c r="G20" s="201">
        <f>IF('Data Import'!$M$237&lt;&gt;"",'Data Import'!$M$237,"")</f>
        <v>10</v>
      </c>
      <c r="H20" s="201">
        <f>IF('Data Import'!$M$238&lt;&gt;"",'Data Import'!$M$238,"")</f>
        <v>100</v>
      </c>
      <c r="I20" s="199" t="str">
        <f>IF('Data Import'!$M$239="Нет","+","")</f>
        <v>+</v>
      </c>
      <c r="J20" s="179" t="str">
        <f>IF('Data Import'!$M$240&lt;&gt;"",'Data Import'!$M$240,"")</f>
        <v/>
      </c>
      <c r="K20" s="199" t="str">
        <f>IF('Data Import'!$M$239="Да","+","")</f>
        <v/>
      </c>
      <c r="L20" s="200">
        <f>IF('Data Import'!$M$241&lt;&gt;"",'Data Import'!$M$241,"")</f>
        <v>1</v>
      </c>
      <c r="M20" s="200">
        <f>IF('Data Import'!$M$242&lt;&gt;"",'Data Import'!$M$242,"")</f>
        <v>1</v>
      </c>
      <c r="N20" s="200">
        <f>IF('Data Import'!$M$243&lt;&gt;"",'Data Import'!$M$243,"")</f>
        <v>3</v>
      </c>
      <c r="O20" s="200">
        <f>IF('Data Import'!$M$244&lt;&gt;"",'Data Import'!$M$244,"")</f>
        <v>0</v>
      </c>
      <c r="P20" s="200">
        <f>IF('Data Import'!$M$245&lt;&gt;"",'Data Import'!$M$245,"")</f>
        <v>0</v>
      </c>
      <c r="Q20" s="200">
        <f>IF('Data Import'!$M$246&lt;&gt;"",'Data Import'!$M$246,"")</f>
        <v>1</v>
      </c>
      <c r="R20" s="200">
        <f>IF('Data Import'!$M$247&lt;&gt;"",'Data Import'!$M$247,"")</f>
        <v>1</v>
      </c>
      <c r="S20" s="200">
        <f>IF('Data Import'!$M$248&lt;&gt;"",'Data Import'!$M$248,"")</f>
        <v>3</v>
      </c>
      <c r="T20" s="200" t="str">
        <f>IF('Data Import'!$M$249&lt;&gt;"",'Data Import'!$M$249,"")</f>
        <v/>
      </c>
      <c r="U20" s="200" t="str">
        <f>IF('Data Import'!$M$250&lt;&gt;"",'Data Import'!$M$250,"")</f>
        <v/>
      </c>
      <c r="V20" s="201">
        <f>IF('Data Import'!$M$251&lt;&gt;"",'Data Import'!$M$251,"")</f>
        <v>100</v>
      </c>
      <c r="W20" s="201">
        <f>IF('Data Import'!$M$252&lt;&gt;"",'Data Import'!$M$252,"")</f>
        <v>100</v>
      </c>
      <c r="X20" s="201">
        <f>IF('Data Import'!$M$253&lt;&gt;"",'Data Import'!$M$253,"")</f>
        <v>100</v>
      </c>
      <c r="Y20" s="201" t="str">
        <f>IF('Data Import'!$M$254&lt;&gt;"",'Data Import'!$M$254,"")</f>
        <v/>
      </c>
      <c r="Z20" s="201" t="str">
        <f>IF('Data Import'!$M$255&lt;&gt;"",'Data Import'!$M$255,"")</f>
        <v/>
      </c>
    </row>
    <row r="21" spans="1:26" s="202" customFormat="1" ht="96.75" customHeight="1" x14ac:dyDescent="0.25">
      <c r="A21" s="33">
        <v>11</v>
      </c>
      <c r="B21" s="177" t="s">
        <v>21</v>
      </c>
      <c r="C21" s="199" t="str">
        <f>IF('Data Import'!$N$233="Нет","+","")</f>
        <v/>
      </c>
      <c r="D21" s="199" t="str">
        <f>IF('Data Import'!$N$234="Нет","+","")</f>
        <v/>
      </c>
      <c r="E21" s="179" t="str">
        <f>IF('Data Import'!$N$235&lt;&gt;"",'Data Import'!$N$235,"")</f>
        <v>Доля приоритетных объектов в приоритетных сферах
жизнедеятельности инвалидов и других маломобильных групп населения (далее -
приоритетные объекты), полностью доступных для всех категорий инвалидов, в общем количестве
приоритетных объектов</v>
      </c>
      <c r="F21" s="199" t="str">
        <f>IF('Data Import'!$N$236&lt;&gt;"",'Data Import'!$N$236,"")</f>
        <v>%</v>
      </c>
      <c r="G21" s="201">
        <f>IF('Data Import'!$N$237&lt;&gt;"",'Data Import'!$N$237,"")</f>
        <v>0</v>
      </c>
      <c r="H21" s="201">
        <f>IF('Data Import'!$N$238&lt;&gt;"",'Data Import'!$N$238,"")</f>
        <v>82.3</v>
      </c>
      <c r="I21" s="199" t="str">
        <f>IF('Data Import'!$N$239="Нет","+","")</f>
        <v>+</v>
      </c>
      <c r="J21" s="179" t="str">
        <f>IF('Data Import'!$N$240&lt;&gt;"",'Data Import'!$N$240,"")</f>
        <v/>
      </c>
      <c r="K21" s="199" t="str">
        <f>IF('Data Import'!$N$239="Да","+","")</f>
        <v/>
      </c>
      <c r="L21" s="200">
        <f>IF('Data Import'!$N$241&lt;&gt;"",'Data Import'!$N$241,"")</f>
        <v>1</v>
      </c>
      <c r="M21" s="200">
        <f>IF('Data Import'!$N$242&lt;&gt;"",'Data Import'!$N$242,"")</f>
        <v>20</v>
      </c>
      <c r="N21" s="200">
        <f>IF('Data Import'!$N$243&lt;&gt;"",'Data Import'!$N$243,"")</f>
        <v>2</v>
      </c>
      <c r="O21" s="200">
        <f>IF('Data Import'!$N$244&lt;&gt;"",'Data Import'!$N$244,"")</f>
        <v>9</v>
      </c>
      <c r="P21" s="200">
        <f>IF('Data Import'!$N$245&lt;&gt;"",'Data Import'!$N$245,"")</f>
        <v>15</v>
      </c>
      <c r="Q21" s="200">
        <f>IF('Data Import'!$N$246&lt;&gt;"",'Data Import'!$N$246,"")</f>
        <v>1</v>
      </c>
      <c r="R21" s="200">
        <f>IF('Data Import'!$N$247&lt;&gt;"",'Data Import'!$N$247,"")</f>
        <v>1</v>
      </c>
      <c r="S21" s="200">
        <f>IF('Data Import'!$N$248&lt;&gt;"",'Data Import'!$N$248,"")</f>
        <v>2</v>
      </c>
      <c r="T21" s="200">
        <f>IF('Data Import'!$N$249&lt;&gt;"",'Data Import'!$N$249,"")</f>
        <v>9</v>
      </c>
      <c r="U21" s="200">
        <f>IF('Data Import'!$N$250&lt;&gt;"",'Data Import'!$N$250,"")</f>
        <v>15</v>
      </c>
      <c r="V21" s="201">
        <f>IF('Data Import'!$N$251&lt;&gt;"",'Data Import'!$N$251,"")</f>
        <v>100</v>
      </c>
      <c r="W21" s="201">
        <f>IF('Data Import'!$N$252&lt;&gt;"",'Data Import'!$N$252,"")</f>
        <v>5</v>
      </c>
      <c r="X21" s="201">
        <f>IF('Data Import'!$N$253&lt;&gt;"",'Data Import'!$N$253,"")</f>
        <v>100</v>
      </c>
      <c r="Y21" s="201">
        <f>IF('Data Import'!$N$254&lt;&gt;"",'Data Import'!$N$254,"")</f>
        <v>100</v>
      </c>
      <c r="Z21" s="201">
        <f>IF('Data Import'!$N$255&lt;&gt;"",'Data Import'!$N$255,"")</f>
        <v>100</v>
      </c>
    </row>
    <row r="22" spans="1:26" s="202" customFormat="1" ht="15.75" customHeight="1" x14ac:dyDescent="0.25">
      <c r="A22" s="33">
        <v>12</v>
      </c>
      <c r="B22" s="177" t="s">
        <v>22</v>
      </c>
      <c r="C22" s="199" t="str">
        <f>IF('Data Import'!$O$233="Нет","+","")</f>
        <v>+</v>
      </c>
      <c r="D22" s="199" t="str">
        <f>IF('Data Import'!$O$234="Нет","+","")</f>
        <v/>
      </c>
      <c r="E22" s="179" t="str">
        <f>IF('Data Import'!$O$235&lt;&gt;"",'Data Import'!$O$235,"")</f>
        <v/>
      </c>
      <c r="F22" s="199" t="str">
        <f>IF('Data Import'!$O$236&lt;&gt;"",'Data Import'!$O$236,"")</f>
        <v/>
      </c>
      <c r="G22" s="201" t="str">
        <f>IF('Data Import'!$O$237&lt;&gt;"",'Data Import'!$O$237,"")</f>
        <v/>
      </c>
      <c r="H22" s="201" t="str">
        <f>IF('Data Import'!$O$238&lt;&gt;"",'Data Import'!$O$238,"")</f>
        <v/>
      </c>
      <c r="I22" s="199" t="str">
        <f>IF('Data Import'!$O$239="Нет","+","")</f>
        <v>+</v>
      </c>
      <c r="J22" s="179" t="str">
        <f>IF('Data Import'!$O$240&lt;&gt;"",'Data Import'!$O$240,"")</f>
        <v/>
      </c>
      <c r="K22" s="199" t="str">
        <f>IF('Data Import'!$O$239="Да","+","")</f>
        <v/>
      </c>
      <c r="L22" s="200">
        <f>IF('Data Import'!$O$241&lt;&gt;"",'Data Import'!$O$241,"")</f>
        <v>2</v>
      </c>
      <c r="M22" s="200">
        <f>IF('Data Import'!$O$242&lt;&gt;"",'Data Import'!$O$242,"")</f>
        <v>7</v>
      </c>
      <c r="N22" s="200">
        <f>IF('Data Import'!$O$243&lt;&gt;"",'Data Import'!$O$243,"")</f>
        <v>10</v>
      </c>
      <c r="O22" s="200">
        <f>IF('Data Import'!$O$244&lt;&gt;"",'Data Import'!$O$244,"")</f>
        <v>0</v>
      </c>
      <c r="P22" s="200">
        <f>IF('Data Import'!$O$245&lt;&gt;"",'Data Import'!$O$245,"")</f>
        <v>0</v>
      </c>
      <c r="Q22" s="200">
        <f>IF('Data Import'!$O$246&lt;&gt;"",'Data Import'!$O$246,"")</f>
        <v>2</v>
      </c>
      <c r="R22" s="200">
        <f>IF('Data Import'!$O$247&lt;&gt;"",'Data Import'!$O$247,"")</f>
        <v>7</v>
      </c>
      <c r="S22" s="200">
        <f>IF('Data Import'!$O$248&lt;&gt;"",'Data Import'!$O$248,"")</f>
        <v>10</v>
      </c>
      <c r="T22" s="200" t="str">
        <f>IF('Data Import'!$O$249&lt;&gt;"",'Data Import'!$O$249,"")</f>
        <v/>
      </c>
      <c r="U22" s="200" t="str">
        <f>IF('Data Import'!$O$250&lt;&gt;"",'Data Import'!$O$250,"")</f>
        <v/>
      </c>
      <c r="V22" s="201">
        <f>IF('Data Import'!$O$251&lt;&gt;"",'Data Import'!$O$251,"")</f>
        <v>100</v>
      </c>
      <c r="W22" s="201">
        <f>IF('Data Import'!$O$252&lt;&gt;"",'Data Import'!$O$252,"")</f>
        <v>100</v>
      </c>
      <c r="X22" s="201">
        <f>IF('Data Import'!$O$253&lt;&gt;"",'Data Import'!$O$253,"")</f>
        <v>100</v>
      </c>
      <c r="Y22" s="201" t="str">
        <f>IF('Data Import'!$O$254&lt;&gt;"",'Data Import'!$O$254,"")</f>
        <v/>
      </c>
      <c r="Z22" s="201" t="str">
        <f>IF('Data Import'!$O$255&lt;&gt;"",'Data Import'!$O$255,"")</f>
        <v/>
      </c>
    </row>
    <row r="23" spans="1:26" s="202" customFormat="1" ht="95.25" customHeight="1" x14ac:dyDescent="0.25">
      <c r="A23" s="33">
        <v>13</v>
      </c>
      <c r="B23" s="177" t="s">
        <v>23</v>
      </c>
      <c r="C23" s="199" t="str">
        <f>IF('Data Import'!$P$233="Нет","+","")</f>
        <v/>
      </c>
      <c r="D23" s="199" t="str">
        <f>IF('Data Import'!$P$234="Нет","+","")</f>
        <v/>
      </c>
      <c r="E23" s="179" t="str">
        <f>IF('Data Import'!$P$235&lt;&gt;"",'Data Import'!$P$235,"")</f>
        <v xml:space="preserve">Доля объектов транспортной инфраструктуры, соответствующих базовым требованиям доступности транспортного комплекса для инвалидов: 
2025 год – не менее 25 % (* - региональным сводным планом предусмотрен показатель к 2026 году - не менее 30%)
2026 год – не менее 30 % </v>
      </c>
      <c r="F23" s="199" t="str">
        <f>IF('Data Import'!$P$236&lt;&gt;"",'Data Import'!$P$236,"")</f>
        <v>%</v>
      </c>
      <c r="G23" s="201" t="str">
        <f>IF('Data Import'!$P$237&lt;&gt;"",'Data Import'!$P$237,"")</f>
        <v/>
      </c>
      <c r="H23" s="201" t="str">
        <f>IF('Data Import'!$P$238&lt;&gt;"",'Data Import'!$P$238,"")</f>
        <v/>
      </c>
      <c r="I23" s="199" t="str">
        <f>IF('Data Import'!$P$239="Нет","+","")</f>
        <v/>
      </c>
      <c r="J23" s="179" t="str">
        <f>IF('Data Import'!$P$240&lt;&gt;"",'Data Import'!$P$240,"")</f>
        <v/>
      </c>
      <c r="K23" s="199" t="str">
        <f>IF('Data Import'!$P$239="Да","+","")</f>
        <v>+</v>
      </c>
      <c r="L23" s="200">
        <f>IF('Data Import'!$P$241&lt;&gt;"",'Data Import'!$P$241,"")</f>
        <v>1</v>
      </c>
      <c r="M23" s="200">
        <f>IF('Data Import'!$P$242&lt;&gt;"",'Data Import'!$P$242,"")</f>
        <v>4</v>
      </c>
      <c r="N23" s="200">
        <f>IF('Data Import'!$P$243&lt;&gt;"",'Data Import'!$P$243,"")</f>
        <v>13</v>
      </c>
      <c r="O23" s="200">
        <f>IF('Data Import'!$P$244&lt;&gt;"",'Data Import'!$P$244,"")</f>
        <v>0</v>
      </c>
      <c r="P23" s="200">
        <f>IF('Data Import'!$P$245&lt;&gt;"",'Data Import'!$P$245,"")</f>
        <v>0</v>
      </c>
      <c r="Q23" s="200">
        <f>IF('Data Import'!$P$246&lt;&gt;"",'Data Import'!$P$246,"")</f>
        <v>1</v>
      </c>
      <c r="R23" s="200">
        <f>IF('Data Import'!$P$247&lt;&gt;"",'Data Import'!$P$247,"")</f>
        <v>4</v>
      </c>
      <c r="S23" s="200">
        <f>IF('Data Import'!$P$248&lt;&gt;"",'Data Import'!$P$248,"")</f>
        <v>13</v>
      </c>
      <c r="T23" s="200" t="str">
        <f>IF('Data Import'!$P$249&lt;&gt;"",'Data Import'!$P$249,"")</f>
        <v/>
      </c>
      <c r="U23" s="200" t="str">
        <f>IF('Data Import'!$P$250&lt;&gt;"",'Data Import'!$P$250,"")</f>
        <v/>
      </c>
      <c r="V23" s="201">
        <f>IF('Data Import'!$P$251&lt;&gt;"",'Data Import'!$P$251,"")</f>
        <v>100</v>
      </c>
      <c r="W23" s="201">
        <f>IF('Data Import'!$P$252&lt;&gt;"",'Data Import'!$P$252,"")</f>
        <v>100</v>
      </c>
      <c r="X23" s="201">
        <f>IF('Data Import'!$P$253&lt;&gt;"",'Data Import'!$P$253,"")</f>
        <v>100</v>
      </c>
      <c r="Y23" s="201" t="str">
        <f>IF('Data Import'!$P$254&lt;&gt;"",'Data Import'!$P$254,"")</f>
        <v/>
      </c>
      <c r="Z23" s="201" t="str">
        <f>IF('Data Import'!$P$255&lt;&gt;"",'Data Import'!$P$255,"")</f>
        <v/>
      </c>
    </row>
    <row r="24" spans="1:26" s="202" customFormat="1" ht="65.25" customHeight="1" x14ac:dyDescent="0.25">
      <c r="A24" s="33">
        <v>14</v>
      </c>
      <c r="B24" s="177" t="s">
        <v>24</v>
      </c>
      <c r="C24" s="199" t="str">
        <f>IF('Data Import'!$Q$233="Нет","+","")</f>
        <v/>
      </c>
      <c r="D24" s="199" t="str">
        <f>IF('Data Import'!$Q$234="Нет","+","")</f>
        <v/>
      </c>
      <c r="E24" s="179" t="str">
        <f>IF('Data Import'!$Q$235&lt;&gt;"",'Data Import'!$Q$235,"")</f>
        <v xml:space="preserve">Доля объектов транспортной инфраструктуры, находящихся в ведении Пермского края, соответствующих базовым требованиям доступности транспортного комплекса для инвалидов (аэропорт, автостанции, автовокзалы, ж/д вокзалы, причалы, порты)
</v>
      </c>
      <c r="F24" s="199" t="str">
        <f>IF('Data Import'!$Q$236&lt;&gt;"",'Data Import'!$Q$236,"")</f>
        <v>%</v>
      </c>
      <c r="G24" s="201">
        <f>IF('Data Import'!$Q$237&lt;&gt;"",'Data Import'!$Q$237,"")</f>
        <v>30</v>
      </c>
      <c r="H24" s="201">
        <f>IF('Data Import'!$Q$238&lt;&gt;"",'Data Import'!$Q$238,"")</f>
        <v>30</v>
      </c>
      <c r="I24" s="199" t="str">
        <f>IF('Data Import'!$Q$239="Нет","+","")</f>
        <v>+</v>
      </c>
      <c r="J24" s="179" t="str">
        <f>IF('Data Import'!$Q$240&lt;&gt;"",'Data Import'!$Q$240,"")</f>
        <v/>
      </c>
      <c r="K24" s="199" t="str">
        <f>IF('Data Import'!$Q$239="Да","+","")</f>
        <v/>
      </c>
      <c r="L24" s="200">
        <f>IF('Data Import'!$Q$241&lt;&gt;"",'Data Import'!$Q$241,"")</f>
        <v>1</v>
      </c>
      <c r="M24" s="200">
        <f>IF('Data Import'!$Q$242&lt;&gt;"",'Data Import'!$Q$242,"")</f>
        <v>16</v>
      </c>
      <c r="N24" s="200">
        <f>IF('Data Import'!$Q$243&lt;&gt;"",'Data Import'!$Q$243,"")</f>
        <v>39</v>
      </c>
      <c r="O24" s="200">
        <f>IF('Data Import'!$Q$244&lt;&gt;"",'Data Import'!$Q$244,"")</f>
        <v>14</v>
      </c>
      <c r="P24" s="200">
        <f>IF('Data Import'!$Q$245&lt;&gt;"",'Data Import'!$Q$245,"")</f>
        <v>0</v>
      </c>
      <c r="Q24" s="200">
        <f>IF('Data Import'!$Q$246&lt;&gt;"",'Data Import'!$Q$246,"")</f>
        <v>1</v>
      </c>
      <c r="R24" s="200">
        <f>IF('Data Import'!$Q$247&lt;&gt;"",'Data Import'!$Q$247,"")</f>
        <v>12</v>
      </c>
      <c r="S24" s="200">
        <f>IF('Data Import'!$Q$248&lt;&gt;"",'Data Import'!$Q$248,"")</f>
        <v>18</v>
      </c>
      <c r="T24" s="200">
        <f>IF('Data Import'!$Q$249&lt;&gt;"",'Data Import'!$Q$249,"")</f>
        <v>3</v>
      </c>
      <c r="U24" s="200" t="str">
        <f>IF('Data Import'!$Q$250&lt;&gt;"",'Data Import'!$Q$250,"")</f>
        <v/>
      </c>
      <c r="V24" s="201">
        <f>IF('Data Import'!$Q$251&lt;&gt;"",'Data Import'!$Q$251,"")</f>
        <v>100</v>
      </c>
      <c r="W24" s="201">
        <f>IF('Data Import'!$Q$252&lt;&gt;"",'Data Import'!$Q$252,"")</f>
        <v>75</v>
      </c>
      <c r="X24" s="201">
        <f>IF('Data Import'!$Q$253&lt;&gt;"",'Data Import'!$Q$253,"")</f>
        <v>46.154000000000003</v>
      </c>
      <c r="Y24" s="201">
        <f>IF('Data Import'!$Q$254&lt;&gt;"",'Data Import'!$Q$254,"")</f>
        <v>21.428999999999998</v>
      </c>
      <c r="Z24" s="201" t="str">
        <f>IF('Data Import'!$Q$255&lt;&gt;"",'Data Import'!$Q$255,"")</f>
        <v/>
      </c>
    </row>
    <row r="25" spans="1:26" s="202" customFormat="1" ht="15.75" customHeight="1" x14ac:dyDescent="0.25">
      <c r="A25" s="33">
        <v>15</v>
      </c>
      <c r="B25" s="177" t="s">
        <v>25</v>
      </c>
      <c r="C25" s="199" t="str">
        <f>IF('Data Import'!$R$233="Нет","+","")</f>
        <v>+</v>
      </c>
      <c r="D25" s="199" t="str">
        <f>IF('Data Import'!$R$234="Нет","+","")</f>
        <v/>
      </c>
      <c r="E25" s="179" t="str">
        <f>IF('Data Import'!$R$235&lt;&gt;"",'Data Import'!$R$235,"")</f>
        <v/>
      </c>
      <c r="F25" s="199" t="str">
        <f>IF('Data Import'!$R$236&lt;&gt;"",'Data Import'!$R$236,"")</f>
        <v/>
      </c>
      <c r="G25" s="201" t="str">
        <f>IF('Data Import'!$R$237&lt;&gt;"",'Data Import'!$R$237,"")</f>
        <v/>
      </c>
      <c r="H25" s="201" t="str">
        <f>IF('Data Import'!$R$238&lt;&gt;"",'Data Import'!$R$238,"")</f>
        <v/>
      </c>
      <c r="I25" s="199" t="str">
        <f>IF('Data Import'!$R$239="Нет","+","")</f>
        <v/>
      </c>
      <c r="J25" s="179" t="str">
        <f>IF('Data Import'!$R$240&lt;&gt;"",'Data Import'!$R$240,"")</f>
        <v/>
      </c>
      <c r="K25" s="199" t="str">
        <f>IF('Data Import'!$R$239="Да","+","")</f>
        <v>+</v>
      </c>
      <c r="L25" s="200">
        <f>IF('Data Import'!$R$241&lt;&gt;"",'Data Import'!$R$241,"")</f>
        <v>1</v>
      </c>
      <c r="M25" s="200">
        <f>IF('Data Import'!$R$242&lt;&gt;"",'Data Import'!$R$242,"")</f>
        <v>26</v>
      </c>
      <c r="N25" s="200">
        <f>IF('Data Import'!$R$243&lt;&gt;"",'Data Import'!$R$243,"")</f>
        <v>56</v>
      </c>
      <c r="O25" s="200">
        <f>IF('Data Import'!$R$244&lt;&gt;"",'Data Import'!$R$244,"")</f>
        <v>1</v>
      </c>
      <c r="P25" s="200">
        <f>IF('Data Import'!$R$245&lt;&gt;"",'Data Import'!$R$245,"")</f>
        <v>0</v>
      </c>
      <c r="Q25" s="200">
        <f>IF('Data Import'!$R$246&lt;&gt;"",'Data Import'!$R$246,"")</f>
        <v>1</v>
      </c>
      <c r="R25" s="200">
        <f>IF('Data Import'!$R$247&lt;&gt;"",'Data Import'!$R$247,"")</f>
        <v>4</v>
      </c>
      <c r="S25" s="200">
        <f>IF('Data Import'!$R$248&lt;&gt;"",'Data Import'!$R$248,"")</f>
        <v>48</v>
      </c>
      <c r="T25" s="200">
        <f>IF('Data Import'!$R$249&lt;&gt;"",'Data Import'!$R$249,"")</f>
        <v>1</v>
      </c>
      <c r="U25" s="200">
        <f>IF('Data Import'!$R$250&lt;&gt;"",'Data Import'!$R$250,"")</f>
        <v>0</v>
      </c>
      <c r="V25" s="201">
        <f>IF('Data Import'!$R$251&lt;&gt;"",'Data Import'!$R$251,"")</f>
        <v>100</v>
      </c>
      <c r="W25" s="201">
        <f>IF('Data Import'!$R$252&lt;&gt;"",'Data Import'!$R$252,"")</f>
        <v>15.385</v>
      </c>
      <c r="X25" s="201">
        <f>IF('Data Import'!$R$253&lt;&gt;"",'Data Import'!$R$253,"")</f>
        <v>85.713999999999999</v>
      </c>
      <c r="Y25" s="201">
        <f>IF('Data Import'!$R$254&lt;&gt;"",'Data Import'!$R$254,"")</f>
        <v>100</v>
      </c>
      <c r="Z25" s="201" t="str">
        <f>IF('Data Import'!$R$255&lt;&gt;"",'Data Import'!$R$255,"")</f>
        <v/>
      </c>
    </row>
    <row r="26" spans="1:26" s="202" customFormat="1" ht="63" customHeight="1" x14ac:dyDescent="0.25">
      <c r="A26" s="33">
        <v>16</v>
      </c>
      <c r="B26" s="177" t="s">
        <v>26</v>
      </c>
      <c r="C26" s="199" t="str">
        <f>IF('Data Import'!$S$233="Нет","+","")</f>
        <v/>
      </c>
      <c r="D26" s="199" t="str">
        <f>IF('Data Import'!$S$234="Нет","+","")</f>
        <v/>
      </c>
      <c r="E26" s="179" t="str">
        <f>IF('Data Import'!$S$235&lt;&gt;"",'Data Import'!$S$235,"")</f>
        <v>Доля объектов транспорт-ной инфраструктуры, соответствующих базовым требованиям доступности транспортного комплекса для инвалидов: остановочные пункты на автомобильных дорогах; автостанции; автовокзалы; ж/д вокзалы</v>
      </c>
      <c r="F26" s="199" t="str">
        <f>IF('Data Import'!$S$236&lt;&gt;"",'Data Import'!$S$236,"")</f>
        <v>%</v>
      </c>
      <c r="G26" s="201">
        <f>IF('Data Import'!$S$237&lt;&gt;"",'Data Import'!$S$237,"")</f>
        <v>20</v>
      </c>
      <c r="H26" s="201">
        <f>IF('Data Import'!$S$238&lt;&gt;"",'Data Import'!$S$238,"")</f>
        <v>85.7</v>
      </c>
      <c r="I26" s="199" t="str">
        <f>IF('Data Import'!$S$239="Нет","+","")</f>
        <v/>
      </c>
      <c r="J26" s="179" t="str">
        <f>IF('Data Import'!$S$240&lt;&gt;"",'Data Import'!$S$240,"")</f>
        <v/>
      </c>
      <c r="K26" s="199" t="str">
        <f>IF('Data Import'!$S$239="Да","+","")</f>
        <v>+</v>
      </c>
      <c r="L26" s="200">
        <f>IF('Data Import'!$S$241&lt;&gt;"",'Data Import'!$S$241,"")</f>
        <v>1</v>
      </c>
      <c r="M26" s="200">
        <f>IF('Data Import'!$S$242&lt;&gt;"",'Data Import'!$S$242,"")</f>
        <v>1</v>
      </c>
      <c r="N26" s="200">
        <f>IF('Data Import'!$S$243&lt;&gt;"",'Data Import'!$S$243,"")</f>
        <v>4</v>
      </c>
      <c r="O26" s="200">
        <f>IF('Data Import'!$S$244&lt;&gt;"",'Data Import'!$S$244,"")</f>
        <v>1</v>
      </c>
      <c r="P26" s="200">
        <f>IF('Data Import'!$S$245&lt;&gt;"",'Data Import'!$S$245,"")</f>
        <v>0</v>
      </c>
      <c r="Q26" s="200">
        <f>IF('Data Import'!$S$246&lt;&gt;"",'Data Import'!$S$246,"")</f>
        <v>1</v>
      </c>
      <c r="R26" s="200">
        <f>IF('Data Import'!$S$247&lt;&gt;"",'Data Import'!$S$247,"")</f>
        <v>1</v>
      </c>
      <c r="S26" s="200">
        <f>IF('Data Import'!$S$248&lt;&gt;"",'Data Import'!$S$248,"")</f>
        <v>3</v>
      </c>
      <c r="T26" s="200">
        <f>IF('Data Import'!$S$249&lt;&gt;"",'Data Import'!$S$249,"")</f>
        <v>1</v>
      </c>
      <c r="U26" s="200" t="str">
        <f>IF('Data Import'!$S$250&lt;&gt;"",'Data Import'!$S$250,"")</f>
        <v/>
      </c>
      <c r="V26" s="201">
        <f>IF('Data Import'!$S$251&lt;&gt;"",'Data Import'!$S$251,"")</f>
        <v>100</v>
      </c>
      <c r="W26" s="201">
        <f>IF('Data Import'!$S$252&lt;&gt;"",'Data Import'!$S$252,"")</f>
        <v>100</v>
      </c>
      <c r="X26" s="201">
        <f>IF('Data Import'!$S$253&lt;&gt;"",'Data Import'!$S$253,"")</f>
        <v>75</v>
      </c>
      <c r="Y26" s="201">
        <f>IF('Data Import'!$S$254&lt;&gt;"",'Data Import'!$S$254,"")</f>
        <v>100</v>
      </c>
      <c r="Z26" s="201" t="str">
        <f>IF('Data Import'!$S$255&lt;&gt;"",'Data Import'!$S$255,"")</f>
        <v/>
      </c>
    </row>
    <row r="27" spans="1:26" s="202" customFormat="1" ht="15.75" customHeight="1" x14ac:dyDescent="0.25">
      <c r="A27" s="33">
        <v>17</v>
      </c>
      <c r="B27" s="177" t="s">
        <v>27</v>
      </c>
      <c r="C27" s="199" t="str">
        <f>IF('Data Import'!$T$233="Нет","+","")</f>
        <v/>
      </c>
      <c r="D27" s="199" t="str">
        <f>IF('Data Import'!$T$234="Нет","+","")</f>
        <v/>
      </c>
      <c r="E27" s="179" t="str">
        <f>IF('Data Import'!$T$235&lt;&gt;"",'Data Import'!$T$235,"")</f>
        <v/>
      </c>
      <c r="F27" s="199" t="str">
        <f>IF('Data Import'!$T$236&lt;&gt;"",'Data Import'!$T$236,"")</f>
        <v/>
      </c>
      <c r="G27" s="201" t="str">
        <f>IF('Data Import'!$T$237&lt;&gt;"",'Data Import'!$T$237,"")</f>
        <v/>
      </c>
      <c r="H27" s="201" t="str">
        <f>IF('Data Import'!$T$238&lt;&gt;"",'Data Import'!$T$238,"")</f>
        <v/>
      </c>
      <c r="I27" s="199" t="str">
        <f>IF('Data Import'!$T$239="Нет","+","")</f>
        <v/>
      </c>
      <c r="J27" s="179" t="str">
        <f>IF('Data Import'!$T$240&lt;&gt;"",'Data Import'!$T$240,"")</f>
        <v/>
      </c>
      <c r="K27" s="199" t="str">
        <f>IF('Data Import'!$T$239="Да","+","")</f>
        <v/>
      </c>
      <c r="L27" s="200" t="str">
        <f>IF('Data Import'!$T$241&lt;&gt;"",'Data Import'!$T$241,"")</f>
        <v/>
      </c>
      <c r="M27" s="200" t="str">
        <f>IF('Data Import'!$T$242&lt;&gt;"",'Data Import'!$T$242,"")</f>
        <v/>
      </c>
      <c r="N27" s="200" t="str">
        <f>IF('Data Import'!$T$243&lt;&gt;"",'Data Import'!$T$243,"")</f>
        <v/>
      </c>
      <c r="O27" s="200" t="str">
        <f>IF('Data Import'!$T$244&lt;&gt;"",'Data Import'!$T$244,"")</f>
        <v/>
      </c>
      <c r="P27" s="200" t="str">
        <f>IF('Data Import'!$T$245&lt;&gt;"",'Data Import'!$T$245,"")</f>
        <v/>
      </c>
      <c r="Q27" s="200" t="str">
        <f>IF('Data Import'!$T$246&lt;&gt;"",'Data Import'!$T$246,"")</f>
        <v/>
      </c>
      <c r="R27" s="200" t="str">
        <f>IF('Data Import'!$T$247&lt;&gt;"",'Data Import'!$T$247,"")</f>
        <v/>
      </c>
      <c r="S27" s="200" t="str">
        <f>IF('Data Import'!$T$248&lt;&gt;"",'Data Import'!$T$248,"")</f>
        <v/>
      </c>
      <c r="T27" s="200" t="str">
        <f>IF('Data Import'!$T$249&lt;&gt;"",'Data Import'!$T$249,"")</f>
        <v/>
      </c>
      <c r="U27" s="200" t="str">
        <f>IF('Data Import'!$T$250&lt;&gt;"",'Data Import'!$T$250,"")</f>
        <v/>
      </c>
      <c r="V27" s="201" t="str">
        <f>IF('Data Import'!$T$251&lt;&gt;"",'Data Import'!$T$251,"")</f>
        <v/>
      </c>
      <c r="W27" s="201" t="str">
        <f>IF('Data Import'!$T$252&lt;&gt;"",'Data Import'!$T$252,"")</f>
        <v/>
      </c>
      <c r="X27" s="201" t="str">
        <f>IF('Data Import'!$T$253&lt;&gt;"",'Data Import'!$T$253,"")</f>
        <v/>
      </c>
      <c r="Y27" s="201" t="str">
        <f>IF('Data Import'!$T$254&lt;&gt;"",'Data Import'!$T$254,"")</f>
        <v/>
      </c>
      <c r="Z27" s="201" t="str">
        <f>IF('Data Import'!$T$255&lt;&gt;"",'Data Import'!$T$255,"")</f>
        <v/>
      </c>
    </row>
    <row r="28" spans="1:26" s="202" customFormat="1" ht="15.75" customHeight="1" x14ac:dyDescent="0.25">
      <c r="A28" s="33">
        <v>18</v>
      </c>
      <c r="B28" s="177" t="s">
        <v>28</v>
      </c>
      <c r="C28" s="199" t="str">
        <f>IF('Data Import'!$U$233="Нет","+","")</f>
        <v/>
      </c>
      <c r="D28" s="199" t="str">
        <f>IF('Data Import'!$U$234="Нет","+","")</f>
        <v/>
      </c>
      <c r="E28" s="179" t="str">
        <f>IF('Data Import'!$U$235&lt;&gt;"",'Data Import'!$U$235,"")</f>
        <v/>
      </c>
      <c r="F28" s="199" t="str">
        <f>IF('Data Import'!$U$236&lt;&gt;"",'Data Import'!$U$236,"")</f>
        <v/>
      </c>
      <c r="G28" s="201" t="str">
        <f>IF('Data Import'!$U$237&lt;&gt;"",'Data Import'!$U$237,"")</f>
        <v/>
      </c>
      <c r="H28" s="201" t="str">
        <f>IF('Data Import'!$U$238&lt;&gt;"",'Data Import'!$U$238,"")</f>
        <v/>
      </c>
      <c r="I28" s="199" t="str">
        <f>IF('Data Import'!$U$239="Нет","+","")</f>
        <v/>
      </c>
      <c r="J28" s="179" t="str">
        <f>IF('Data Import'!$U$240&lt;&gt;"",'Data Import'!$U$240,"")</f>
        <v/>
      </c>
      <c r="K28" s="199" t="str">
        <f>IF('Data Import'!$U$239="Да","+","")</f>
        <v/>
      </c>
      <c r="L28" s="200" t="str">
        <f>IF('Data Import'!$U$241&lt;&gt;"",'Data Import'!$U$241,"")</f>
        <v/>
      </c>
      <c r="M28" s="200" t="str">
        <f>IF('Data Import'!$U$242&lt;&gt;"",'Data Import'!$U$242,"")</f>
        <v/>
      </c>
      <c r="N28" s="200" t="str">
        <f>IF('Data Import'!$U$243&lt;&gt;"",'Data Import'!$U$243,"")</f>
        <v/>
      </c>
      <c r="O28" s="200" t="str">
        <f>IF('Data Import'!$U$244&lt;&gt;"",'Data Import'!$U$244,"")</f>
        <v/>
      </c>
      <c r="P28" s="200" t="str">
        <f>IF('Data Import'!$U$245&lt;&gt;"",'Data Import'!$U$245,"")</f>
        <v/>
      </c>
      <c r="Q28" s="200" t="str">
        <f>IF('Data Import'!$U$246&lt;&gt;"",'Data Import'!$U$246,"")</f>
        <v/>
      </c>
      <c r="R28" s="200" t="str">
        <f>IF('Data Import'!$U$247&lt;&gt;"",'Data Import'!$U$247,"")</f>
        <v/>
      </c>
      <c r="S28" s="200" t="str">
        <f>IF('Data Import'!$U$248&lt;&gt;"",'Data Import'!$U$248,"")</f>
        <v/>
      </c>
      <c r="T28" s="200" t="str">
        <f>IF('Data Import'!$U$249&lt;&gt;"",'Data Import'!$U$249,"")</f>
        <v/>
      </c>
      <c r="U28" s="200" t="str">
        <f>IF('Data Import'!$U$250&lt;&gt;"",'Data Import'!$U$250,"")</f>
        <v/>
      </c>
      <c r="V28" s="201" t="str">
        <f>IF('Data Import'!$U$251&lt;&gt;"",'Data Import'!$U$251,"")</f>
        <v/>
      </c>
      <c r="W28" s="201" t="str">
        <f>IF('Data Import'!$U$252&lt;&gt;"",'Data Import'!$U$252,"")</f>
        <v/>
      </c>
      <c r="X28" s="201" t="str">
        <f>IF('Data Import'!$U$253&lt;&gt;"",'Data Import'!$U$253,"")</f>
        <v/>
      </c>
      <c r="Y28" s="201" t="str">
        <f>IF('Data Import'!$U$254&lt;&gt;"",'Data Import'!$U$254,"")</f>
        <v/>
      </c>
      <c r="Z28" s="201" t="str">
        <f>IF('Data Import'!$U$255&lt;&gt;"",'Data Import'!$U$255,"")</f>
        <v/>
      </c>
    </row>
    <row r="29" spans="1:26" s="202" customFormat="1" ht="15.75" customHeight="1" x14ac:dyDescent="0.25">
      <c r="A29" s="33">
        <v>19</v>
      </c>
      <c r="B29" s="177" t="s">
        <v>29</v>
      </c>
      <c r="C29" s="199" t="str">
        <f>IF('Data Import'!$V$233="Нет","+","")</f>
        <v/>
      </c>
      <c r="D29" s="199" t="str">
        <f>IF('Data Import'!$V$234="Нет","+","")</f>
        <v/>
      </c>
      <c r="E29" s="179" t="str">
        <f>IF('Data Import'!$V$235&lt;&gt;"",'Data Import'!$V$235,"")</f>
        <v/>
      </c>
      <c r="F29" s="199" t="str">
        <f>IF('Data Import'!$V$236&lt;&gt;"",'Data Import'!$V$236,"")</f>
        <v/>
      </c>
      <c r="G29" s="201" t="str">
        <f>IF('Data Import'!$V$237&lt;&gt;"",'Data Import'!$V$237,"")</f>
        <v/>
      </c>
      <c r="H29" s="201" t="str">
        <f>IF('Data Import'!$V$238&lt;&gt;"",'Data Import'!$V$238,"")</f>
        <v/>
      </c>
      <c r="I29" s="199" t="str">
        <f>IF('Data Import'!$V$239="Нет","+","")</f>
        <v/>
      </c>
      <c r="J29" s="179" t="str">
        <f>IF('Data Import'!$V$240&lt;&gt;"",'Data Import'!$V$240,"")</f>
        <v/>
      </c>
      <c r="K29" s="199" t="str">
        <f>IF('Data Import'!$V$239="Да","+","")</f>
        <v/>
      </c>
      <c r="L29" s="200" t="str">
        <f>IF('Data Import'!$V$241&lt;&gt;"",'Data Import'!$V$241,"")</f>
        <v/>
      </c>
      <c r="M29" s="200" t="str">
        <f>IF('Data Import'!$V$242&lt;&gt;"",'Data Import'!$V$242,"")</f>
        <v/>
      </c>
      <c r="N29" s="200" t="str">
        <f>IF('Data Import'!$V$243&lt;&gt;"",'Data Import'!$V$243,"")</f>
        <v/>
      </c>
      <c r="O29" s="200" t="str">
        <f>IF('Data Import'!$V$244&lt;&gt;"",'Data Import'!$V$244,"")</f>
        <v/>
      </c>
      <c r="P29" s="200" t="str">
        <f>IF('Data Import'!$V$245&lt;&gt;"",'Data Import'!$V$245,"")</f>
        <v/>
      </c>
      <c r="Q29" s="200" t="str">
        <f>IF('Data Import'!$V$246&lt;&gt;"",'Data Import'!$V$246,"")</f>
        <v/>
      </c>
      <c r="R29" s="200" t="str">
        <f>IF('Data Import'!$V$247&lt;&gt;"",'Data Import'!$V$247,"")</f>
        <v/>
      </c>
      <c r="S29" s="200" t="str">
        <f>IF('Data Import'!$V$248&lt;&gt;"",'Data Import'!$V$248,"")</f>
        <v/>
      </c>
      <c r="T29" s="200" t="str">
        <f>IF('Data Import'!$V$249&lt;&gt;"",'Data Import'!$V$249,"")</f>
        <v/>
      </c>
      <c r="U29" s="200" t="str">
        <f>IF('Data Import'!$V$250&lt;&gt;"",'Data Import'!$V$250,"")</f>
        <v/>
      </c>
      <c r="V29" s="201" t="str">
        <f>IF('Data Import'!$V$251&lt;&gt;"",'Data Import'!$V$251,"")</f>
        <v/>
      </c>
      <c r="W29" s="201" t="str">
        <f>IF('Data Import'!$V$252&lt;&gt;"",'Data Import'!$V$252,"")</f>
        <v/>
      </c>
      <c r="X29" s="201" t="str">
        <f>IF('Data Import'!$V$253&lt;&gt;"",'Data Import'!$V$253,"")</f>
        <v/>
      </c>
      <c r="Y29" s="201" t="str">
        <f>IF('Data Import'!$V$254&lt;&gt;"",'Data Import'!$V$254,"")</f>
        <v/>
      </c>
      <c r="Z29" s="201" t="str">
        <f>IF('Data Import'!$V$255&lt;&gt;"",'Data Import'!$V$255,"")</f>
        <v/>
      </c>
    </row>
    <row r="30" spans="1:26" s="202" customFormat="1" ht="15.75" customHeight="1" x14ac:dyDescent="0.25">
      <c r="A30" s="33">
        <v>20</v>
      </c>
      <c r="B30" s="177" t="s">
        <v>30</v>
      </c>
      <c r="C30" s="199" t="str">
        <f>IF('Data Import'!$W$233="Нет","+","")</f>
        <v>+</v>
      </c>
      <c r="D30" s="199" t="str">
        <f>IF('Data Import'!$W$234="Нет","+","")</f>
        <v/>
      </c>
      <c r="E30" s="179" t="str">
        <f>IF('Data Import'!$W$235&lt;&gt;"",'Data Import'!$W$235,"")</f>
        <v/>
      </c>
      <c r="F30" s="199" t="str">
        <f>IF('Data Import'!$W$236&lt;&gt;"",'Data Import'!$W$236,"")</f>
        <v/>
      </c>
      <c r="G30" s="201" t="str">
        <f>IF('Data Import'!$W$237&lt;&gt;"",'Data Import'!$W$237,"")</f>
        <v/>
      </c>
      <c r="H30" s="201" t="str">
        <f>IF('Data Import'!$W$238&lt;&gt;"",'Data Import'!$W$238,"")</f>
        <v/>
      </c>
      <c r="I30" s="199" t="str">
        <f>IF('Data Import'!$W$239="Нет","+","")</f>
        <v/>
      </c>
      <c r="J30" s="179" t="str">
        <f>IF('Data Import'!$W$240&lt;&gt;"",'Data Import'!$W$240,"")</f>
        <v/>
      </c>
      <c r="K30" s="199" t="str">
        <f>IF('Data Import'!$W$239="Да","+","")</f>
        <v>+</v>
      </c>
      <c r="L30" s="200">
        <f>IF('Data Import'!$W$241&lt;&gt;"",'Data Import'!$W$241,"")</f>
        <v>1</v>
      </c>
      <c r="M30" s="200">
        <f>IF('Data Import'!$W$242&lt;&gt;"",'Data Import'!$W$242,"")</f>
        <v>4</v>
      </c>
      <c r="N30" s="200">
        <f>IF('Data Import'!$W$243&lt;&gt;"",'Data Import'!$W$243,"")</f>
        <v>3</v>
      </c>
      <c r="O30" s="200">
        <f>IF('Data Import'!$W$244&lt;&gt;"",'Data Import'!$W$244,"")</f>
        <v>14</v>
      </c>
      <c r="P30" s="200">
        <f>IF('Data Import'!$W$245&lt;&gt;"",'Data Import'!$W$245,"")</f>
        <v>0</v>
      </c>
      <c r="Q30" s="200">
        <f>IF('Data Import'!$W$246&lt;&gt;"",'Data Import'!$W$246,"")</f>
        <v>1</v>
      </c>
      <c r="R30" s="200">
        <f>IF('Data Import'!$W$247&lt;&gt;"",'Data Import'!$W$247,"")</f>
        <v>4</v>
      </c>
      <c r="S30" s="200">
        <f>IF('Data Import'!$W$248&lt;&gt;"",'Data Import'!$W$248,"")</f>
        <v>2</v>
      </c>
      <c r="T30" s="200">
        <f>IF('Data Import'!$W$249&lt;&gt;"",'Data Import'!$W$249,"")</f>
        <v>4</v>
      </c>
      <c r="U30" s="200" t="str">
        <f>IF('Data Import'!$W$250&lt;&gt;"",'Data Import'!$W$250,"")</f>
        <v/>
      </c>
      <c r="V30" s="201">
        <f>IF('Data Import'!$W$251&lt;&gt;"",'Data Import'!$W$251,"")</f>
        <v>100</v>
      </c>
      <c r="W30" s="201">
        <f>IF('Data Import'!$W$252&lt;&gt;"",'Data Import'!$W$252,"")</f>
        <v>100</v>
      </c>
      <c r="X30" s="201">
        <f>IF('Data Import'!$W$253&lt;&gt;"",'Data Import'!$W$253,"")</f>
        <v>66.667000000000002</v>
      </c>
      <c r="Y30" s="201">
        <f>IF('Data Import'!$W$254&lt;&gt;"",'Data Import'!$W$254,"")</f>
        <v>28.571000000000002</v>
      </c>
      <c r="Z30" s="201" t="str">
        <f>IF('Data Import'!$W$255&lt;&gt;"",'Data Import'!$W$255,"")</f>
        <v/>
      </c>
    </row>
    <row r="31" spans="1:26" s="202" customFormat="1" ht="66" customHeight="1" x14ac:dyDescent="0.25">
      <c r="A31" s="33">
        <v>21</v>
      </c>
      <c r="B31" s="177" t="s">
        <v>31</v>
      </c>
      <c r="C31" s="199" t="str">
        <f>IF('Data Import'!$X$233="Нет","+","")</f>
        <v/>
      </c>
      <c r="D31" s="199" t="str">
        <f>IF('Data Import'!$X$234="Нет","+","")</f>
        <v/>
      </c>
      <c r="E31" s="179" t="str">
        <f>IF('Data Import'!$X$235&lt;&gt;"",'Data Import'!$X$235,"")</f>
        <v>Количество объектов транспортной инфраструктуры,оборудованных специализированными средствами,необходимыми для обслуживания на объектах транспортной инфраструктуры всех категорий инвалидов</v>
      </c>
      <c r="F31" s="199" t="str">
        <f>IF('Data Import'!$X$236&lt;&gt;"",'Data Import'!$X$236,"")</f>
        <v>ед.</v>
      </c>
      <c r="G31" s="201">
        <f>IF('Data Import'!$X$237&lt;&gt;"",'Data Import'!$X$237,"")</f>
        <v>3</v>
      </c>
      <c r="H31" s="201">
        <f>IF('Data Import'!$X$238&lt;&gt;"",'Data Import'!$X$238,"")</f>
        <v>9</v>
      </c>
      <c r="I31" s="199" t="str">
        <f>IF('Data Import'!$X$239="Нет","+","")</f>
        <v/>
      </c>
      <c r="J31" s="179" t="str">
        <f>IF('Data Import'!$X$240&lt;&gt;"",'Data Import'!$X$240,"")</f>
        <v/>
      </c>
      <c r="K31" s="199" t="str">
        <f>IF('Data Import'!$X$239="Да","+","")</f>
        <v>+</v>
      </c>
      <c r="L31" s="200">
        <f>IF('Data Import'!$X$241&lt;&gt;"",'Data Import'!$X$241,"")</f>
        <v>1</v>
      </c>
      <c r="M31" s="200">
        <f>IF('Data Import'!$X$242&lt;&gt;"",'Data Import'!$X$242,"")</f>
        <v>8</v>
      </c>
      <c r="N31" s="200">
        <f>IF('Data Import'!$X$243&lt;&gt;"",'Data Import'!$X$243,"")</f>
        <v>21</v>
      </c>
      <c r="O31" s="200">
        <f>IF('Data Import'!$X$244&lt;&gt;"",'Data Import'!$X$244,"")</f>
        <v>4</v>
      </c>
      <c r="P31" s="200" t="str">
        <f>IF('Data Import'!$X$245&lt;&gt;"",'Data Import'!$X$245,"")</f>
        <v/>
      </c>
      <c r="Q31" s="200">
        <f>IF('Data Import'!$X$246&lt;&gt;"",'Data Import'!$X$246,"")</f>
        <v>1</v>
      </c>
      <c r="R31" s="200">
        <f>IF('Data Import'!$X$247&lt;&gt;"",'Data Import'!$X$247,"")</f>
        <v>8</v>
      </c>
      <c r="S31" s="200">
        <f>IF('Data Import'!$X$248&lt;&gt;"",'Data Import'!$X$248,"")</f>
        <v>0</v>
      </c>
      <c r="T31" s="200">
        <f>IF('Data Import'!$X$249&lt;&gt;"",'Data Import'!$X$249,"")</f>
        <v>0</v>
      </c>
      <c r="U31" s="200" t="str">
        <f>IF('Data Import'!$X$250&lt;&gt;"",'Data Import'!$X$250,"")</f>
        <v/>
      </c>
      <c r="V31" s="201">
        <f>IF('Data Import'!$X$251&lt;&gt;"",'Data Import'!$X$251,"")</f>
        <v>100</v>
      </c>
      <c r="W31" s="201">
        <f>IF('Data Import'!$X$252&lt;&gt;"",'Data Import'!$X$252,"")</f>
        <v>100</v>
      </c>
      <c r="X31" s="201">
        <f>IF('Data Import'!$X$253&lt;&gt;"",'Data Import'!$X$253,"")</f>
        <v>0</v>
      </c>
      <c r="Y31" s="201">
        <f>IF('Data Import'!$X$254&lt;&gt;"",'Data Import'!$X$254,"")</f>
        <v>0</v>
      </c>
      <c r="Z31" s="201" t="str">
        <f>IF('Data Import'!$X$255&lt;&gt;"",'Data Import'!$X$255,"")</f>
        <v/>
      </c>
    </row>
    <row r="32" spans="1:26" s="202" customFormat="1" ht="45.75" customHeight="1" x14ac:dyDescent="0.25">
      <c r="A32" s="33">
        <v>22</v>
      </c>
      <c r="B32" s="177" t="s">
        <v>32</v>
      </c>
      <c r="C32" s="199" t="str">
        <f>IF('Data Import'!$Y$233="Нет","+","")</f>
        <v/>
      </c>
      <c r="D32" s="199" t="str">
        <f>IF('Data Import'!$Y$234="Нет","+","")</f>
        <v/>
      </c>
      <c r="E32" s="179" t="str">
        <f>IF('Data Import'!$Y$235&lt;&gt;"",'Data Import'!$Y$235,"")</f>
        <v>Доля объектов транспортной инфраструктуры, соответствующих базовым требованиям доступности транспортного комплекса для инвалидов.</v>
      </c>
      <c r="F32" s="199" t="str">
        <f>IF('Data Import'!$Y$236&lt;&gt;"",'Data Import'!$Y$236,"")</f>
        <v>%</v>
      </c>
      <c r="G32" s="201">
        <f>IF('Data Import'!$Y$237&lt;&gt;"",'Data Import'!$Y$237,"")</f>
        <v>25</v>
      </c>
      <c r="H32" s="201">
        <f>IF('Data Import'!$Y$238&lt;&gt;"",'Data Import'!$Y$238,"")</f>
        <v>62.5</v>
      </c>
      <c r="I32" s="199" t="str">
        <f>IF('Data Import'!$Y$239="Нет","+","")</f>
        <v>+</v>
      </c>
      <c r="J32" s="179" t="str">
        <f>IF('Data Import'!$Y$240&lt;&gt;"",'Data Import'!$Y$240,"")</f>
        <v/>
      </c>
      <c r="K32" s="199" t="str">
        <f>IF('Data Import'!$Y$239="Да","+","")</f>
        <v/>
      </c>
      <c r="L32" s="200">
        <f>IF('Data Import'!$Y$241&lt;&gt;"",'Data Import'!$Y$241,"")</f>
        <v>2</v>
      </c>
      <c r="M32" s="200">
        <f>IF('Data Import'!$Y$242&lt;&gt;"",'Data Import'!$Y$242,"")</f>
        <v>3</v>
      </c>
      <c r="N32" s="200">
        <f>IF('Data Import'!$Y$243&lt;&gt;"",'Data Import'!$Y$243,"")</f>
        <v>2</v>
      </c>
      <c r="O32" s="200">
        <f>IF('Data Import'!$Y$244&lt;&gt;"",'Data Import'!$Y$244,"")</f>
        <v>1</v>
      </c>
      <c r="P32" s="200">
        <f>IF('Data Import'!$Y$245&lt;&gt;"",'Data Import'!$Y$245,"")</f>
        <v>0</v>
      </c>
      <c r="Q32" s="200">
        <f>IF('Data Import'!$Y$246&lt;&gt;"",'Data Import'!$Y$246,"")</f>
        <v>2</v>
      </c>
      <c r="R32" s="200">
        <f>IF('Data Import'!$Y$247&lt;&gt;"",'Data Import'!$Y$247,"")</f>
        <v>3</v>
      </c>
      <c r="S32" s="200">
        <f>IF('Data Import'!$Y$248&lt;&gt;"",'Data Import'!$Y$248,"")</f>
        <v>1</v>
      </c>
      <c r="T32" s="200">
        <f>IF('Data Import'!$Y$249&lt;&gt;"",'Data Import'!$Y$249,"")</f>
        <v>1</v>
      </c>
      <c r="U32" s="200" t="str">
        <f>IF('Data Import'!$Y$250&lt;&gt;"",'Data Import'!$Y$250,"")</f>
        <v/>
      </c>
      <c r="V32" s="201">
        <f>IF('Data Import'!$Y$251&lt;&gt;"",'Data Import'!$Y$251,"")</f>
        <v>100</v>
      </c>
      <c r="W32" s="201">
        <f>IF('Data Import'!$Y$252&lt;&gt;"",'Data Import'!$Y$252,"")</f>
        <v>100</v>
      </c>
      <c r="X32" s="201">
        <f>IF('Data Import'!$Y$253&lt;&gt;"",'Data Import'!$Y$253,"")</f>
        <v>50</v>
      </c>
      <c r="Y32" s="201">
        <f>IF('Data Import'!$Y$254&lt;&gt;"",'Data Import'!$Y$254,"")</f>
        <v>100</v>
      </c>
      <c r="Z32" s="201" t="str">
        <f>IF('Data Import'!$Y$255&lt;&gt;"",'Data Import'!$Y$255,"")</f>
        <v/>
      </c>
    </row>
    <row r="33" spans="1:26" s="202" customFormat="1" ht="15.75" customHeight="1" x14ac:dyDescent="0.25">
      <c r="A33" s="33">
        <v>23</v>
      </c>
      <c r="B33" s="177" t="s">
        <v>33</v>
      </c>
      <c r="C33" s="199" t="str">
        <f>IF('Data Import'!$Z$233="Нет","+","")</f>
        <v/>
      </c>
      <c r="D33" s="199" t="str">
        <f>IF('Data Import'!$Z$234="Нет","+","")</f>
        <v/>
      </c>
      <c r="E33" s="179" t="str">
        <f>IF('Data Import'!$Z$235&lt;&gt;"",'Data Import'!$Z$235,"")</f>
        <v/>
      </c>
      <c r="F33" s="199" t="str">
        <f>IF('Data Import'!$Z$236&lt;&gt;"",'Data Import'!$Z$236,"")</f>
        <v/>
      </c>
      <c r="G33" s="201" t="str">
        <f>IF('Data Import'!$Z$237&lt;&gt;"",'Data Import'!$Z$237,"")</f>
        <v/>
      </c>
      <c r="H33" s="201" t="str">
        <f>IF('Data Import'!$Z$238&lt;&gt;"",'Data Import'!$Z$238,"")</f>
        <v/>
      </c>
      <c r="I33" s="199" t="str">
        <f>IF('Data Import'!$Z$239="Нет","+","")</f>
        <v/>
      </c>
      <c r="J33" s="179" t="str">
        <f>IF('Data Import'!$Z$240&lt;&gt;"",'Data Import'!$Z$240,"")</f>
        <v/>
      </c>
      <c r="K33" s="199" t="str">
        <f>IF('Data Import'!$Z$239="Да","+","")</f>
        <v/>
      </c>
      <c r="L33" s="200" t="str">
        <f>IF('Data Import'!$Z$241&lt;&gt;"",'Data Import'!$Z$241,"")</f>
        <v/>
      </c>
      <c r="M33" s="200" t="str">
        <f>IF('Data Import'!$Z$242&lt;&gt;"",'Data Import'!$Z$242,"")</f>
        <v/>
      </c>
      <c r="N33" s="200" t="str">
        <f>IF('Data Import'!$Z$243&lt;&gt;"",'Data Import'!$Z$243,"")</f>
        <v/>
      </c>
      <c r="O33" s="200" t="str">
        <f>IF('Data Import'!$Z$244&lt;&gt;"",'Data Import'!$Z$244,"")</f>
        <v/>
      </c>
      <c r="P33" s="200" t="str">
        <f>IF('Data Import'!$Z$245&lt;&gt;"",'Data Import'!$Z$245,"")</f>
        <v/>
      </c>
      <c r="Q33" s="200" t="str">
        <f>IF('Data Import'!$Z$246&lt;&gt;"",'Data Import'!$Z$246,"")</f>
        <v/>
      </c>
      <c r="R33" s="200" t="str">
        <f>IF('Data Import'!$Z$247&lt;&gt;"",'Data Import'!$Z$247,"")</f>
        <v/>
      </c>
      <c r="S33" s="200" t="str">
        <f>IF('Data Import'!$Z$248&lt;&gt;"",'Data Import'!$Z$248,"")</f>
        <v/>
      </c>
      <c r="T33" s="200" t="str">
        <f>IF('Data Import'!$Z$249&lt;&gt;"",'Data Import'!$Z$249,"")</f>
        <v/>
      </c>
      <c r="U33" s="200" t="str">
        <f>IF('Data Import'!$Z$250&lt;&gt;"",'Data Import'!$Z$250,"")</f>
        <v/>
      </c>
      <c r="V33" s="201" t="str">
        <f>IF('Data Import'!$Z$251&lt;&gt;"",'Data Import'!$Z$251,"")</f>
        <v/>
      </c>
      <c r="W33" s="201" t="str">
        <f>IF('Data Import'!$Z$252&lt;&gt;"",'Data Import'!$Z$252,"")</f>
        <v/>
      </c>
      <c r="X33" s="201" t="str">
        <f>IF('Data Import'!$Z$253&lt;&gt;"",'Data Import'!$Z$253,"")</f>
        <v/>
      </c>
      <c r="Y33" s="201" t="str">
        <f>IF('Data Import'!$Z$254&lt;&gt;"",'Data Import'!$Z$254,"")</f>
        <v/>
      </c>
      <c r="Z33" s="201" t="str">
        <f>IF('Data Import'!$Z$255&lt;&gt;"",'Data Import'!$Z$255,"")</f>
        <v/>
      </c>
    </row>
    <row r="34" spans="1:26" s="202" customFormat="1" ht="48" customHeight="1" x14ac:dyDescent="0.25">
      <c r="A34" s="33">
        <v>24</v>
      </c>
      <c r="B34" s="177" t="s">
        <v>34</v>
      </c>
      <c r="C34" s="199" t="str">
        <f>IF('Data Import'!$AA$233="Нет","+","")</f>
        <v/>
      </c>
      <c r="D34" s="199" t="str">
        <f>IF('Data Import'!$AA$234="Нет","+","")</f>
        <v/>
      </c>
      <c r="E34" s="179" t="str">
        <f>IF('Data Import'!$AA$235&lt;&gt;"",'Data Import'!$AA$235,"")</f>
        <v>Доля объектов транспортной инфраструктуры, соответствующих базовым требованиям доступности транспортного комплекса для инвалидов</v>
      </c>
      <c r="F34" s="199" t="str">
        <f>IF('Data Import'!$AA$236&lt;&gt;"",'Data Import'!$AA$236,"")</f>
        <v>%</v>
      </c>
      <c r="G34" s="201">
        <f>IF('Data Import'!$AA$237&lt;&gt;"",'Data Import'!$AA$237,"")</f>
        <v>20</v>
      </c>
      <c r="H34" s="201">
        <f>IF('Data Import'!$AA$238&lt;&gt;"",'Data Import'!$AA$238,"")</f>
        <v>83</v>
      </c>
      <c r="I34" s="199" t="str">
        <f>IF('Data Import'!$AA$239="Нет","+","")</f>
        <v>+</v>
      </c>
      <c r="J34" s="179" t="str">
        <f>IF('Data Import'!$AA$240&lt;&gt;"",'Data Import'!$AA$240,"")</f>
        <v/>
      </c>
      <c r="K34" s="199" t="str">
        <f>IF('Data Import'!$AA$239="Да","+","")</f>
        <v/>
      </c>
      <c r="L34" s="200">
        <f>IF('Data Import'!$AA$241&lt;&gt;"",'Data Import'!$AA$241,"")</f>
        <v>3</v>
      </c>
      <c r="M34" s="200">
        <f>IF('Data Import'!$AA$242&lt;&gt;"",'Data Import'!$AA$242,"")</f>
        <v>8</v>
      </c>
      <c r="N34" s="200">
        <f>IF('Data Import'!$AA$243&lt;&gt;"",'Data Import'!$AA$243,"")</f>
        <v>0</v>
      </c>
      <c r="O34" s="200">
        <f>IF('Data Import'!$AA$244&lt;&gt;"",'Data Import'!$AA$244,"")</f>
        <v>12</v>
      </c>
      <c r="P34" s="200">
        <f>IF('Data Import'!$AA$245&lt;&gt;"",'Data Import'!$AA$245,"")</f>
        <v>0</v>
      </c>
      <c r="Q34" s="200">
        <f>IF('Data Import'!$AA$246&lt;&gt;"",'Data Import'!$AA$246,"")</f>
        <v>3</v>
      </c>
      <c r="R34" s="200">
        <f>IF('Data Import'!$AA$247&lt;&gt;"",'Data Import'!$AA$247,"")</f>
        <v>8</v>
      </c>
      <c r="S34" s="200" t="str">
        <f>IF('Data Import'!$AA$248&lt;&gt;"",'Data Import'!$AA$248,"")</f>
        <v/>
      </c>
      <c r="T34" s="200">
        <f>IF('Data Import'!$AA$249&lt;&gt;"",'Data Import'!$AA$249,"")</f>
        <v>6</v>
      </c>
      <c r="U34" s="200" t="str">
        <f>IF('Data Import'!$AA$250&lt;&gt;"",'Data Import'!$AA$250,"")</f>
        <v/>
      </c>
      <c r="V34" s="201">
        <f>IF('Data Import'!$AA$251&lt;&gt;"",'Data Import'!$AA$251,"")</f>
        <v>100</v>
      </c>
      <c r="W34" s="201">
        <f>IF('Data Import'!$AA$252&lt;&gt;"",'Data Import'!$AA$252,"")</f>
        <v>100</v>
      </c>
      <c r="X34" s="201" t="str">
        <f>IF('Data Import'!$AA$253&lt;&gt;"",'Data Import'!$AA$253,"")</f>
        <v/>
      </c>
      <c r="Y34" s="201">
        <f>IF('Data Import'!$AA$254&lt;&gt;"",'Data Import'!$AA$254,"")</f>
        <v>50</v>
      </c>
      <c r="Z34" s="201" t="str">
        <f>IF('Data Import'!$AA$255&lt;&gt;"",'Data Import'!$AA$255,"")</f>
        <v/>
      </c>
    </row>
    <row r="35" spans="1:26" s="202" customFormat="1" ht="15.75" customHeight="1" x14ac:dyDescent="0.25">
      <c r="A35" s="33">
        <v>25</v>
      </c>
      <c r="B35" s="177" t="s">
        <v>35</v>
      </c>
      <c r="C35" s="199" t="str">
        <f>IF('Data Import'!$AB$233="Нет","+","")</f>
        <v>+</v>
      </c>
      <c r="D35" s="199" t="str">
        <f>IF('Data Import'!$AB$234="Нет","+","")</f>
        <v/>
      </c>
      <c r="E35" s="179" t="str">
        <f>IF('Data Import'!$AB$235&lt;&gt;"",'Data Import'!$AB$235,"")</f>
        <v/>
      </c>
      <c r="F35" s="199" t="str">
        <f>IF('Data Import'!$AB$236&lt;&gt;"",'Data Import'!$AB$236,"")</f>
        <v/>
      </c>
      <c r="G35" s="201" t="str">
        <f>IF('Data Import'!$AB$237&lt;&gt;"",'Data Import'!$AB$237,"")</f>
        <v/>
      </c>
      <c r="H35" s="201" t="str">
        <f>IF('Data Import'!$AB$238&lt;&gt;"",'Data Import'!$AB$238,"")</f>
        <v/>
      </c>
      <c r="I35" s="199" t="str">
        <f>IF('Data Import'!$AB$239="Нет","+","")</f>
        <v>+</v>
      </c>
      <c r="J35" s="179" t="str">
        <f>IF('Data Import'!$AB$240&lt;&gt;"",'Data Import'!$AB$240,"")</f>
        <v/>
      </c>
      <c r="K35" s="199" t="str">
        <f>IF('Data Import'!$AB$239="Да","+","")</f>
        <v/>
      </c>
      <c r="L35" s="200">
        <f>IF('Data Import'!$AB$241&lt;&gt;"",'Data Import'!$AB$241,"")</f>
        <v>3</v>
      </c>
      <c r="M35" s="200">
        <f>IF('Data Import'!$AB$242&lt;&gt;"",'Data Import'!$AB$242,"")</f>
        <v>3</v>
      </c>
      <c r="N35" s="200">
        <f>IF('Data Import'!$AB$243&lt;&gt;"",'Data Import'!$AB$243,"")</f>
        <v>3</v>
      </c>
      <c r="O35" s="200">
        <f>IF('Data Import'!$AB$244&lt;&gt;"",'Data Import'!$AB$244,"")</f>
        <v>3</v>
      </c>
      <c r="P35" s="200">
        <f>IF('Data Import'!$AB$245&lt;&gt;"",'Data Import'!$AB$245,"")</f>
        <v>0</v>
      </c>
      <c r="Q35" s="200">
        <f>IF('Data Import'!$AB$246&lt;&gt;"",'Data Import'!$AB$246,"")</f>
        <v>3</v>
      </c>
      <c r="R35" s="200">
        <f>IF('Data Import'!$AB$247&lt;&gt;"",'Data Import'!$AB$247,"")</f>
        <v>3</v>
      </c>
      <c r="S35" s="200">
        <f>IF('Data Import'!$AB$248&lt;&gt;"",'Data Import'!$AB$248,"")</f>
        <v>3</v>
      </c>
      <c r="T35" s="200">
        <f>IF('Data Import'!$AB$249&lt;&gt;"",'Data Import'!$AB$249,"")</f>
        <v>0</v>
      </c>
      <c r="U35" s="200" t="str">
        <f>IF('Data Import'!$AB$250&lt;&gt;"",'Data Import'!$AB$250,"")</f>
        <v/>
      </c>
      <c r="V35" s="201">
        <f>IF('Data Import'!$AB$251&lt;&gt;"",'Data Import'!$AB$251,"")</f>
        <v>100</v>
      </c>
      <c r="W35" s="201">
        <f>IF('Data Import'!$AB$252&lt;&gt;"",'Data Import'!$AB$252,"")</f>
        <v>100</v>
      </c>
      <c r="X35" s="201">
        <f>IF('Data Import'!$AB$253&lt;&gt;"",'Data Import'!$AB$253,"")</f>
        <v>100</v>
      </c>
      <c r="Y35" s="201">
        <f>IF('Data Import'!$AB$254&lt;&gt;"",'Data Import'!$AB$254,"")</f>
        <v>0</v>
      </c>
      <c r="Z35" s="201" t="str">
        <f>IF('Data Import'!$AB$255&lt;&gt;"",'Data Import'!$AB$255,"")</f>
        <v/>
      </c>
    </row>
    <row r="36" spans="1:26" s="202" customFormat="1" ht="64.5" customHeight="1" x14ac:dyDescent="0.25">
      <c r="A36" s="33">
        <v>26</v>
      </c>
      <c r="B36" s="177" t="s">
        <v>36</v>
      </c>
      <c r="C36" s="199" t="str">
        <f>IF('Data Import'!$AC$233="Нет","+","")</f>
        <v/>
      </c>
      <c r="D36" s="199" t="str">
        <f>IF('Data Import'!$AC$234="Нет","+","")</f>
        <v/>
      </c>
      <c r="E36" s="179" t="str">
        <f>IF('Data Import'!$AC$235&lt;&gt;"",'Data Import'!$AC$235,"")</f>
        <v>Доля объектов транспортной инфраструктуры, соответствующих базовым требованиям доступности транспортного комплекса для инвалидов, разработка которых предусмотрена пунктом 4 раздела I Сводного плана</v>
      </c>
      <c r="F36" s="199" t="str">
        <f>IF('Data Import'!$AC$236&lt;&gt;"",'Data Import'!$AC$236,"")</f>
        <v>%</v>
      </c>
      <c r="G36" s="201">
        <f>IF('Data Import'!$AC$237&lt;&gt;"",'Data Import'!$AC$237,"")</f>
        <v>20</v>
      </c>
      <c r="H36" s="201">
        <f>IF('Data Import'!$AC$238&lt;&gt;"",'Data Import'!$AC$238,"")</f>
        <v>35</v>
      </c>
      <c r="I36" s="199" t="str">
        <f>IF('Data Import'!$AC$239="Нет","+","")</f>
        <v/>
      </c>
      <c r="J36" s="179" t="str">
        <f>IF('Data Import'!$AC$240&lt;&gt;"",'Data Import'!$AC$240,"")</f>
        <v/>
      </c>
      <c r="K36" s="199" t="str">
        <f>IF('Data Import'!$AC$239="Да","+","")</f>
        <v>+</v>
      </c>
      <c r="L36" s="200">
        <f>IF('Data Import'!$AC$241&lt;&gt;"",'Data Import'!$AC$241,"")</f>
        <v>1</v>
      </c>
      <c r="M36" s="200">
        <f>IF('Data Import'!$AC$242&lt;&gt;"",'Data Import'!$AC$242,"")</f>
        <v>20</v>
      </c>
      <c r="N36" s="200">
        <f>IF('Data Import'!$AC$243&lt;&gt;"",'Data Import'!$AC$243,"")</f>
        <v>1</v>
      </c>
      <c r="O36" s="200">
        <f>IF('Data Import'!$AC$244&lt;&gt;"",'Data Import'!$AC$244,"")</f>
        <v>146</v>
      </c>
      <c r="P36" s="200">
        <f>IF('Data Import'!$AC$245&lt;&gt;"",'Data Import'!$AC$245,"")</f>
        <v>75</v>
      </c>
      <c r="Q36" s="200">
        <f>IF('Data Import'!$AC$246&lt;&gt;"",'Data Import'!$AC$246,"")</f>
        <v>1</v>
      </c>
      <c r="R36" s="200">
        <f>IF('Data Import'!$AC$247&lt;&gt;"",'Data Import'!$AC$247,"")</f>
        <v>5</v>
      </c>
      <c r="S36" s="200">
        <f>IF('Data Import'!$AC$248&lt;&gt;"",'Data Import'!$AC$248,"")</f>
        <v>1</v>
      </c>
      <c r="T36" s="200">
        <f>IF('Data Import'!$AC$249&lt;&gt;"",'Data Import'!$AC$249,"")</f>
        <v>4</v>
      </c>
      <c r="U36" s="200">
        <f>IF('Data Import'!$AC$250&lt;&gt;"",'Data Import'!$AC$250,"")</f>
        <v>75</v>
      </c>
      <c r="V36" s="201">
        <f>IF('Data Import'!$AC$251&lt;&gt;"",'Data Import'!$AC$251,"")</f>
        <v>100</v>
      </c>
      <c r="W36" s="201">
        <f>IF('Data Import'!$AC$252&lt;&gt;"",'Data Import'!$AC$252,"")</f>
        <v>25</v>
      </c>
      <c r="X36" s="201">
        <f>IF('Data Import'!$AC$253&lt;&gt;"",'Data Import'!$AC$253,"")</f>
        <v>100</v>
      </c>
      <c r="Y36" s="201">
        <f>IF('Data Import'!$AC$254&lt;&gt;"",'Data Import'!$AC$254,"")</f>
        <v>2.74</v>
      </c>
      <c r="Z36" s="201">
        <f>IF('Data Import'!$AC$255&lt;&gt;"",'Data Import'!$AC$255,"")</f>
        <v>100</v>
      </c>
    </row>
    <row r="37" spans="1:26" s="202" customFormat="1" ht="15.75" customHeight="1" x14ac:dyDescent="0.25">
      <c r="A37" s="33">
        <v>27</v>
      </c>
      <c r="B37" s="177" t="s">
        <v>37</v>
      </c>
      <c r="C37" s="199" t="str">
        <f>IF('Data Import'!$AD$233="Нет","+","")</f>
        <v/>
      </c>
      <c r="D37" s="199" t="str">
        <f>IF('Data Import'!$AD$234="Нет","+","")</f>
        <v/>
      </c>
      <c r="E37" s="179" t="str">
        <f>IF('Data Import'!$AD$235&lt;&gt;"",'Data Import'!$AD$235,"")</f>
        <v/>
      </c>
      <c r="F37" s="199" t="str">
        <f>IF('Data Import'!$AD$236&lt;&gt;"",'Data Import'!$AD$236,"")</f>
        <v/>
      </c>
      <c r="G37" s="201" t="str">
        <f>IF('Data Import'!$AD$237&lt;&gt;"",'Data Import'!$AD$237,"")</f>
        <v/>
      </c>
      <c r="H37" s="201" t="str">
        <f>IF('Data Import'!$AD$238&lt;&gt;"",'Data Import'!$AD$238,"")</f>
        <v/>
      </c>
      <c r="I37" s="199" t="str">
        <f>IF('Data Import'!$AD$239="Нет","+","")</f>
        <v/>
      </c>
      <c r="J37" s="179" t="str">
        <f>IF('Data Import'!$AD$240&lt;&gt;"",'Data Import'!$AD$240,"")</f>
        <v/>
      </c>
      <c r="K37" s="199" t="str">
        <f>IF('Data Import'!$AD$239="Да","+","")</f>
        <v/>
      </c>
      <c r="L37" s="200" t="str">
        <f>IF('Data Import'!$AD$241&lt;&gt;"",'Data Import'!$AD$241,"")</f>
        <v/>
      </c>
      <c r="M37" s="200" t="str">
        <f>IF('Data Import'!$AD$242&lt;&gt;"",'Data Import'!$AD$242,"")</f>
        <v/>
      </c>
      <c r="N37" s="200" t="str">
        <f>IF('Data Import'!$AD$243&lt;&gt;"",'Data Import'!$AD$243,"")</f>
        <v/>
      </c>
      <c r="O37" s="200" t="str">
        <f>IF('Data Import'!$AD$244&lt;&gt;"",'Data Import'!$AD$244,"")</f>
        <v/>
      </c>
      <c r="P37" s="200" t="str">
        <f>IF('Data Import'!$AD$245&lt;&gt;"",'Data Import'!$AD$245,"")</f>
        <v/>
      </c>
      <c r="Q37" s="200" t="str">
        <f>IF('Data Import'!$AD$246&lt;&gt;"",'Data Import'!$AD$246,"")</f>
        <v/>
      </c>
      <c r="R37" s="200" t="str">
        <f>IF('Data Import'!$AD$247&lt;&gt;"",'Data Import'!$AD$247,"")</f>
        <v/>
      </c>
      <c r="S37" s="200" t="str">
        <f>IF('Data Import'!$AD$248&lt;&gt;"",'Data Import'!$AD$248,"")</f>
        <v/>
      </c>
      <c r="T37" s="200" t="str">
        <f>IF('Data Import'!$AD$249&lt;&gt;"",'Data Import'!$AD$249,"")</f>
        <v/>
      </c>
      <c r="U37" s="200" t="str">
        <f>IF('Data Import'!$AD$250&lt;&gt;"",'Data Import'!$AD$250,"")</f>
        <v/>
      </c>
      <c r="V37" s="201" t="str">
        <f>IF('Data Import'!$AD$251&lt;&gt;"",'Data Import'!$AD$251,"")</f>
        <v/>
      </c>
      <c r="W37" s="201" t="str">
        <f>IF('Data Import'!$AD$252&lt;&gt;"",'Data Import'!$AD$252,"")</f>
        <v/>
      </c>
      <c r="X37" s="201" t="str">
        <f>IF('Data Import'!$AD$253&lt;&gt;"",'Data Import'!$AD$253,"")</f>
        <v/>
      </c>
      <c r="Y37" s="201" t="str">
        <f>IF('Data Import'!$AD$254&lt;&gt;"",'Data Import'!$AD$254,"")</f>
        <v/>
      </c>
      <c r="Z37" s="201" t="str">
        <f>IF('Data Import'!$AD$255&lt;&gt;"",'Data Import'!$AD$255,"")</f>
        <v/>
      </c>
    </row>
    <row r="38" spans="1:26" s="202" customFormat="1" ht="15.75" customHeight="1" x14ac:dyDescent="0.25">
      <c r="A38" s="33">
        <v>28</v>
      </c>
      <c r="B38" s="177" t="s">
        <v>38</v>
      </c>
      <c r="C38" s="199" t="str">
        <f>IF('Data Import'!$AE$233="Нет","+","")</f>
        <v>+</v>
      </c>
      <c r="D38" s="199" t="str">
        <f>IF('Data Import'!$AE$234="Нет","+","")</f>
        <v/>
      </c>
      <c r="E38" s="179" t="str">
        <f>IF('Data Import'!$AE$235&lt;&gt;"",'Data Import'!$AE$235,"")</f>
        <v/>
      </c>
      <c r="F38" s="199" t="str">
        <f>IF('Data Import'!$AE$236&lt;&gt;"",'Data Import'!$AE$236,"")</f>
        <v/>
      </c>
      <c r="G38" s="201" t="str">
        <f>IF('Data Import'!$AE$237&lt;&gt;"",'Data Import'!$AE$237,"")</f>
        <v/>
      </c>
      <c r="H38" s="201" t="str">
        <f>IF('Data Import'!$AE$238&lt;&gt;"",'Data Import'!$AE$238,"")</f>
        <v/>
      </c>
      <c r="I38" s="199" t="str">
        <f>IF('Data Import'!$AE$239="Нет","+","")</f>
        <v/>
      </c>
      <c r="J38" s="179" t="str">
        <f>IF('Data Import'!$AE$240&lt;&gt;"",'Data Import'!$AE$240,"")</f>
        <v/>
      </c>
      <c r="K38" s="199" t="str">
        <f>IF('Data Import'!$AE$239="Да","+","")</f>
        <v>+</v>
      </c>
      <c r="L38" s="200">
        <f>IF('Data Import'!$AE$241&lt;&gt;"",'Data Import'!$AE$241,"")</f>
        <v>0</v>
      </c>
      <c r="M38" s="200">
        <f>IF('Data Import'!$AE$242&lt;&gt;"",'Data Import'!$AE$242,"")</f>
        <v>1</v>
      </c>
      <c r="N38" s="200">
        <f>IF('Data Import'!$AE$243&lt;&gt;"",'Data Import'!$AE$243,"")</f>
        <v>4</v>
      </c>
      <c r="O38" s="200">
        <f>IF('Data Import'!$AE$244&lt;&gt;"",'Data Import'!$AE$244,"")</f>
        <v>0</v>
      </c>
      <c r="P38" s="200">
        <f>IF('Data Import'!$AE$245&lt;&gt;"",'Data Import'!$AE$245,"")</f>
        <v>0</v>
      </c>
      <c r="Q38" s="200" t="str">
        <f>IF('Data Import'!$AE$246&lt;&gt;"",'Data Import'!$AE$246,"")</f>
        <v/>
      </c>
      <c r="R38" s="200">
        <f>IF('Data Import'!$AE$247&lt;&gt;"",'Data Import'!$AE$247,"")</f>
        <v>1</v>
      </c>
      <c r="S38" s="200">
        <f>IF('Data Import'!$AE$248&lt;&gt;"",'Data Import'!$AE$248,"")</f>
        <v>1</v>
      </c>
      <c r="T38" s="200" t="str">
        <f>IF('Data Import'!$AE$249&lt;&gt;"",'Data Import'!$AE$249,"")</f>
        <v/>
      </c>
      <c r="U38" s="200" t="str">
        <f>IF('Data Import'!$AE$250&lt;&gt;"",'Data Import'!$AE$250,"")</f>
        <v/>
      </c>
      <c r="V38" s="201" t="str">
        <f>IF('Data Import'!$AE$251&lt;&gt;"",'Data Import'!$AE$251,"")</f>
        <v/>
      </c>
      <c r="W38" s="201">
        <f>IF('Data Import'!$AE$252&lt;&gt;"",'Data Import'!$AE$252,"")</f>
        <v>100</v>
      </c>
      <c r="X38" s="201">
        <f>IF('Data Import'!$AE$253&lt;&gt;"",'Data Import'!$AE$253,"")</f>
        <v>25</v>
      </c>
      <c r="Y38" s="201" t="str">
        <f>IF('Data Import'!$AE$254&lt;&gt;"",'Data Import'!$AE$254,"")</f>
        <v/>
      </c>
      <c r="Z38" s="201" t="str">
        <f>IF('Data Import'!$AE$255&lt;&gt;"",'Data Import'!$AE$255,"")</f>
        <v/>
      </c>
    </row>
    <row r="39" spans="1:26" s="202" customFormat="1" ht="48.75" customHeight="1" x14ac:dyDescent="0.25">
      <c r="A39" s="33">
        <v>29</v>
      </c>
      <c r="B39" s="177" t="s">
        <v>39</v>
      </c>
      <c r="C39" s="199" t="str">
        <f>IF('Data Import'!$AF$233="Нет","+","")</f>
        <v/>
      </c>
      <c r="D39" s="199" t="str">
        <f>IF('Data Import'!$AF$234="Нет","+","")</f>
        <v/>
      </c>
      <c r="E39" s="179" t="str">
        <f>IF('Data Import'!$AF$235&lt;&gt;"",'Data Import'!$AF$235,"")</f>
        <v xml:space="preserve">Оборудование объектов транспортной инфраструктуры специализированными средствами, необходимыми для обслуживания всех категорий инвалидов
</v>
      </c>
      <c r="F39" s="199" t="str">
        <f>IF('Data Import'!$AF$236&lt;&gt;"",'Data Import'!$AF$236,"")</f>
        <v>%</v>
      </c>
      <c r="G39" s="201">
        <f>IF('Data Import'!$AF$237&lt;&gt;"",'Data Import'!$AF$237,"")</f>
        <v>20</v>
      </c>
      <c r="H39" s="201">
        <f>IF('Data Import'!$AF$238&lt;&gt;"",'Data Import'!$AF$238,"")</f>
        <v>100</v>
      </c>
      <c r="I39" s="199" t="str">
        <f>IF('Data Import'!$AF$239="Нет","+","")</f>
        <v/>
      </c>
      <c r="J39" s="179" t="str">
        <f>IF('Data Import'!$AF$240&lt;&gt;"",'Data Import'!$AF$240,"")</f>
        <v/>
      </c>
      <c r="K39" s="199" t="str">
        <f>IF('Data Import'!$AF$239="Да","+","")</f>
        <v>+</v>
      </c>
      <c r="L39" s="200">
        <f>IF('Data Import'!$AF$241&lt;&gt;"",'Data Import'!$AF$241,"")</f>
        <v>2</v>
      </c>
      <c r="M39" s="200">
        <f>IF('Data Import'!$AF$242&lt;&gt;"",'Data Import'!$AF$242,"")</f>
        <v>5</v>
      </c>
      <c r="N39" s="200">
        <f>IF('Data Import'!$AF$243&lt;&gt;"",'Data Import'!$AF$243,"")</f>
        <v>0</v>
      </c>
      <c r="O39" s="200">
        <f>IF('Data Import'!$AF$244&lt;&gt;"",'Data Import'!$AF$244,"")</f>
        <v>0</v>
      </c>
      <c r="P39" s="200">
        <f>IF('Data Import'!$AF$245&lt;&gt;"",'Data Import'!$AF$245,"")</f>
        <v>0</v>
      </c>
      <c r="Q39" s="200">
        <f>IF('Data Import'!$AF$246&lt;&gt;"",'Data Import'!$AF$246,"")</f>
        <v>2</v>
      </c>
      <c r="R39" s="200">
        <f>IF('Data Import'!$AF$247&lt;&gt;"",'Data Import'!$AF$247,"")</f>
        <v>5</v>
      </c>
      <c r="S39" s="200" t="str">
        <f>IF('Data Import'!$AF$248&lt;&gt;"",'Data Import'!$AF$248,"")</f>
        <v/>
      </c>
      <c r="T39" s="200" t="str">
        <f>IF('Data Import'!$AF$249&lt;&gt;"",'Data Import'!$AF$249,"")</f>
        <v/>
      </c>
      <c r="U39" s="200" t="str">
        <f>IF('Data Import'!$AF$250&lt;&gt;"",'Data Import'!$AF$250,"")</f>
        <v/>
      </c>
      <c r="V39" s="201">
        <f>IF('Data Import'!$AF$251&lt;&gt;"",'Data Import'!$AF$251,"")</f>
        <v>100</v>
      </c>
      <c r="W39" s="201">
        <f>IF('Data Import'!$AF$252&lt;&gt;"",'Data Import'!$AF$252,"")</f>
        <v>100</v>
      </c>
      <c r="X39" s="201" t="str">
        <f>IF('Data Import'!$AF$253&lt;&gt;"",'Data Import'!$AF$253,"")</f>
        <v/>
      </c>
      <c r="Y39" s="201" t="str">
        <f>IF('Data Import'!$AF$254&lt;&gt;"",'Data Import'!$AF$254,"")</f>
        <v/>
      </c>
      <c r="Z39" s="201" t="str">
        <f>IF('Data Import'!$AF$255&lt;&gt;"",'Data Import'!$AF$255,"")</f>
        <v/>
      </c>
    </row>
    <row r="40" spans="1:26" s="202" customFormat="1" ht="15.75" customHeight="1" x14ac:dyDescent="0.25">
      <c r="A40" s="33">
        <v>30</v>
      </c>
      <c r="B40" s="177" t="s">
        <v>40</v>
      </c>
      <c r="C40" s="199" t="str">
        <f>IF('Data Import'!$AG$233="Нет","+","")</f>
        <v>+</v>
      </c>
      <c r="D40" s="199" t="str">
        <f>IF('Data Import'!$AG$234="Нет","+","")</f>
        <v/>
      </c>
      <c r="E40" s="179" t="str">
        <f>IF('Data Import'!$AG$235&lt;&gt;"",'Data Import'!$AG$235,"")</f>
        <v/>
      </c>
      <c r="F40" s="199" t="str">
        <f>IF('Data Import'!$AG$236&lt;&gt;"",'Data Import'!$AG$236,"")</f>
        <v/>
      </c>
      <c r="G40" s="201" t="str">
        <f>IF('Data Import'!$AG$237&lt;&gt;"",'Data Import'!$AG$237,"")</f>
        <v/>
      </c>
      <c r="H40" s="201" t="str">
        <f>IF('Data Import'!$AG$238&lt;&gt;"",'Data Import'!$AG$238,"")</f>
        <v/>
      </c>
      <c r="I40" s="199" t="str">
        <f>IF('Data Import'!$AG$239="Нет","+","")</f>
        <v/>
      </c>
      <c r="J40" s="179" t="str">
        <f>IF('Data Import'!$AG$240&lt;&gt;"",'Data Import'!$AG$240,"")</f>
        <v/>
      </c>
      <c r="K40" s="199" t="str">
        <f>IF('Data Import'!$AG$239="Да","+","")</f>
        <v>+</v>
      </c>
      <c r="L40" s="200">
        <f>IF('Data Import'!$AG$241&lt;&gt;"",'Data Import'!$AG$241,"")</f>
        <v>1</v>
      </c>
      <c r="M40" s="200">
        <f>IF('Data Import'!$AG$242&lt;&gt;"",'Data Import'!$AG$242,"")</f>
        <v>0</v>
      </c>
      <c r="N40" s="200">
        <f>IF('Data Import'!$AG$243&lt;&gt;"",'Data Import'!$AG$243,"")</f>
        <v>0</v>
      </c>
      <c r="O40" s="200">
        <f>IF('Data Import'!$AG$244&lt;&gt;"",'Data Import'!$AG$244,"")</f>
        <v>1</v>
      </c>
      <c r="P40" s="200">
        <f>IF('Data Import'!$AG$245&lt;&gt;"",'Data Import'!$AG$245,"")</f>
        <v>0</v>
      </c>
      <c r="Q40" s="200">
        <f>IF('Data Import'!$AG$246&lt;&gt;"",'Data Import'!$AG$246,"")</f>
        <v>1</v>
      </c>
      <c r="R40" s="200" t="str">
        <f>IF('Data Import'!$AG$247&lt;&gt;"",'Data Import'!$AG$247,"")</f>
        <v/>
      </c>
      <c r="S40" s="200" t="str">
        <f>IF('Data Import'!$AG$248&lt;&gt;"",'Data Import'!$AG$248,"")</f>
        <v/>
      </c>
      <c r="T40" s="200">
        <f>IF('Data Import'!$AG$249&lt;&gt;"",'Data Import'!$AG$249,"")</f>
        <v>1</v>
      </c>
      <c r="U40" s="200" t="str">
        <f>IF('Data Import'!$AG$250&lt;&gt;"",'Data Import'!$AG$250,"")</f>
        <v/>
      </c>
      <c r="V40" s="201">
        <f>IF('Data Import'!$AG$251&lt;&gt;"",'Data Import'!$AG$251,"")</f>
        <v>100</v>
      </c>
      <c r="W40" s="201" t="str">
        <f>IF('Data Import'!$AG$252&lt;&gt;"",'Data Import'!$AG$252,"")</f>
        <v/>
      </c>
      <c r="X40" s="201" t="str">
        <f>IF('Data Import'!$AG$253&lt;&gt;"",'Data Import'!$AG$253,"")</f>
        <v/>
      </c>
      <c r="Y40" s="201">
        <f>IF('Data Import'!$AG$254&lt;&gt;"",'Data Import'!$AG$254,"")</f>
        <v>100</v>
      </c>
      <c r="Z40" s="201" t="str">
        <f>IF('Data Import'!$AG$255&lt;&gt;"",'Data Import'!$AG$255,"")</f>
        <v/>
      </c>
    </row>
    <row r="41" spans="1:26" s="202" customFormat="1" ht="110.25" customHeight="1" x14ac:dyDescent="0.25">
      <c r="A41" s="33">
        <v>31</v>
      </c>
      <c r="B41" s="177" t="s">
        <v>41</v>
      </c>
      <c r="C41" s="199" t="str">
        <f>IF('Data Import'!$AH$233="Нет","+","")</f>
        <v/>
      </c>
      <c r="D41" s="199" t="str">
        <f>IF('Data Import'!$AH$234="Нет","+","")</f>
        <v/>
      </c>
      <c r="E41" s="179" t="str">
        <f>IF('Data Import'!$AH$235&lt;&gt;"",'Data Import'!$AH$235,"")</f>
        <v xml:space="preserve">Доля доступных для инвалидов объектов транспортной инфраструктуры междугородного и внутригородского пассажирского транспорта (автовокзалы и автостанции) в зависимости от стойких расстройств функций организма (зрения, слуха, опорно-двигательного аппарата) от общего количества объектов транспортной инфраструктуры междугородного и внутригородского пассажирского транспорта </v>
      </c>
      <c r="F41" s="199" t="str">
        <f>IF('Data Import'!$AH$236&lt;&gt;"",'Data Import'!$AH$236,"")</f>
        <v>%</v>
      </c>
      <c r="G41" s="201">
        <f>IF('Data Import'!$AH$237&lt;&gt;"",'Data Import'!$AH$237,"")</f>
        <v>80</v>
      </c>
      <c r="H41" s="201">
        <f>IF('Data Import'!$AH$238&lt;&gt;"",'Data Import'!$AH$238,"")</f>
        <v>100</v>
      </c>
      <c r="I41" s="199" t="str">
        <f>IF('Data Import'!$AH$239="Нет","+","")</f>
        <v/>
      </c>
      <c r="J41" s="179" t="str">
        <f>IF('Data Import'!$AH$240&lt;&gt;"",'Data Import'!$AH$240,"")</f>
        <v/>
      </c>
      <c r="K41" s="199" t="str">
        <f>IF('Data Import'!$AH$239="Да","+","")</f>
        <v>+</v>
      </c>
      <c r="L41" s="200">
        <f>IF('Data Import'!$AH$241&lt;&gt;"",'Data Import'!$AH$241,"")</f>
        <v>0</v>
      </c>
      <c r="M41" s="200">
        <f>IF('Data Import'!$AH$242&lt;&gt;"",'Data Import'!$AH$242,"")</f>
        <v>9</v>
      </c>
      <c r="N41" s="200">
        <f>IF('Data Import'!$AH$243&lt;&gt;"",'Data Import'!$AH$243,"")</f>
        <v>4</v>
      </c>
      <c r="O41" s="200">
        <f>IF('Data Import'!$AH$244&lt;&gt;"",'Data Import'!$AH$244,"")</f>
        <v>0</v>
      </c>
      <c r="P41" s="200">
        <f>IF('Data Import'!$AH$245&lt;&gt;"",'Data Import'!$AH$245,"")</f>
        <v>0</v>
      </c>
      <c r="Q41" s="200" t="str">
        <f>IF('Data Import'!$AH$246&lt;&gt;"",'Data Import'!$AH$246,"")</f>
        <v/>
      </c>
      <c r="R41" s="200">
        <f>IF('Data Import'!$AH$247&lt;&gt;"",'Data Import'!$AH$247,"")</f>
        <v>9</v>
      </c>
      <c r="S41" s="200">
        <f>IF('Data Import'!$AH$248&lt;&gt;"",'Data Import'!$AH$248,"")</f>
        <v>4</v>
      </c>
      <c r="T41" s="200" t="str">
        <f>IF('Data Import'!$AH$249&lt;&gt;"",'Data Import'!$AH$249,"")</f>
        <v/>
      </c>
      <c r="U41" s="200" t="str">
        <f>IF('Data Import'!$AH$250&lt;&gt;"",'Data Import'!$AH$250,"")</f>
        <v/>
      </c>
      <c r="V41" s="201" t="str">
        <f>IF('Data Import'!$AH$251&lt;&gt;"",'Data Import'!$AH$251,"")</f>
        <v/>
      </c>
      <c r="W41" s="201">
        <f>IF('Data Import'!$AH$252&lt;&gt;"",'Data Import'!$AH$252,"")</f>
        <v>100</v>
      </c>
      <c r="X41" s="201">
        <f>IF('Data Import'!$AH$253&lt;&gt;"",'Data Import'!$AH$253,"")</f>
        <v>100</v>
      </c>
      <c r="Y41" s="201" t="str">
        <f>IF('Data Import'!$AH$254&lt;&gt;"",'Data Import'!$AH$254,"")</f>
        <v/>
      </c>
      <c r="Z41" s="201" t="str">
        <f>IF('Data Import'!$AH$255&lt;&gt;"",'Data Import'!$AH$255,"")</f>
        <v/>
      </c>
    </row>
    <row r="42" spans="1:26" s="202" customFormat="1" ht="15.75" customHeight="1" x14ac:dyDescent="0.25">
      <c r="A42" s="33">
        <v>32</v>
      </c>
      <c r="B42" s="177" t="s">
        <v>42</v>
      </c>
      <c r="C42" s="199" t="str">
        <f>IF('Data Import'!$AI$233="Нет","+","")</f>
        <v/>
      </c>
      <c r="D42" s="199" t="str">
        <f>IF('Data Import'!$AI$234="Нет","+","")</f>
        <v/>
      </c>
      <c r="E42" s="179" t="str">
        <f>IF('Data Import'!$AI$235&lt;&gt;"",'Data Import'!$AI$235,"")</f>
        <v/>
      </c>
      <c r="F42" s="199" t="str">
        <f>IF('Data Import'!$AI$236&lt;&gt;"",'Data Import'!$AI$236,"")</f>
        <v/>
      </c>
      <c r="G42" s="201" t="str">
        <f>IF('Data Import'!$AI$237&lt;&gt;"",'Data Import'!$AI$237,"")</f>
        <v/>
      </c>
      <c r="H42" s="201" t="str">
        <f>IF('Data Import'!$AI$238&lt;&gt;"",'Data Import'!$AI$238,"")</f>
        <v/>
      </c>
      <c r="I42" s="199" t="str">
        <f>IF('Data Import'!$AI$239="Нет","+","")</f>
        <v/>
      </c>
      <c r="J42" s="179" t="str">
        <f>IF('Data Import'!$AI$240&lt;&gt;"",'Data Import'!$AI$240,"")</f>
        <v/>
      </c>
      <c r="K42" s="199" t="str">
        <f>IF('Data Import'!$AI$239="Да","+","")</f>
        <v>+</v>
      </c>
      <c r="L42" s="200">
        <f>IF('Data Import'!$AI$241&lt;&gt;"",'Data Import'!$AI$241,"")</f>
        <v>1</v>
      </c>
      <c r="M42" s="200">
        <f>IF('Data Import'!$AI$242&lt;&gt;"",'Data Import'!$AI$242,"")</f>
        <v>1</v>
      </c>
      <c r="N42" s="200">
        <f>IF('Data Import'!$AI$243&lt;&gt;"",'Data Import'!$AI$243,"")</f>
        <v>22</v>
      </c>
      <c r="O42" s="200">
        <f>IF('Data Import'!$AI$244&lt;&gt;"",'Data Import'!$AI$244,"")</f>
        <v>0</v>
      </c>
      <c r="P42" s="200">
        <f>IF('Data Import'!$AI$245&lt;&gt;"",'Data Import'!$AI$245,"")</f>
        <v>0</v>
      </c>
      <c r="Q42" s="200">
        <f>IF('Data Import'!$AI$246&lt;&gt;"",'Data Import'!$AI$246,"")</f>
        <v>1</v>
      </c>
      <c r="R42" s="200">
        <f>IF('Data Import'!$AI$247&lt;&gt;"",'Data Import'!$AI$247,"")</f>
        <v>1</v>
      </c>
      <c r="S42" s="200">
        <f>IF('Data Import'!$AI$248&lt;&gt;"",'Data Import'!$AI$248,"")</f>
        <v>2</v>
      </c>
      <c r="T42" s="200" t="str">
        <f>IF('Data Import'!$AI$249&lt;&gt;"",'Data Import'!$AI$249,"")</f>
        <v/>
      </c>
      <c r="U42" s="200" t="str">
        <f>IF('Data Import'!$AI$250&lt;&gt;"",'Data Import'!$AI$250,"")</f>
        <v/>
      </c>
      <c r="V42" s="201">
        <f>IF('Data Import'!$AI$251&lt;&gt;"",'Data Import'!$AI$251,"")</f>
        <v>100</v>
      </c>
      <c r="W42" s="201">
        <f>IF('Data Import'!$AI$252&lt;&gt;"",'Data Import'!$AI$252,"")</f>
        <v>100</v>
      </c>
      <c r="X42" s="201">
        <f>IF('Data Import'!$AI$253&lt;&gt;"",'Data Import'!$AI$253,"")</f>
        <v>9.0909999999999993</v>
      </c>
      <c r="Y42" s="201" t="str">
        <f>IF('Data Import'!$AI$254&lt;&gt;"",'Data Import'!$AI$254,"")</f>
        <v/>
      </c>
      <c r="Z42" s="201" t="str">
        <f>IF('Data Import'!$AI$255&lt;&gt;"",'Data Import'!$AI$255,"")</f>
        <v/>
      </c>
    </row>
    <row r="43" spans="1:26" s="202" customFormat="1" ht="48" customHeight="1" x14ac:dyDescent="0.25">
      <c r="A43" s="33">
        <v>33</v>
      </c>
      <c r="B43" s="177" t="s">
        <v>43</v>
      </c>
      <c r="C43" s="199" t="str">
        <f>IF('Data Import'!$AJ$233="Нет","+","")</f>
        <v/>
      </c>
      <c r="D43" s="199" t="str">
        <f>IF('Data Import'!$AJ$234="Нет","+","")</f>
        <v/>
      </c>
      <c r="E43" s="179" t="str">
        <f>IF('Data Import'!$AJ$235&lt;&gt;"",'Data Import'!$AJ$235,"")</f>
        <v xml:space="preserve">Доля объектов транспортной инфраструктуры , соответствующих базовым требованиям доступности транспортного комплекса для инвалидов
</v>
      </c>
      <c r="F43" s="199" t="str">
        <f>IF('Data Import'!$AJ$236&lt;&gt;"",'Data Import'!$AJ$236,"")</f>
        <v>%</v>
      </c>
      <c r="G43" s="201">
        <f>IF('Data Import'!$AJ$237&lt;&gt;"",'Data Import'!$AJ$237,"")</f>
        <v>100</v>
      </c>
      <c r="H43" s="201">
        <f>IF('Data Import'!$AJ$238&lt;&gt;"",'Data Import'!$AJ$238,"")</f>
        <v>100</v>
      </c>
      <c r="I43" s="199" t="str">
        <f>IF('Data Import'!$AJ$239="Нет","+","")</f>
        <v>+</v>
      </c>
      <c r="J43" s="179" t="str">
        <f>IF('Data Import'!$AJ$240&lt;&gt;"",'Data Import'!$AJ$240,"")</f>
        <v/>
      </c>
      <c r="K43" s="199" t="str">
        <f>IF('Data Import'!$AJ$239="Да","+","")</f>
        <v/>
      </c>
      <c r="L43" s="200">
        <f>IF('Data Import'!$AJ$241&lt;&gt;"",'Data Import'!$AJ$241,"")</f>
        <v>1</v>
      </c>
      <c r="M43" s="200">
        <f>IF('Data Import'!$AJ$242&lt;&gt;"",'Data Import'!$AJ$242,"")</f>
        <v>117</v>
      </c>
      <c r="N43" s="200">
        <f>IF('Data Import'!$AJ$243&lt;&gt;"",'Data Import'!$AJ$243,"")</f>
        <v>7</v>
      </c>
      <c r="O43" s="200">
        <f>IF('Data Import'!$AJ$244&lt;&gt;"",'Data Import'!$AJ$244,"")</f>
        <v>9</v>
      </c>
      <c r="P43" s="200">
        <f>IF('Data Import'!$AJ$245&lt;&gt;"",'Data Import'!$AJ$245,"")</f>
        <v>0</v>
      </c>
      <c r="Q43" s="200">
        <f>IF('Data Import'!$AJ$246&lt;&gt;"",'Data Import'!$AJ$246,"")</f>
        <v>1</v>
      </c>
      <c r="R43" s="200">
        <f>IF('Data Import'!$AJ$247&lt;&gt;"",'Data Import'!$AJ$247,"")</f>
        <v>117</v>
      </c>
      <c r="S43" s="200">
        <f>IF('Data Import'!$AJ$248&lt;&gt;"",'Data Import'!$AJ$248,"")</f>
        <v>5</v>
      </c>
      <c r="T43" s="200">
        <f>IF('Data Import'!$AJ$249&lt;&gt;"",'Data Import'!$AJ$249,"")</f>
        <v>6</v>
      </c>
      <c r="U43" s="200" t="str">
        <f>IF('Data Import'!$AJ$250&lt;&gt;"",'Data Import'!$AJ$250,"")</f>
        <v/>
      </c>
      <c r="V43" s="201">
        <f>IF('Data Import'!$AJ$251&lt;&gt;"",'Data Import'!$AJ$251,"")</f>
        <v>100</v>
      </c>
      <c r="W43" s="201">
        <f>IF('Data Import'!$AJ$252&lt;&gt;"",'Data Import'!$AJ$252,"")</f>
        <v>100</v>
      </c>
      <c r="X43" s="201">
        <f>IF('Data Import'!$AJ$253&lt;&gt;"",'Data Import'!$AJ$253,"")</f>
        <v>71.429000000000002</v>
      </c>
      <c r="Y43" s="201">
        <f>IF('Data Import'!$AJ$254&lt;&gt;"",'Data Import'!$AJ$254,"")</f>
        <v>66.667000000000002</v>
      </c>
      <c r="Z43" s="201" t="str">
        <f>IF('Data Import'!$AJ$255&lt;&gt;"",'Data Import'!$AJ$255,"")</f>
        <v/>
      </c>
    </row>
    <row r="44" spans="1:26" s="202" customFormat="1" ht="15.75" customHeight="1" x14ac:dyDescent="0.25">
      <c r="A44" s="33">
        <v>34</v>
      </c>
      <c r="B44" s="177" t="s">
        <v>44</v>
      </c>
      <c r="C44" s="199" t="str">
        <f>IF('Data Import'!$AK$233="Нет","+","")</f>
        <v>+</v>
      </c>
      <c r="D44" s="199" t="str">
        <f>IF('Data Import'!$AK$234="Нет","+","")</f>
        <v/>
      </c>
      <c r="E44" s="179" t="str">
        <f>IF('Data Import'!$AK$235&lt;&gt;"",'Data Import'!$AK$235,"")</f>
        <v/>
      </c>
      <c r="F44" s="199" t="str">
        <f>IF('Data Import'!$AK$236&lt;&gt;"",'Data Import'!$AK$236,"")</f>
        <v/>
      </c>
      <c r="G44" s="201" t="str">
        <f>IF('Data Import'!$AK$237&lt;&gt;"",'Data Import'!$AK$237,"")</f>
        <v/>
      </c>
      <c r="H44" s="201" t="str">
        <f>IF('Data Import'!$AK$238&lt;&gt;"",'Data Import'!$AK$238,"")</f>
        <v/>
      </c>
      <c r="I44" s="199" t="str">
        <f>IF('Data Import'!$AK$239="Нет","+","")</f>
        <v/>
      </c>
      <c r="J44" s="179" t="str">
        <f>IF('Data Import'!$AK$240&lt;&gt;"",'Data Import'!$AK$240,"")</f>
        <v/>
      </c>
      <c r="K44" s="199" t="str">
        <f>IF('Data Import'!$AK$239="Да","+","")</f>
        <v>+</v>
      </c>
      <c r="L44" s="200">
        <f>IF('Data Import'!$AK$241&lt;&gt;"",'Data Import'!$AK$241,"")</f>
        <v>4</v>
      </c>
      <c r="M44" s="200">
        <f>IF('Data Import'!$AK$242&lt;&gt;"",'Data Import'!$AK$242,"")</f>
        <v>9</v>
      </c>
      <c r="N44" s="200">
        <f>IF('Data Import'!$AK$243&lt;&gt;"",'Data Import'!$AK$243,"")</f>
        <v>3</v>
      </c>
      <c r="O44" s="200">
        <f>IF('Data Import'!$AK$244&lt;&gt;"",'Data Import'!$AK$244,"")</f>
        <v>0</v>
      </c>
      <c r="P44" s="200">
        <f>IF('Data Import'!$AK$245&lt;&gt;"",'Data Import'!$AK$245,"")</f>
        <v>0</v>
      </c>
      <c r="Q44" s="200">
        <f>IF('Data Import'!$AK$246&lt;&gt;"",'Data Import'!$AK$246,"")</f>
        <v>4</v>
      </c>
      <c r="R44" s="200">
        <f>IF('Data Import'!$AK$247&lt;&gt;"",'Data Import'!$AK$247,"")</f>
        <v>3</v>
      </c>
      <c r="S44" s="200">
        <f>IF('Data Import'!$AK$248&lt;&gt;"",'Data Import'!$AK$248,"")</f>
        <v>0</v>
      </c>
      <c r="T44" s="200" t="str">
        <f>IF('Data Import'!$AK$249&lt;&gt;"",'Data Import'!$AK$249,"")</f>
        <v/>
      </c>
      <c r="U44" s="200" t="str">
        <f>IF('Data Import'!$AK$250&lt;&gt;"",'Data Import'!$AK$250,"")</f>
        <v/>
      </c>
      <c r="V44" s="201">
        <f>IF('Data Import'!$AK$251&lt;&gt;"",'Data Import'!$AK$251,"")</f>
        <v>100</v>
      </c>
      <c r="W44" s="201">
        <f>IF('Data Import'!$AK$252&lt;&gt;"",'Data Import'!$AK$252,"")</f>
        <v>33.332999999999998</v>
      </c>
      <c r="X44" s="201">
        <f>IF('Data Import'!$AK$253&lt;&gt;"",'Data Import'!$AK$253,"")</f>
        <v>0</v>
      </c>
      <c r="Y44" s="201" t="str">
        <f>IF('Data Import'!$AK$254&lt;&gt;"",'Data Import'!$AK$254,"")</f>
        <v/>
      </c>
      <c r="Z44" s="201" t="str">
        <f>IF('Data Import'!$AK$255&lt;&gt;"",'Data Import'!$AK$255,"")</f>
        <v/>
      </c>
    </row>
    <row r="45" spans="1:26" s="202" customFormat="1" ht="51" customHeight="1" x14ac:dyDescent="0.25">
      <c r="A45" s="33">
        <v>35</v>
      </c>
      <c r="B45" s="177" t="s">
        <v>45</v>
      </c>
      <c r="C45" s="199" t="str">
        <f>IF('Data Import'!$AL$233="Нет","+","")</f>
        <v/>
      </c>
      <c r="D45" s="199" t="str">
        <f>IF('Data Import'!$AL$234="Нет","+","")</f>
        <v/>
      </c>
      <c r="E45" s="179" t="str">
        <f>IF('Data Import'!$AL$235&lt;&gt;"",'Data Import'!$AL$235,"")</f>
        <v xml:space="preserve">Доля объектов транспортной инфраструктуры, соответствующих базовым требованиям доступности транспортного комплекса для инвалидов
</v>
      </c>
      <c r="F45" s="199" t="str">
        <f>IF('Data Import'!$AL$236&lt;&gt;"",'Data Import'!$AL$236,"")</f>
        <v>%</v>
      </c>
      <c r="G45" s="201">
        <f>IF('Data Import'!$AL$237&lt;&gt;"",'Data Import'!$AL$237,"")</f>
        <v>100</v>
      </c>
      <c r="H45" s="201">
        <f>IF('Data Import'!$AL$238&lt;&gt;"",'Data Import'!$AL$238,"")</f>
        <v>100</v>
      </c>
      <c r="I45" s="199" t="str">
        <f>IF('Data Import'!$AL$239="Нет","+","")</f>
        <v/>
      </c>
      <c r="J45" s="179" t="str">
        <f>IF('Data Import'!$AL$240&lt;&gt;"",'Data Import'!$AL$240,"")</f>
        <v/>
      </c>
      <c r="K45" s="199" t="str">
        <f>IF('Data Import'!$AL$239="Да","+","")</f>
        <v>+</v>
      </c>
      <c r="L45" s="200">
        <f>IF('Data Import'!$AL$241&lt;&gt;"",'Data Import'!$AL$241,"")</f>
        <v>1</v>
      </c>
      <c r="M45" s="200">
        <f>IF('Data Import'!$AL$242&lt;&gt;"",'Data Import'!$AL$242,"")</f>
        <v>2</v>
      </c>
      <c r="N45" s="200">
        <f>IF('Data Import'!$AL$243&lt;&gt;"",'Data Import'!$AL$243,"")</f>
        <v>6</v>
      </c>
      <c r="O45" s="200" t="str">
        <f>IF('Data Import'!$AL$244&lt;&gt;"",'Data Import'!$AL$244,"")</f>
        <v/>
      </c>
      <c r="P45" s="200" t="str">
        <f>IF('Data Import'!$AL$245&lt;&gt;"",'Data Import'!$AL$245,"")</f>
        <v/>
      </c>
      <c r="Q45" s="200">
        <f>IF('Data Import'!$AL$246&lt;&gt;"",'Data Import'!$AL$246,"")</f>
        <v>1</v>
      </c>
      <c r="R45" s="200">
        <f>IF('Data Import'!$AL$247&lt;&gt;"",'Data Import'!$AL$247,"")</f>
        <v>2</v>
      </c>
      <c r="S45" s="200">
        <f>IF('Data Import'!$AL$248&lt;&gt;"",'Data Import'!$AL$248,"")</f>
        <v>5</v>
      </c>
      <c r="T45" s="200" t="str">
        <f>IF('Data Import'!$AL$249&lt;&gt;"",'Data Import'!$AL$249,"")</f>
        <v/>
      </c>
      <c r="U45" s="200" t="str">
        <f>IF('Data Import'!$AL$250&lt;&gt;"",'Data Import'!$AL$250,"")</f>
        <v/>
      </c>
      <c r="V45" s="201">
        <f>IF('Data Import'!$AL$251&lt;&gt;"",'Data Import'!$AL$251,"")</f>
        <v>100</v>
      </c>
      <c r="W45" s="201">
        <f>IF('Data Import'!$AL$252&lt;&gt;"",'Data Import'!$AL$252,"")</f>
        <v>100</v>
      </c>
      <c r="X45" s="201">
        <f>IF('Data Import'!$AL$253&lt;&gt;"",'Data Import'!$AL$253,"")</f>
        <v>83.332999999999998</v>
      </c>
      <c r="Y45" s="201" t="str">
        <f>IF('Data Import'!$AL$254&lt;&gt;"",'Data Import'!$AL$254,"")</f>
        <v/>
      </c>
      <c r="Z45" s="201" t="str">
        <f>IF('Data Import'!$AL$255&lt;&gt;"",'Data Import'!$AL$255,"")</f>
        <v/>
      </c>
    </row>
    <row r="46" spans="1:26" s="202" customFormat="1" ht="15.75" customHeight="1" x14ac:dyDescent="0.25">
      <c r="A46" s="33">
        <v>36</v>
      </c>
      <c r="B46" s="177" t="s">
        <v>46</v>
      </c>
      <c r="C46" s="199" t="str">
        <f>IF('Data Import'!$AM$233="Нет","+","")</f>
        <v/>
      </c>
      <c r="D46" s="199" t="str">
        <f>IF('Data Import'!$AM$234="Нет","+","")</f>
        <v/>
      </c>
      <c r="E46" s="179" t="str">
        <f>IF('Data Import'!$AM$235&lt;&gt;"",'Data Import'!$AM$235,"")</f>
        <v/>
      </c>
      <c r="F46" s="199" t="str">
        <f>IF('Data Import'!$AM$236&lt;&gt;"",'Data Import'!$AM$236,"")</f>
        <v/>
      </c>
      <c r="G46" s="201" t="str">
        <f>IF('Data Import'!$AM$237&lt;&gt;"",'Data Import'!$AM$237,"")</f>
        <v/>
      </c>
      <c r="H46" s="201" t="str">
        <f>IF('Data Import'!$AM$238&lt;&gt;"",'Data Import'!$AM$238,"")</f>
        <v/>
      </c>
      <c r="I46" s="199" t="str">
        <f>IF('Data Import'!$AM$239="Нет","+","")</f>
        <v/>
      </c>
      <c r="J46" s="179" t="str">
        <f>IF('Data Import'!$AM$240&lt;&gt;"",'Data Import'!$AM$240,"")</f>
        <v/>
      </c>
      <c r="K46" s="199" t="str">
        <f>IF('Data Import'!$AM$239="Да","+","")</f>
        <v/>
      </c>
      <c r="L46" s="200" t="str">
        <f>IF('Data Import'!$AM$241&lt;&gt;"",'Data Import'!$AM$241,"")</f>
        <v/>
      </c>
      <c r="M46" s="200" t="str">
        <f>IF('Data Import'!$AM$242&lt;&gt;"",'Data Import'!$AM$242,"")</f>
        <v/>
      </c>
      <c r="N46" s="200" t="str">
        <f>IF('Data Import'!$AM$243&lt;&gt;"",'Data Import'!$AM$243,"")</f>
        <v/>
      </c>
      <c r="O46" s="200" t="str">
        <f>IF('Data Import'!$AM$244&lt;&gt;"",'Data Import'!$AM$244,"")</f>
        <v/>
      </c>
      <c r="P46" s="200" t="str">
        <f>IF('Data Import'!$AM$245&lt;&gt;"",'Data Import'!$AM$245,"")</f>
        <v/>
      </c>
      <c r="Q46" s="200" t="str">
        <f>IF('Data Import'!$AM$246&lt;&gt;"",'Data Import'!$AM$246,"")</f>
        <v/>
      </c>
      <c r="R46" s="200" t="str">
        <f>IF('Data Import'!$AM$247&lt;&gt;"",'Data Import'!$AM$247,"")</f>
        <v/>
      </c>
      <c r="S46" s="200" t="str">
        <f>IF('Data Import'!$AM$248&lt;&gt;"",'Data Import'!$AM$248,"")</f>
        <v/>
      </c>
      <c r="T46" s="200" t="str">
        <f>IF('Data Import'!$AM$249&lt;&gt;"",'Data Import'!$AM$249,"")</f>
        <v/>
      </c>
      <c r="U46" s="200" t="str">
        <f>IF('Data Import'!$AM$250&lt;&gt;"",'Data Import'!$AM$250,"")</f>
        <v/>
      </c>
      <c r="V46" s="201" t="str">
        <f>IF('Data Import'!$AM$251&lt;&gt;"",'Data Import'!$AM$251,"")</f>
        <v/>
      </c>
      <c r="W46" s="201" t="str">
        <f>IF('Data Import'!$AM$252&lt;&gt;"",'Data Import'!$AM$252,"")</f>
        <v/>
      </c>
      <c r="X46" s="201" t="str">
        <f>IF('Data Import'!$AM$253&lt;&gt;"",'Data Import'!$AM$253,"")</f>
        <v/>
      </c>
      <c r="Y46" s="201" t="str">
        <f>IF('Data Import'!$AM$254&lt;&gt;"",'Data Import'!$AM$254,"")</f>
        <v/>
      </c>
      <c r="Z46" s="201" t="str">
        <f>IF('Data Import'!$AM$255&lt;&gt;"",'Data Import'!$AM$255,"")</f>
        <v/>
      </c>
    </row>
    <row r="47" spans="1:26" s="202" customFormat="1" ht="49.5" customHeight="1" x14ac:dyDescent="0.25">
      <c r="A47" s="33">
        <v>37</v>
      </c>
      <c r="B47" s="177" t="s">
        <v>47</v>
      </c>
      <c r="C47" s="199" t="str">
        <f>IF('Data Import'!$AN$233="Нет","+","")</f>
        <v/>
      </c>
      <c r="D47" s="199" t="str">
        <f>IF('Data Import'!$AN$234="Нет","+","")</f>
        <v/>
      </c>
      <c r="E47" s="179" t="str">
        <f>IF('Data Import'!$AN$235&lt;&gt;"",'Data Import'!$AN$235,"")</f>
        <v xml:space="preserve">Доля объектов транспортной инфраструктуры, соответствующих базовым требованиям доступности транспортного комплекса для инвалидов   </v>
      </c>
      <c r="F47" s="199" t="str">
        <f>IF('Data Import'!$AN$236&lt;&gt;"",'Data Import'!$AN$236,"")</f>
        <v>%</v>
      </c>
      <c r="G47" s="201">
        <f>IF('Data Import'!$AN$237&lt;&gt;"",'Data Import'!$AN$237,"")</f>
        <v>25</v>
      </c>
      <c r="H47" s="201">
        <f>IF('Data Import'!$AN$238&lt;&gt;"",'Data Import'!$AN$238,"")</f>
        <v>62.5</v>
      </c>
      <c r="I47" s="199" t="str">
        <f>IF('Data Import'!$AN$239="Нет","+","")</f>
        <v/>
      </c>
      <c r="J47" s="179" t="str">
        <f>IF('Data Import'!$AN$240&lt;&gt;"",'Data Import'!$AN$240,"")</f>
        <v/>
      </c>
      <c r="K47" s="199" t="str">
        <f>IF('Data Import'!$AN$239="Да","+","")</f>
        <v>+</v>
      </c>
      <c r="L47" s="200">
        <f>IF('Data Import'!$AN$241&lt;&gt;"",'Data Import'!$AN$241,"")</f>
        <v>1</v>
      </c>
      <c r="M47" s="200">
        <f>IF('Data Import'!$AN$242&lt;&gt;"",'Data Import'!$AN$242,"")</f>
        <v>6</v>
      </c>
      <c r="N47" s="200">
        <f>IF('Data Import'!$AN$243&lt;&gt;"",'Data Import'!$AN$243,"")</f>
        <v>11</v>
      </c>
      <c r="O47" s="200">
        <f>IF('Data Import'!$AN$244&lt;&gt;"",'Data Import'!$AN$244,"")</f>
        <v>0</v>
      </c>
      <c r="P47" s="200">
        <f>IF('Data Import'!$AN$245&lt;&gt;"",'Data Import'!$AN$245,"")</f>
        <v>0</v>
      </c>
      <c r="Q47" s="200">
        <f>IF('Data Import'!$AN$246&lt;&gt;"",'Data Import'!$AN$246,"")</f>
        <v>1</v>
      </c>
      <c r="R47" s="200">
        <f>IF('Data Import'!$AN$247&lt;&gt;"",'Data Import'!$AN$247,"")</f>
        <v>5</v>
      </c>
      <c r="S47" s="200">
        <f>IF('Data Import'!$AN$248&lt;&gt;"",'Data Import'!$AN$248,"")</f>
        <v>6</v>
      </c>
      <c r="T47" s="200" t="str">
        <f>IF('Data Import'!$AN$249&lt;&gt;"",'Data Import'!$AN$249,"")</f>
        <v/>
      </c>
      <c r="U47" s="200" t="str">
        <f>IF('Data Import'!$AN$250&lt;&gt;"",'Data Import'!$AN$250,"")</f>
        <v/>
      </c>
      <c r="V47" s="201">
        <f>IF('Data Import'!$AN$251&lt;&gt;"",'Data Import'!$AN$251,"")</f>
        <v>100</v>
      </c>
      <c r="W47" s="201">
        <f>IF('Data Import'!$AN$252&lt;&gt;"",'Data Import'!$AN$252,"")</f>
        <v>83.332999999999998</v>
      </c>
      <c r="X47" s="201">
        <f>IF('Data Import'!$AN$253&lt;&gt;"",'Data Import'!$AN$253,"")</f>
        <v>54.545000000000002</v>
      </c>
      <c r="Y47" s="201" t="str">
        <f>IF('Data Import'!$AN$254&lt;&gt;"",'Data Import'!$AN$254,"")</f>
        <v/>
      </c>
      <c r="Z47" s="201" t="str">
        <f>IF('Data Import'!$AN$255&lt;&gt;"",'Data Import'!$AN$255,"")</f>
        <v/>
      </c>
    </row>
    <row r="48" spans="1:26" s="202" customFormat="1" ht="64.5" customHeight="1" x14ac:dyDescent="0.25">
      <c r="A48" s="33">
        <v>38</v>
      </c>
      <c r="B48" s="177" t="s">
        <v>48</v>
      </c>
      <c r="C48" s="199" t="str">
        <f>IF('Data Import'!$AO$233="Нет","+","")</f>
        <v/>
      </c>
      <c r="D48" s="199" t="str">
        <f>IF('Data Import'!$AO$234="Нет","+","")</f>
        <v/>
      </c>
      <c r="E48" s="179" t="str">
        <f>IF('Data Import'!$AO$235&lt;&gt;"",'Data Import'!$AO$235,"")</f>
        <v xml:space="preserve">Доля приоритетных объектов транспортной инфраструктуры, доступных для инвалидов и других маломобильных групп населения, в общем количестве приоритетных объектов транспортной инфраструткуры. 
</v>
      </c>
      <c r="F48" s="199" t="str">
        <f>IF('Data Import'!$AO$236&lt;&gt;"",'Data Import'!$AO$236,"")</f>
        <v>%</v>
      </c>
      <c r="G48" s="201">
        <f>IF('Data Import'!$AO$237&lt;&gt;"",'Data Import'!$AO$237,"")</f>
        <v>70</v>
      </c>
      <c r="H48" s="201">
        <f>IF('Data Import'!$AO$238&lt;&gt;"",'Data Import'!$AO$238,"")</f>
        <v>40</v>
      </c>
      <c r="I48" s="199" t="str">
        <f>IF('Data Import'!$AO$239="Нет","+","")</f>
        <v/>
      </c>
      <c r="J48" s="179" t="str">
        <f>IF('Data Import'!$AO$240&lt;&gt;"",'Data Import'!$AO$240,"")</f>
        <v/>
      </c>
      <c r="K48" s="199" t="str">
        <f>IF('Data Import'!$AO$239="Да","+","")</f>
        <v>+</v>
      </c>
      <c r="L48" s="200">
        <f>IF('Data Import'!$AO$241&lt;&gt;"",'Data Import'!$AO$241,"")</f>
        <v>1</v>
      </c>
      <c r="M48" s="200">
        <f>IF('Data Import'!$AO$242&lt;&gt;"",'Data Import'!$AO$242,"")</f>
        <v>1</v>
      </c>
      <c r="N48" s="200">
        <f>IF('Data Import'!$AO$243&lt;&gt;"",'Data Import'!$AO$243,"")</f>
        <v>1</v>
      </c>
      <c r="O48" s="200">
        <f>IF('Data Import'!$AO$244&lt;&gt;"",'Data Import'!$AO$244,"")</f>
        <v>0</v>
      </c>
      <c r="P48" s="200">
        <f>IF('Data Import'!$AO$245&lt;&gt;"",'Data Import'!$AO$245,"")</f>
        <v>0</v>
      </c>
      <c r="Q48" s="200">
        <f>IF('Data Import'!$AO$246&lt;&gt;"",'Data Import'!$AO$246,"")</f>
        <v>1</v>
      </c>
      <c r="R48" s="200">
        <f>IF('Data Import'!$AO$247&lt;&gt;"",'Data Import'!$AO$247,"")</f>
        <v>0</v>
      </c>
      <c r="S48" s="200">
        <f>IF('Data Import'!$AO$248&lt;&gt;"",'Data Import'!$AO$248,"")</f>
        <v>0</v>
      </c>
      <c r="T48" s="200" t="str">
        <f>IF('Data Import'!$AO$249&lt;&gt;"",'Data Import'!$AO$249,"")</f>
        <v/>
      </c>
      <c r="U48" s="200" t="str">
        <f>IF('Data Import'!$AO$250&lt;&gt;"",'Data Import'!$AO$250,"")</f>
        <v/>
      </c>
      <c r="V48" s="201">
        <f>IF('Data Import'!$AO$251&lt;&gt;"",'Data Import'!$AO$251,"")</f>
        <v>100</v>
      </c>
      <c r="W48" s="201">
        <f>IF('Data Import'!$AO$252&lt;&gt;"",'Data Import'!$AO$252,"")</f>
        <v>0</v>
      </c>
      <c r="X48" s="201">
        <f>IF('Data Import'!$AO$253&lt;&gt;"",'Data Import'!$AO$253,"")</f>
        <v>0</v>
      </c>
      <c r="Y48" s="201" t="str">
        <f>IF('Data Import'!$AO$254&lt;&gt;"",'Data Import'!$AO$254,"")</f>
        <v/>
      </c>
      <c r="Z48" s="201" t="str">
        <f>IF('Data Import'!$AO$255&lt;&gt;"",'Data Import'!$AO$255,"")</f>
        <v/>
      </c>
    </row>
    <row r="49" spans="1:26" s="202" customFormat="1" ht="122.25" customHeight="1" x14ac:dyDescent="0.25">
      <c r="A49" s="33">
        <v>39</v>
      </c>
      <c r="B49" s="177" t="s">
        <v>49</v>
      </c>
      <c r="C49" s="199" t="str">
        <f>IF('Data Import'!$AP$233="Нет","+","")</f>
        <v/>
      </c>
      <c r="D49" s="199" t="str">
        <f>IF('Data Import'!$AP$234="Нет","+","")</f>
        <v/>
      </c>
      <c r="E49" s="179" t="str">
        <f>IF('Data Import'!$AP$235&lt;&gt;"",'Data Import'!$AP$235,"")</f>
        <v xml:space="preserve">Оборудование объектов 
транспортной 
инфраструктуры 
специализированными 
средствами, 
необходимыми 
для обслуживания всех 
категорий инвалидов </v>
      </c>
      <c r="F49" s="199" t="str">
        <f>IF('Data Import'!$AP$236&lt;&gt;"",'Data Import'!$AP$236,"")</f>
        <v>ед.</v>
      </c>
      <c r="G49" s="201">
        <f>IF('Data Import'!$AP$237&lt;&gt;"",'Data Import'!$AP$237,"")</f>
        <v>0</v>
      </c>
      <c r="H49" s="201">
        <f>IF('Data Import'!$AP$238&lt;&gt;"",'Data Import'!$AP$238,"")</f>
        <v>0</v>
      </c>
      <c r="I49" s="199" t="str">
        <f>IF('Data Import'!$AP$239="Нет","+","")</f>
        <v/>
      </c>
      <c r="J49" s="179" t="str">
        <f>IF('Data Import'!$AP$240&lt;&gt;"",'Data Import'!$AP$240,"")</f>
        <v/>
      </c>
      <c r="K49" s="199" t="str">
        <f>IF('Data Import'!$AP$239="Да","+","")</f>
        <v>+</v>
      </c>
      <c r="L49" s="200">
        <f>IF('Data Import'!$AP$241&lt;&gt;"",'Data Import'!$AP$241,"")</f>
        <v>1</v>
      </c>
      <c r="M49" s="200">
        <f>IF('Data Import'!$AP$242&lt;&gt;"",'Data Import'!$AP$242,"")</f>
        <v>2</v>
      </c>
      <c r="N49" s="200">
        <f>IF('Data Import'!$AP$243&lt;&gt;"",'Data Import'!$AP$243,"")</f>
        <v>3</v>
      </c>
      <c r="O49" s="200">
        <f>IF('Data Import'!$AP$244&lt;&gt;"",'Data Import'!$AP$244,"")</f>
        <v>0</v>
      </c>
      <c r="P49" s="200">
        <f>IF('Data Import'!$AP$245&lt;&gt;"",'Data Import'!$AP$245,"")</f>
        <v>0</v>
      </c>
      <c r="Q49" s="200">
        <f>IF('Data Import'!$AP$246&lt;&gt;"",'Data Import'!$AP$246,"")</f>
        <v>1</v>
      </c>
      <c r="R49" s="200">
        <f>IF('Data Import'!$AP$247&lt;&gt;"",'Data Import'!$AP$247,"")</f>
        <v>1</v>
      </c>
      <c r="S49" s="200">
        <f>IF('Data Import'!$AP$248&lt;&gt;"",'Data Import'!$AP$248,"")</f>
        <v>1</v>
      </c>
      <c r="T49" s="200" t="str">
        <f>IF('Data Import'!$AP$249&lt;&gt;"",'Data Import'!$AP$249,"")</f>
        <v/>
      </c>
      <c r="U49" s="200" t="str">
        <f>IF('Data Import'!$AP$250&lt;&gt;"",'Data Import'!$AP$250,"")</f>
        <v/>
      </c>
      <c r="V49" s="201">
        <f>IF('Data Import'!$AP$251&lt;&gt;"",'Data Import'!$AP$251,"")</f>
        <v>100</v>
      </c>
      <c r="W49" s="201">
        <f>IF('Data Import'!$AP$252&lt;&gt;"",'Data Import'!$AP$252,"")</f>
        <v>50</v>
      </c>
      <c r="X49" s="201">
        <f>IF('Data Import'!$AP$253&lt;&gt;"",'Data Import'!$AP$253,"")</f>
        <v>33.332999999999998</v>
      </c>
      <c r="Y49" s="201" t="str">
        <f>IF('Data Import'!$AP$254&lt;&gt;"",'Data Import'!$AP$254,"")</f>
        <v/>
      </c>
      <c r="Z49" s="201" t="str">
        <f>IF('Data Import'!$AP$255&lt;&gt;"",'Data Import'!$AP$255,"")</f>
        <v/>
      </c>
    </row>
    <row r="50" spans="1:26" s="202" customFormat="1" ht="15.75" customHeight="1" x14ac:dyDescent="0.25">
      <c r="A50" s="33">
        <v>40</v>
      </c>
      <c r="B50" s="177" t="s">
        <v>50</v>
      </c>
      <c r="C50" s="199" t="str">
        <f>IF('Data Import'!$AQ$233="Нет","+","")</f>
        <v>+</v>
      </c>
      <c r="D50" s="199" t="str">
        <f>IF('Data Import'!$AQ$234="Нет","+","")</f>
        <v/>
      </c>
      <c r="E50" s="179" t="str">
        <f>IF('Data Import'!$AQ$235&lt;&gt;"",'Data Import'!$AQ$235,"")</f>
        <v/>
      </c>
      <c r="F50" s="199" t="str">
        <f>IF('Data Import'!$AQ$236&lt;&gt;"",'Data Import'!$AQ$236,"")</f>
        <v/>
      </c>
      <c r="G50" s="201" t="str">
        <f>IF('Data Import'!$AQ$237&lt;&gt;"",'Data Import'!$AQ$237,"")</f>
        <v/>
      </c>
      <c r="H50" s="201" t="str">
        <f>IF('Data Import'!$AQ$238&lt;&gt;"",'Data Import'!$AQ$238,"")</f>
        <v/>
      </c>
      <c r="I50" s="199" t="str">
        <f>IF('Data Import'!$AQ$239="Нет","+","")</f>
        <v/>
      </c>
      <c r="J50" s="179" t="str">
        <f>IF('Data Import'!$AQ$240&lt;&gt;"",'Data Import'!$AQ$240,"")</f>
        <v/>
      </c>
      <c r="K50" s="199" t="str">
        <f>IF('Data Import'!$AQ$239="Да","+","")</f>
        <v>+</v>
      </c>
      <c r="L50" s="200">
        <f>IF('Data Import'!$AQ$241&lt;&gt;"",'Data Import'!$AQ$241,"")</f>
        <v>2</v>
      </c>
      <c r="M50" s="200">
        <f>IF('Data Import'!$AQ$242&lt;&gt;"",'Data Import'!$AQ$242,"")</f>
        <v>5</v>
      </c>
      <c r="N50" s="200">
        <f>IF('Data Import'!$AQ$243&lt;&gt;"",'Data Import'!$AQ$243,"")</f>
        <v>22</v>
      </c>
      <c r="O50" s="200">
        <f>IF('Data Import'!$AQ$244&lt;&gt;"",'Data Import'!$AQ$244,"")</f>
        <v>0</v>
      </c>
      <c r="P50" s="200">
        <f>IF('Data Import'!$AQ$245&lt;&gt;"",'Data Import'!$AQ$245,"")</f>
        <v>0</v>
      </c>
      <c r="Q50" s="200">
        <f>IF('Data Import'!$AQ$246&lt;&gt;"",'Data Import'!$AQ$246,"")</f>
        <v>2</v>
      </c>
      <c r="R50" s="200">
        <f>IF('Data Import'!$AQ$247&lt;&gt;"",'Data Import'!$AQ$247,"")</f>
        <v>2</v>
      </c>
      <c r="S50" s="200">
        <f>IF('Data Import'!$AQ$248&lt;&gt;"",'Data Import'!$AQ$248,"")</f>
        <v>4</v>
      </c>
      <c r="T50" s="200" t="str">
        <f>IF('Data Import'!$AQ$249&lt;&gt;"",'Data Import'!$AQ$249,"")</f>
        <v/>
      </c>
      <c r="U50" s="200" t="str">
        <f>IF('Data Import'!$AQ$250&lt;&gt;"",'Data Import'!$AQ$250,"")</f>
        <v/>
      </c>
      <c r="V50" s="201">
        <f>IF('Data Import'!$AQ$251&lt;&gt;"",'Data Import'!$AQ$251,"")</f>
        <v>100</v>
      </c>
      <c r="W50" s="201">
        <f>IF('Data Import'!$AQ$252&lt;&gt;"",'Data Import'!$AQ$252,"")</f>
        <v>40</v>
      </c>
      <c r="X50" s="201">
        <f>IF('Data Import'!$AQ$253&lt;&gt;"",'Data Import'!$AQ$253,"")</f>
        <v>18.181999999999999</v>
      </c>
      <c r="Y50" s="201" t="str">
        <f>IF('Data Import'!$AQ$254&lt;&gt;"",'Data Import'!$AQ$254,"")</f>
        <v/>
      </c>
      <c r="Z50" s="201" t="str">
        <f>IF('Data Import'!$AQ$255&lt;&gt;"",'Data Import'!$AQ$255,"")</f>
        <v/>
      </c>
    </row>
    <row r="51" spans="1:26" s="202" customFormat="1" ht="409.6" customHeight="1" x14ac:dyDescent="0.25">
      <c r="A51" s="33">
        <v>41</v>
      </c>
      <c r="B51" s="177" t="s">
        <v>51</v>
      </c>
      <c r="C51" s="199" t="str">
        <f>IF('Data Import'!$AR$233="Нет","+","")</f>
        <v/>
      </c>
      <c r="D51" s="199" t="str">
        <f>IF('Data Import'!$AR$234="Нет","+","")</f>
        <v/>
      </c>
      <c r="E51" s="179" t="str">
        <f>IF('Data Import'!$AR$235&lt;&gt;"",'Data Import'!$AR$235,"")</f>
        <v>Доля объектов транспортной инфраструктуры, соответствующих базовым требованиям доступности транспортного комплекса для инвалидов</v>
      </c>
      <c r="F51" s="199" t="str">
        <f>IF('Data Import'!$AR$236&lt;&gt;"",'Data Import'!$AR$236,"")</f>
        <v>%</v>
      </c>
      <c r="G51" s="201">
        <f>IF('Data Import'!$AR$237&lt;&gt;"",'Data Import'!$AR$237,"")</f>
        <v>25</v>
      </c>
      <c r="H51" s="201">
        <f>IF('Data Import'!$AR$238&lt;&gt;"",'Data Import'!$AR$238,"")</f>
        <v>100</v>
      </c>
      <c r="I51" s="199" t="str">
        <f>IF('Data Import'!$AR$239="Нет","+","")</f>
        <v/>
      </c>
      <c r="J51" s="179" t="str">
        <f>IF('Data Import'!$AR$240&lt;&gt;"",'Data Import'!$AR$240,"")</f>
        <v>В качестве планового значения на отчетный год указано ближайшее контрольное значение первого этапа реализации регионального Сводного плана — 25%, установленное на 2026 год распоряжением Правительства Чеченской Республики от 10.02.2025 № 20-р. Отдельное плановое значение на 2025 год не установлено. Региональная программа подтверждает функционирование 2 автовокзалов и 5 автостанций (всего 7 объектов), а также отдельной автокассы в с. Наур, которая не включена в категорию автовокзалов и автостанций. Сведения о соответствии этих объектов требованиям доступности в региональной программе не приведены; количество доступных объектов сохранено по ранее представленным данным САД.</v>
      </c>
      <c r="K51" s="199" t="str">
        <f>IF('Data Import'!$AR$239="Да","+","")</f>
        <v/>
      </c>
      <c r="L51" s="200">
        <f>IF('Data Import'!$AR$241&lt;&gt;"",'Data Import'!$AR$241,"")</f>
        <v>1</v>
      </c>
      <c r="M51" s="200">
        <f>IF('Data Import'!$AR$242&lt;&gt;"",'Data Import'!$AR$242,"")</f>
        <v>2</v>
      </c>
      <c r="N51" s="200">
        <f>IF('Data Import'!$AR$243&lt;&gt;"",'Data Import'!$AR$243,"")</f>
        <v>7</v>
      </c>
      <c r="O51" s="200" t="str">
        <f>IF('Data Import'!$AR$244&lt;&gt;"",'Data Import'!$AR$244,"")</f>
        <v/>
      </c>
      <c r="P51" s="200" t="str">
        <f>IF('Data Import'!$AR$245&lt;&gt;"",'Data Import'!$AR$245,"")</f>
        <v/>
      </c>
      <c r="Q51" s="200">
        <f>IF('Data Import'!$AR$246&lt;&gt;"",'Data Import'!$AR$246,"")</f>
        <v>1</v>
      </c>
      <c r="R51" s="200">
        <f>IF('Data Import'!$AR$247&lt;&gt;"",'Data Import'!$AR$247,"")</f>
        <v>2</v>
      </c>
      <c r="S51" s="200">
        <f>IF('Data Import'!$AR$248&lt;&gt;"",'Data Import'!$AR$248,"")</f>
        <v>7</v>
      </c>
      <c r="T51" s="200" t="str">
        <f>IF('Data Import'!$AR$249&lt;&gt;"",'Data Import'!$AR$249,"")</f>
        <v/>
      </c>
      <c r="U51" s="200" t="str">
        <f>IF('Data Import'!$AR$250&lt;&gt;"",'Data Import'!$AR$250,"")</f>
        <v/>
      </c>
      <c r="V51" s="201">
        <f>IF('Data Import'!$AR$251&lt;&gt;"",'Data Import'!$AR$251,"")</f>
        <v>100</v>
      </c>
      <c r="W51" s="201">
        <f>IF('Data Import'!$AR$252&lt;&gt;"",'Data Import'!$AR$252,"")</f>
        <v>100</v>
      </c>
      <c r="X51" s="201">
        <f>IF('Data Import'!$AR$253&lt;&gt;"",'Data Import'!$AR$253,"")</f>
        <v>100</v>
      </c>
      <c r="Y51" s="201" t="str">
        <f>IF('Data Import'!$AR$254&lt;&gt;"",'Data Import'!$AR$254,"")</f>
        <v/>
      </c>
      <c r="Z51" s="201" t="str">
        <f>IF('Data Import'!$AR$255&lt;&gt;"",'Data Import'!$AR$255,"")</f>
        <v/>
      </c>
    </row>
    <row r="52" spans="1:26" s="202" customFormat="1" ht="49.5" customHeight="1" x14ac:dyDescent="0.25">
      <c r="A52" s="33">
        <v>42</v>
      </c>
      <c r="B52" s="177" t="s">
        <v>52</v>
      </c>
      <c r="C52" s="199" t="str">
        <f>IF('Data Import'!$AS$233="Нет","+","")</f>
        <v/>
      </c>
      <c r="D52" s="199" t="str">
        <f>IF('Data Import'!$AS$234="Нет","+","")</f>
        <v/>
      </c>
      <c r="E52" s="179" t="str">
        <f>IF('Data Import'!$AS$235&lt;&gt;"",'Data Import'!$AS$235,"")</f>
        <v>Доля объектов транспортной инфраструктуры, соответствующих базовым требованиям доступности транспортного комплекса; 2025год - не менее 20%, 2026 год - не менее 25%</v>
      </c>
      <c r="F52" s="199" t="str">
        <f>IF('Data Import'!$AS$236&lt;&gt;"",'Data Import'!$AS$236,"")</f>
        <v>%</v>
      </c>
      <c r="G52" s="201">
        <f>IF('Data Import'!$AS$237&lt;&gt;"",'Data Import'!$AS$237,"")</f>
        <v>20</v>
      </c>
      <c r="H52" s="201">
        <f>IF('Data Import'!$AS$238&lt;&gt;"",'Data Import'!$AS$238,"")</f>
        <v>0</v>
      </c>
      <c r="I52" s="199" t="str">
        <f>IF('Data Import'!$AS$239="Нет","+","")</f>
        <v>+</v>
      </c>
      <c r="J52" s="179" t="str">
        <f>IF('Data Import'!$AS$240&lt;&gt;"",'Data Import'!$AS$240,"")</f>
        <v/>
      </c>
      <c r="K52" s="199" t="str">
        <f>IF('Data Import'!$AS$239="Да","+","")</f>
        <v/>
      </c>
      <c r="L52" s="200" t="str">
        <f>IF('Data Import'!$AS$241&lt;&gt;"",'Data Import'!$AS$241,"")</f>
        <v/>
      </c>
      <c r="M52" s="200" t="str">
        <f>IF('Data Import'!$AS$242&lt;&gt;"",'Data Import'!$AS$242,"")</f>
        <v/>
      </c>
      <c r="N52" s="200" t="str">
        <f>IF('Data Import'!$AS$243&lt;&gt;"",'Data Import'!$AS$243,"")</f>
        <v/>
      </c>
      <c r="O52" s="200" t="str">
        <f>IF('Data Import'!$AS$244&lt;&gt;"",'Data Import'!$AS$244,"")</f>
        <v/>
      </c>
      <c r="P52" s="200" t="str">
        <f>IF('Data Import'!$AS$245&lt;&gt;"",'Data Import'!$AS$245,"")</f>
        <v/>
      </c>
      <c r="Q52" s="200" t="str">
        <f>IF('Data Import'!$AS$246&lt;&gt;"",'Data Import'!$AS$246,"")</f>
        <v/>
      </c>
      <c r="R52" s="200" t="str">
        <f>IF('Data Import'!$AS$247&lt;&gt;"",'Data Import'!$AS$247,"")</f>
        <v/>
      </c>
      <c r="S52" s="200" t="str">
        <f>IF('Data Import'!$AS$248&lt;&gt;"",'Data Import'!$AS$248,"")</f>
        <v/>
      </c>
      <c r="T52" s="200" t="str">
        <f>IF('Data Import'!$AS$249&lt;&gt;"",'Data Import'!$AS$249,"")</f>
        <v/>
      </c>
      <c r="U52" s="200" t="str">
        <f>IF('Data Import'!$AS$250&lt;&gt;"",'Data Import'!$AS$250,"")</f>
        <v/>
      </c>
      <c r="V52" s="201" t="str">
        <f>IF('Data Import'!$AS$251&lt;&gt;"",'Data Import'!$AS$251,"")</f>
        <v/>
      </c>
      <c r="W52" s="201" t="str">
        <f>IF('Data Import'!$AS$252&lt;&gt;"",'Data Import'!$AS$252,"")</f>
        <v/>
      </c>
      <c r="X52" s="201" t="str">
        <f>IF('Data Import'!$AS$253&lt;&gt;"",'Data Import'!$AS$253,"")</f>
        <v/>
      </c>
      <c r="Y52" s="201" t="str">
        <f>IF('Data Import'!$AS$254&lt;&gt;"",'Data Import'!$AS$254,"")</f>
        <v/>
      </c>
      <c r="Z52" s="201" t="str">
        <f>IF('Data Import'!$AS$255&lt;&gt;"",'Data Import'!$AS$255,"")</f>
        <v/>
      </c>
    </row>
    <row r="53" spans="1:26" s="202" customFormat="1" ht="15.75" customHeight="1" x14ac:dyDescent="0.25">
      <c r="A53" s="33">
        <v>43</v>
      </c>
      <c r="B53" s="177" t="s">
        <v>53</v>
      </c>
      <c r="C53" s="199" t="str">
        <f>IF('Data Import'!$AT$233="Нет","+","")</f>
        <v/>
      </c>
      <c r="D53" s="199" t="str">
        <f>IF('Data Import'!$AT$234="Нет","+","")</f>
        <v/>
      </c>
      <c r="E53" s="179" t="str">
        <f>IF('Data Import'!$AT$235&lt;&gt;"",'Data Import'!$AT$235,"")</f>
        <v/>
      </c>
      <c r="F53" s="199" t="str">
        <f>IF('Data Import'!$AT$236&lt;&gt;"",'Data Import'!$AT$236,"")</f>
        <v/>
      </c>
      <c r="G53" s="201" t="str">
        <f>IF('Data Import'!$AT$237&lt;&gt;"",'Data Import'!$AT$237,"")</f>
        <v/>
      </c>
      <c r="H53" s="201" t="str">
        <f>IF('Data Import'!$AT$238&lt;&gt;"",'Data Import'!$AT$238,"")</f>
        <v/>
      </c>
      <c r="I53" s="199" t="str">
        <f>IF('Data Import'!$AT$239="Нет","+","")</f>
        <v/>
      </c>
      <c r="J53" s="179" t="str">
        <f>IF('Data Import'!$AT$240&lt;&gt;"",'Data Import'!$AT$240,"")</f>
        <v/>
      </c>
      <c r="K53" s="199" t="str">
        <f>IF('Data Import'!$AT$239="Да","+","")</f>
        <v/>
      </c>
      <c r="L53" s="200" t="str">
        <f>IF('Data Import'!$AT$241&lt;&gt;"",'Data Import'!$AT$241,"")</f>
        <v/>
      </c>
      <c r="M53" s="200" t="str">
        <f>IF('Data Import'!$AT$242&lt;&gt;"",'Data Import'!$AT$242,"")</f>
        <v/>
      </c>
      <c r="N53" s="200" t="str">
        <f>IF('Data Import'!$AT$243&lt;&gt;"",'Data Import'!$AT$243,"")</f>
        <v/>
      </c>
      <c r="O53" s="200" t="str">
        <f>IF('Data Import'!$AT$244&lt;&gt;"",'Data Import'!$AT$244,"")</f>
        <v/>
      </c>
      <c r="P53" s="200" t="str">
        <f>IF('Data Import'!$AT$245&lt;&gt;"",'Data Import'!$AT$245,"")</f>
        <v/>
      </c>
      <c r="Q53" s="200" t="str">
        <f>IF('Data Import'!$AT$246&lt;&gt;"",'Data Import'!$AT$246,"")</f>
        <v/>
      </c>
      <c r="R53" s="200" t="str">
        <f>IF('Data Import'!$AT$247&lt;&gt;"",'Data Import'!$AT$247,"")</f>
        <v/>
      </c>
      <c r="S53" s="200" t="str">
        <f>IF('Data Import'!$AT$248&lt;&gt;"",'Data Import'!$AT$248,"")</f>
        <v/>
      </c>
      <c r="T53" s="200" t="str">
        <f>IF('Data Import'!$AT$249&lt;&gt;"",'Data Import'!$AT$249,"")</f>
        <v/>
      </c>
      <c r="U53" s="200" t="str">
        <f>IF('Data Import'!$AT$250&lt;&gt;"",'Data Import'!$AT$250,"")</f>
        <v/>
      </c>
      <c r="V53" s="201" t="str">
        <f>IF('Data Import'!$AT$251&lt;&gt;"",'Data Import'!$AT$251,"")</f>
        <v/>
      </c>
      <c r="W53" s="201" t="str">
        <f>IF('Data Import'!$AT$252&lt;&gt;"",'Data Import'!$AT$252,"")</f>
        <v/>
      </c>
      <c r="X53" s="201" t="str">
        <f>IF('Data Import'!$AT$253&lt;&gt;"",'Data Import'!$AT$253,"")</f>
        <v/>
      </c>
      <c r="Y53" s="201" t="str">
        <f>IF('Data Import'!$AT$254&lt;&gt;"",'Data Import'!$AT$254,"")</f>
        <v/>
      </c>
      <c r="Z53" s="201" t="str">
        <f>IF('Data Import'!$AT$255&lt;&gt;"",'Data Import'!$AT$255,"")</f>
        <v/>
      </c>
    </row>
    <row r="54" spans="1:26" s="202" customFormat="1" ht="15.75" customHeight="1" x14ac:dyDescent="0.25">
      <c r="A54" s="33">
        <v>44</v>
      </c>
      <c r="B54" s="177" t="s">
        <v>54</v>
      </c>
      <c r="C54" s="199" t="str">
        <f>IF('Data Import'!$AU$233="Нет","+","")</f>
        <v/>
      </c>
      <c r="D54" s="199" t="str">
        <f>IF('Data Import'!$AU$234="Нет","+","")</f>
        <v>+</v>
      </c>
      <c r="E54" s="179" t="str">
        <f>IF('Data Import'!$AU$235&lt;&gt;"",'Data Import'!$AU$235,"")</f>
        <v/>
      </c>
      <c r="F54" s="199" t="str">
        <f>IF('Data Import'!$AU$236&lt;&gt;"",'Data Import'!$AU$236,"")</f>
        <v/>
      </c>
      <c r="G54" s="201" t="str">
        <f>IF('Data Import'!$AU$237&lt;&gt;"",'Data Import'!$AU$237,"")</f>
        <v/>
      </c>
      <c r="H54" s="201" t="str">
        <f>IF('Data Import'!$AU$238&lt;&gt;"",'Data Import'!$AU$238,"")</f>
        <v/>
      </c>
      <c r="I54" s="199" t="str">
        <f>IF('Data Import'!$AU$239="Нет","+","")</f>
        <v>+</v>
      </c>
      <c r="J54" s="179" t="str">
        <f>IF('Data Import'!$AU$240&lt;&gt;"",'Data Import'!$AU$240,"")</f>
        <v/>
      </c>
      <c r="K54" s="199" t="str">
        <f>IF('Data Import'!$AU$239="Да","+","")</f>
        <v/>
      </c>
      <c r="L54" s="200">
        <f>IF('Data Import'!$AU$241&lt;&gt;"",'Data Import'!$AU$241,"")</f>
        <v>8</v>
      </c>
      <c r="M54" s="200">
        <f>IF('Data Import'!$AU$242&lt;&gt;"",'Data Import'!$AU$242,"")</f>
        <v>33</v>
      </c>
      <c r="N54" s="200">
        <f>IF('Data Import'!$AU$243&lt;&gt;"",'Data Import'!$AU$243,"")</f>
        <v>7</v>
      </c>
      <c r="O54" s="200">
        <f>IF('Data Import'!$AU$244&lt;&gt;"",'Data Import'!$AU$244,"")</f>
        <v>142</v>
      </c>
      <c r="P54" s="200">
        <f>IF('Data Import'!$AU$245&lt;&gt;"",'Data Import'!$AU$245,"")</f>
        <v>0</v>
      </c>
      <c r="Q54" s="200">
        <f>IF('Data Import'!$AU$246&lt;&gt;"",'Data Import'!$AU$246,"")</f>
        <v>4</v>
      </c>
      <c r="R54" s="200">
        <f>IF('Data Import'!$AU$247&lt;&gt;"",'Data Import'!$AU$247,"")</f>
        <v>5</v>
      </c>
      <c r="S54" s="200">
        <f>IF('Data Import'!$AU$248&lt;&gt;"",'Data Import'!$AU$248,"")</f>
        <v>1</v>
      </c>
      <c r="T54" s="200">
        <f>IF('Data Import'!$AU$249&lt;&gt;"",'Data Import'!$AU$249,"")</f>
        <v>0</v>
      </c>
      <c r="U54" s="200" t="str">
        <f>IF('Data Import'!$AU$250&lt;&gt;"",'Data Import'!$AU$250,"")</f>
        <v/>
      </c>
      <c r="V54" s="201">
        <f>IF('Data Import'!$AU$251&lt;&gt;"",'Data Import'!$AU$251,"")</f>
        <v>50</v>
      </c>
      <c r="W54" s="201">
        <f>IF('Data Import'!$AU$252&lt;&gt;"",'Data Import'!$AU$252,"")</f>
        <v>15.151999999999999</v>
      </c>
      <c r="X54" s="201">
        <f>IF('Data Import'!$AU$253&lt;&gt;"",'Data Import'!$AU$253,"")</f>
        <v>14.286</v>
      </c>
      <c r="Y54" s="201">
        <f>IF('Data Import'!$AU$254&lt;&gt;"",'Data Import'!$AU$254,"")</f>
        <v>0</v>
      </c>
      <c r="Z54" s="201" t="str">
        <f>IF('Data Import'!$AU$255&lt;&gt;"",'Data Import'!$AU$255,"")</f>
        <v/>
      </c>
    </row>
    <row r="55" spans="1:26" s="202" customFormat="1" ht="409.6" customHeight="1" x14ac:dyDescent="0.25">
      <c r="A55" s="33">
        <v>45</v>
      </c>
      <c r="B55" s="177" t="s">
        <v>55</v>
      </c>
      <c r="C55" s="199" t="str">
        <f>IF('Data Import'!$AV$233="Нет","+","")</f>
        <v/>
      </c>
      <c r="D55" s="199" t="str">
        <f>IF('Data Import'!$AV$234="Нет","+","")</f>
        <v/>
      </c>
      <c r="E55" s="179" t="str">
        <f>IF('Data Import'!$AV$235&lt;&gt;"",'Data Import'!$AV$235,"")</f>
        <v>34) Удельный вес объектов (от общей численности объектов, на которых инвалидам предоставляются услуги), на которых при предоставлении услуг в должностные инструкции сотрудников включено сопровождение инвалидов и оказание им помощи
35) Удельный вес объектов (от общей численности объектов, на которых инвалидам предоставляются услуги), имеющих утвержденные паспорта доступности объектов и предоставляемых на них услуг
36) Удельный вес объектов (от общей численности объектов, на которых инвалидам предоставляются услуги), на которых обеспечиваются условия индивидуальной мобильности для инвалидов (с поражением опорно-двигательного аппарата, по слуху, по зрению) и возможность самостоятельного их передвижения по зданию (при необходимости – по территории объекта), в том числе:
 установлены поручни
 установлены пандусы
 имеются доступные входные группы
 имеются доступные санитарно-гигиенические помещения
 достаточная ширина дверных проемов в стенах, лестничных маршей, площадок
 имеются кнопки вызова помощника на входе в здание
37) Удельный вес объектов (от общей численности объектов, на которых инвалидам предоставляются услуги), на которых обеспечено дублирование необходимой для инвалидов информации, а также надписей, знаков и иной текстовой и графической информации знаками, выполненными рельефно-точечным шрифтом Брайля</v>
      </c>
      <c r="F55" s="199" t="str">
        <f>IF('Data Import'!$AV$236&lt;&gt;"",'Data Import'!$AV$236,"")</f>
        <v>%</v>
      </c>
      <c r="G55" s="201">
        <f>IF('Data Import'!$AV$237&lt;&gt;"",'Data Import'!$AV$237,"")</f>
        <v>97.88</v>
      </c>
      <c r="H55" s="201">
        <f>IF('Data Import'!$AV$238&lt;&gt;"",'Data Import'!$AV$238,"")</f>
        <v>97.88</v>
      </c>
      <c r="I55" s="199" t="str">
        <f>IF('Data Import'!$AV$239="Нет","+","")</f>
        <v/>
      </c>
      <c r="J55" s="179" t="str">
        <f>IF('Data Import'!$AV$240&lt;&gt;"",'Data Import'!$AV$240,"")</f>
        <v/>
      </c>
      <c r="K55" s="199" t="str">
        <f>IF('Data Import'!$AV$239="Да","+","")</f>
        <v>+</v>
      </c>
      <c r="L55" s="200">
        <f>IF('Data Import'!$AV$241&lt;&gt;"",'Data Import'!$AV$241,"")</f>
        <v>2</v>
      </c>
      <c r="M55" s="200">
        <f>IF('Data Import'!$AV$242&lt;&gt;"",'Data Import'!$AV$242,"")</f>
        <v>11</v>
      </c>
      <c r="N55" s="200">
        <f>IF('Data Import'!$AV$243&lt;&gt;"",'Data Import'!$AV$243,"")</f>
        <v>17</v>
      </c>
      <c r="O55" s="200">
        <f>IF('Data Import'!$AV$244&lt;&gt;"",'Data Import'!$AV$244,"")</f>
        <v>0</v>
      </c>
      <c r="P55" s="200">
        <f>IF('Data Import'!$AV$245&lt;&gt;"",'Data Import'!$AV$245,"")</f>
        <v>0</v>
      </c>
      <c r="Q55" s="200">
        <f>IF('Data Import'!$AV$246&lt;&gt;"",'Data Import'!$AV$246,"")</f>
        <v>2</v>
      </c>
      <c r="R55" s="200">
        <f>IF('Data Import'!$AV$247&lt;&gt;"",'Data Import'!$AV$247,"")</f>
        <v>11</v>
      </c>
      <c r="S55" s="200">
        <f>IF('Data Import'!$AV$248&lt;&gt;"",'Data Import'!$AV$248,"")</f>
        <v>17</v>
      </c>
      <c r="T55" s="200" t="str">
        <f>IF('Data Import'!$AV$249&lt;&gt;"",'Data Import'!$AV$249,"")</f>
        <v/>
      </c>
      <c r="U55" s="200" t="str">
        <f>IF('Data Import'!$AV$250&lt;&gt;"",'Data Import'!$AV$250,"")</f>
        <v/>
      </c>
      <c r="V55" s="201">
        <f>IF('Data Import'!$AV$251&lt;&gt;"",'Data Import'!$AV$251,"")</f>
        <v>100</v>
      </c>
      <c r="W55" s="201">
        <f>IF('Data Import'!$AV$252&lt;&gt;"",'Data Import'!$AV$252,"")</f>
        <v>100</v>
      </c>
      <c r="X55" s="201">
        <f>IF('Data Import'!$AV$253&lt;&gt;"",'Data Import'!$AV$253,"")</f>
        <v>100</v>
      </c>
      <c r="Y55" s="201" t="str">
        <f>IF('Data Import'!$AV$254&lt;&gt;"",'Data Import'!$AV$254,"")</f>
        <v/>
      </c>
      <c r="Z55" s="201" t="str">
        <f>IF('Data Import'!$AV$255&lt;&gt;"",'Data Import'!$AV$255,"")</f>
        <v/>
      </c>
    </row>
    <row r="56" spans="1:26" s="202" customFormat="1" ht="15.75" customHeight="1" x14ac:dyDescent="0.25">
      <c r="A56" s="33">
        <v>46</v>
      </c>
      <c r="B56" s="177" t="s">
        <v>56</v>
      </c>
      <c r="C56" s="199" t="str">
        <f>IF('Data Import'!$AW$233="Нет","+","")</f>
        <v>+</v>
      </c>
      <c r="D56" s="199" t="str">
        <f>IF('Data Import'!$AW$234="Нет","+","")</f>
        <v/>
      </c>
      <c r="E56" s="179" t="str">
        <f>IF('Data Import'!$AW$235&lt;&gt;"",'Data Import'!$AW$235,"")</f>
        <v/>
      </c>
      <c r="F56" s="199" t="str">
        <f>IF('Data Import'!$AW$236&lt;&gt;"",'Data Import'!$AW$236,"")</f>
        <v/>
      </c>
      <c r="G56" s="201" t="str">
        <f>IF('Data Import'!$AW$237&lt;&gt;"",'Data Import'!$AW$237,"")</f>
        <v/>
      </c>
      <c r="H56" s="201" t="str">
        <f>IF('Data Import'!$AW$238&lt;&gt;"",'Data Import'!$AW$238,"")</f>
        <v/>
      </c>
      <c r="I56" s="199" t="str">
        <f>IF('Data Import'!$AW$239="Нет","+","")</f>
        <v>+</v>
      </c>
      <c r="J56" s="179" t="str">
        <f>IF('Data Import'!$AW$240&lt;&gt;"",'Data Import'!$AW$240,"")</f>
        <v/>
      </c>
      <c r="K56" s="199" t="str">
        <f>IF('Data Import'!$AW$239="Да","+","")</f>
        <v/>
      </c>
      <c r="L56" s="200">
        <f>IF('Data Import'!$AW$241&lt;&gt;"",'Data Import'!$AW$241,"")</f>
        <v>19</v>
      </c>
      <c r="M56" s="200">
        <f>IF('Data Import'!$AW$242&lt;&gt;"",'Data Import'!$AW$242,"")</f>
        <v>10</v>
      </c>
      <c r="N56" s="200">
        <f>IF('Data Import'!$AW$243&lt;&gt;"",'Data Import'!$AW$243,"")</f>
        <v>4</v>
      </c>
      <c r="O56" s="200" t="str">
        <f>IF('Data Import'!$AW$244&lt;&gt;"",'Data Import'!$AW$244,"")</f>
        <v/>
      </c>
      <c r="P56" s="200" t="str">
        <f>IF('Data Import'!$AW$245&lt;&gt;"",'Data Import'!$AW$245,"")</f>
        <v/>
      </c>
      <c r="Q56" s="200">
        <f>IF('Data Import'!$AW$246&lt;&gt;"",'Data Import'!$AW$246,"")</f>
        <v>3</v>
      </c>
      <c r="R56" s="200">
        <f>IF('Data Import'!$AW$247&lt;&gt;"",'Data Import'!$AW$247,"")</f>
        <v>5</v>
      </c>
      <c r="S56" s="200">
        <f>IF('Data Import'!$AW$248&lt;&gt;"",'Data Import'!$AW$248,"")</f>
        <v>3</v>
      </c>
      <c r="T56" s="200" t="str">
        <f>IF('Data Import'!$AW$249&lt;&gt;"",'Data Import'!$AW$249,"")</f>
        <v/>
      </c>
      <c r="U56" s="200" t="str">
        <f>IF('Data Import'!$AW$250&lt;&gt;"",'Data Import'!$AW$250,"")</f>
        <v/>
      </c>
      <c r="V56" s="201">
        <f>IF('Data Import'!$AW$251&lt;&gt;"",'Data Import'!$AW$251,"")</f>
        <v>15.789</v>
      </c>
      <c r="W56" s="201">
        <f>IF('Data Import'!$AW$252&lt;&gt;"",'Data Import'!$AW$252,"")</f>
        <v>50</v>
      </c>
      <c r="X56" s="201">
        <f>IF('Data Import'!$AW$253&lt;&gt;"",'Data Import'!$AW$253,"")</f>
        <v>75</v>
      </c>
      <c r="Y56" s="201" t="str">
        <f>IF('Data Import'!$AW$254&lt;&gt;"",'Data Import'!$AW$254,"")</f>
        <v/>
      </c>
      <c r="Z56" s="201" t="str">
        <f>IF('Data Import'!$AW$255&lt;&gt;"",'Data Import'!$AW$255,"")</f>
        <v/>
      </c>
    </row>
    <row r="57" spans="1:26" s="202" customFormat="1" ht="47.25" customHeight="1" x14ac:dyDescent="0.25">
      <c r="A57" s="33">
        <v>47</v>
      </c>
      <c r="B57" s="177" t="s">
        <v>57</v>
      </c>
      <c r="C57" s="199" t="str">
        <f>IF('Data Import'!$AX$233="Нет","+","")</f>
        <v/>
      </c>
      <c r="D57" s="199" t="str">
        <f>IF('Data Import'!$AX$234="Нет","+","")</f>
        <v/>
      </c>
      <c r="E57" s="179" t="str">
        <f>IF('Data Import'!$AX$235&lt;&gt;"",'Data Import'!$AX$235,"")</f>
        <v>Оборудование объектов транспортной инфраструктуры специализированными средствами, необходимыми для обслуживания всех категорий инвалидов</v>
      </c>
      <c r="F57" s="199" t="str">
        <f>IF('Data Import'!$AX$236&lt;&gt;"",'Data Import'!$AX$236,"")</f>
        <v>%</v>
      </c>
      <c r="G57" s="201">
        <f>IF('Data Import'!$AX$237&lt;&gt;"",'Data Import'!$AX$237,"")</f>
        <v>17</v>
      </c>
      <c r="H57" s="201">
        <f>IF('Data Import'!$AX$238&lt;&gt;"",'Data Import'!$AX$238,"")</f>
        <v>17</v>
      </c>
      <c r="I57" s="199" t="str">
        <f>IF('Data Import'!$AX$239="Нет","+","")</f>
        <v/>
      </c>
      <c r="J57" s="179" t="str">
        <f>IF('Data Import'!$AX$240&lt;&gt;"",'Data Import'!$AX$240,"")</f>
        <v/>
      </c>
      <c r="K57" s="199" t="str">
        <f>IF('Data Import'!$AX$239="Да","+","")</f>
        <v>+</v>
      </c>
      <c r="L57" s="200">
        <f>IF('Data Import'!$AX$241&lt;&gt;"",'Data Import'!$AX$241,"")</f>
        <v>1</v>
      </c>
      <c r="M57" s="200">
        <f>IF('Data Import'!$AX$242&lt;&gt;"",'Data Import'!$AX$242,"")</f>
        <v>18</v>
      </c>
      <c r="N57" s="200">
        <f>IF('Data Import'!$AX$243&lt;&gt;"",'Data Import'!$AX$243,"")</f>
        <v>11</v>
      </c>
      <c r="O57" s="200">
        <f>IF('Data Import'!$AX$244&lt;&gt;"",'Data Import'!$AX$244,"")</f>
        <v>2</v>
      </c>
      <c r="P57" s="200">
        <f>IF('Data Import'!$AX$245&lt;&gt;"",'Data Import'!$AX$245,"")</f>
        <v>14</v>
      </c>
      <c r="Q57" s="200">
        <f>IF('Data Import'!$AX$246&lt;&gt;"",'Data Import'!$AX$246,"")</f>
        <v>1</v>
      </c>
      <c r="R57" s="200">
        <f>IF('Data Import'!$AX$247&lt;&gt;"",'Data Import'!$AX$247,"")</f>
        <v>18</v>
      </c>
      <c r="S57" s="200">
        <f>IF('Data Import'!$AX$248&lt;&gt;"",'Data Import'!$AX$248,"")</f>
        <v>6</v>
      </c>
      <c r="T57" s="200">
        <f>IF('Data Import'!$AX$249&lt;&gt;"",'Data Import'!$AX$249,"")</f>
        <v>1</v>
      </c>
      <c r="U57" s="200">
        <f>IF('Data Import'!$AX$250&lt;&gt;"",'Data Import'!$AX$250,"")</f>
        <v>14</v>
      </c>
      <c r="V57" s="201">
        <f>IF('Data Import'!$AX$251&lt;&gt;"",'Data Import'!$AX$251,"")</f>
        <v>100</v>
      </c>
      <c r="W57" s="201">
        <f>IF('Data Import'!$AX$252&lt;&gt;"",'Data Import'!$AX$252,"")</f>
        <v>100</v>
      </c>
      <c r="X57" s="201">
        <f>IF('Data Import'!$AX$253&lt;&gt;"",'Data Import'!$AX$253,"")</f>
        <v>54.545000000000002</v>
      </c>
      <c r="Y57" s="201">
        <f>IF('Data Import'!$AX$254&lt;&gt;"",'Data Import'!$AX$254,"")</f>
        <v>50</v>
      </c>
      <c r="Z57" s="201">
        <f>IF('Data Import'!$AX$255&lt;&gt;"",'Data Import'!$AX$255,"")</f>
        <v>100</v>
      </c>
    </row>
    <row r="58" spans="1:26" s="202" customFormat="1" ht="15.75" customHeight="1" x14ac:dyDescent="0.25">
      <c r="A58" s="33">
        <v>48</v>
      </c>
      <c r="B58" s="177" t="s">
        <v>58</v>
      </c>
      <c r="C58" s="199" t="str">
        <f>IF('Data Import'!$AY$233="Нет","+","")</f>
        <v/>
      </c>
      <c r="D58" s="199" t="str">
        <f>IF('Data Import'!$AY$234="Нет","+","")</f>
        <v>+</v>
      </c>
      <c r="E58" s="179" t="str">
        <f>IF('Data Import'!$AY$235&lt;&gt;"",'Data Import'!$AY$235,"")</f>
        <v/>
      </c>
      <c r="F58" s="199" t="str">
        <f>IF('Data Import'!$AY$236&lt;&gt;"",'Data Import'!$AY$236,"")</f>
        <v/>
      </c>
      <c r="G58" s="201" t="str">
        <f>IF('Data Import'!$AY$237&lt;&gt;"",'Data Import'!$AY$237,"")</f>
        <v/>
      </c>
      <c r="H58" s="201" t="str">
        <f>IF('Data Import'!$AY$238&lt;&gt;"",'Data Import'!$AY$238,"")</f>
        <v/>
      </c>
      <c r="I58" s="199" t="str">
        <f>IF('Data Import'!$AY$239="Нет","+","")</f>
        <v/>
      </c>
      <c r="J58" s="179" t="str">
        <f>IF('Data Import'!$AY$240&lt;&gt;"",'Data Import'!$AY$240,"")</f>
        <v/>
      </c>
      <c r="K58" s="199" t="str">
        <f>IF('Data Import'!$AY$239="Да","+","")</f>
        <v>+</v>
      </c>
      <c r="L58" s="200">
        <f>IF('Data Import'!$AY$241&lt;&gt;"",'Data Import'!$AY$241,"")</f>
        <v>1</v>
      </c>
      <c r="M58" s="200">
        <f>IF('Data Import'!$AY$242&lt;&gt;"",'Data Import'!$AY$242,"")</f>
        <v>18</v>
      </c>
      <c r="N58" s="200">
        <f>IF('Data Import'!$AY$243&lt;&gt;"",'Data Import'!$AY$243,"")</f>
        <v>6</v>
      </c>
      <c r="O58" s="200">
        <f>IF('Data Import'!$AY$244&lt;&gt;"",'Data Import'!$AY$244,"")</f>
        <v>1</v>
      </c>
      <c r="P58" s="200">
        <f>IF('Data Import'!$AY$245&lt;&gt;"",'Data Import'!$AY$245,"")</f>
        <v>0</v>
      </c>
      <c r="Q58" s="200">
        <f>IF('Data Import'!$AY$246&lt;&gt;"",'Data Import'!$AY$246,"")</f>
        <v>1</v>
      </c>
      <c r="R58" s="200">
        <f>IF('Data Import'!$AY$247&lt;&gt;"",'Data Import'!$AY$247,"")</f>
        <v>4</v>
      </c>
      <c r="S58" s="200">
        <f>IF('Data Import'!$AY$248&lt;&gt;"",'Data Import'!$AY$248,"")</f>
        <v>6</v>
      </c>
      <c r="T58" s="200">
        <f>IF('Data Import'!$AY$249&lt;&gt;"",'Data Import'!$AY$249,"")</f>
        <v>0</v>
      </c>
      <c r="U58" s="200" t="str">
        <f>IF('Data Import'!$AY$250&lt;&gt;"",'Data Import'!$AY$250,"")</f>
        <v/>
      </c>
      <c r="V58" s="201">
        <f>IF('Data Import'!$AY$251&lt;&gt;"",'Data Import'!$AY$251,"")</f>
        <v>100</v>
      </c>
      <c r="W58" s="201">
        <f>IF('Data Import'!$AY$252&lt;&gt;"",'Data Import'!$AY$252,"")</f>
        <v>22.222000000000001</v>
      </c>
      <c r="X58" s="201">
        <f>IF('Data Import'!$AY$253&lt;&gt;"",'Data Import'!$AY$253,"")</f>
        <v>100</v>
      </c>
      <c r="Y58" s="201">
        <f>IF('Data Import'!$AY$254&lt;&gt;"",'Data Import'!$AY$254,"")</f>
        <v>0</v>
      </c>
      <c r="Z58" s="201" t="str">
        <f>IF('Data Import'!$AY$255&lt;&gt;"",'Data Import'!$AY$255,"")</f>
        <v/>
      </c>
    </row>
    <row r="59" spans="1:26" s="202" customFormat="1" ht="15.75" customHeight="1" x14ac:dyDescent="0.25">
      <c r="A59" s="33">
        <v>49</v>
      </c>
      <c r="B59" s="177" t="s">
        <v>59</v>
      </c>
      <c r="C59" s="199" t="str">
        <f>IF('Data Import'!$AZ$233="Нет","+","")</f>
        <v/>
      </c>
      <c r="D59" s="199" t="str">
        <f>IF('Data Import'!$AZ$234="Нет","+","")</f>
        <v/>
      </c>
      <c r="E59" s="179" t="str">
        <f>IF('Data Import'!$AZ$235&lt;&gt;"",'Data Import'!$AZ$235,"")</f>
        <v/>
      </c>
      <c r="F59" s="199" t="str">
        <f>IF('Data Import'!$AZ$236&lt;&gt;"",'Data Import'!$AZ$236,"")</f>
        <v/>
      </c>
      <c r="G59" s="201" t="str">
        <f>IF('Data Import'!$AZ$237&lt;&gt;"",'Data Import'!$AZ$237,"")</f>
        <v/>
      </c>
      <c r="H59" s="201" t="str">
        <f>IF('Data Import'!$AZ$238&lt;&gt;"",'Data Import'!$AZ$238,"")</f>
        <v/>
      </c>
      <c r="I59" s="199" t="str">
        <f>IF('Data Import'!$AZ$239="Нет","+","")</f>
        <v/>
      </c>
      <c r="J59" s="179" t="str">
        <f>IF('Data Import'!$AZ$240&lt;&gt;"",'Data Import'!$AZ$240,"")</f>
        <v/>
      </c>
      <c r="K59" s="199" t="str">
        <f>IF('Data Import'!$AZ$239="Да","+","")</f>
        <v/>
      </c>
      <c r="L59" s="200" t="str">
        <f>IF('Data Import'!$AZ$241&lt;&gt;"",'Data Import'!$AZ$241,"")</f>
        <v/>
      </c>
      <c r="M59" s="200" t="str">
        <f>IF('Data Import'!$AZ$242&lt;&gt;"",'Data Import'!$AZ$242,"")</f>
        <v/>
      </c>
      <c r="N59" s="200" t="str">
        <f>IF('Data Import'!$AZ$243&lt;&gt;"",'Data Import'!$AZ$243,"")</f>
        <v/>
      </c>
      <c r="O59" s="200" t="str">
        <f>IF('Data Import'!$AZ$244&lt;&gt;"",'Data Import'!$AZ$244,"")</f>
        <v/>
      </c>
      <c r="P59" s="200" t="str">
        <f>IF('Data Import'!$AZ$245&lt;&gt;"",'Data Import'!$AZ$245,"")</f>
        <v/>
      </c>
      <c r="Q59" s="200" t="str">
        <f>IF('Data Import'!$AZ$246&lt;&gt;"",'Data Import'!$AZ$246,"")</f>
        <v/>
      </c>
      <c r="R59" s="200" t="str">
        <f>IF('Data Import'!$AZ$247&lt;&gt;"",'Data Import'!$AZ$247,"")</f>
        <v/>
      </c>
      <c r="S59" s="200" t="str">
        <f>IF('Data Import'!$AZ$248&lt;&gt;"",'Data Import'!$AZ$248,"")</f>
        <v/>
      </c>
      <c r="T59" s="200" t="str">
        <f>IF('Data Import'!$AZ$249&lt;&gt;"",'Data Import'!$AZ$249,"")</f>
        <v/>
      </c>
      <c r="U59" s="200" t="str">
        <f>IF('Data Import'!$AZ$250&lt;&gt;"",'Data Import'!$AZ$250,"")</f>
        <v/>
      </c>
      <c r="V59" s="201" t="str">
        <f>IF('Data Import'!$AZ$251&lt;&gt;"",'Data Import'!$AZ$251,"")</f>
        <v/>
      </c>
      <c r="W59" s="201" t="str">
        <f>IF('Data Import'!$AZ$252&lt;&gt;"",'Data Import'!$AZ$252,"")</f>
        <v/>
      </c>
      <c r="X59" s="201" t="str">
        <f>IF('Data Import'!$AZ$253&lt;&gt;"",'Data Import'!$AZ$253,"")</f>
        <v/>
      </c>
      <c r="Y59" s="201" t="str">
        <f>IF('Data Import'!$AZ$254&lt;&gt;"",'Data Import'!$AZ$254,"")</f>
        <v/>
      </c>
      <c r="Z59" s="201" t="str">
        <f>IF('Data Import'!$AZ$255&lt;&gt;"",'Data Import'!$AZ$255,"")</f>
        <v/>
      </c>
    </row>
    <row r="60" spans="1:26" s="202" customFormat="1" ht="15.75" customHeight="1" x14ac:dyDescent="0.25">
      <c r="A60" s="33">
        <v>50</v>
      </c>
      <c r="B60" s="177" t="s">
        <v>60</v>
      </c>
      <c r="C60" s="199" t="str">
        <f>IF('Data Import'!$BA$233="Нет","+","")</f>
        <v>+</v>
      </c>
      <c r="D60" s="199" t="str">
        <f>IF('Data Import'!$BA$234="Нет","+","")</f>
        <v/>
      </c>
      <c r="E60" s="179" t="str">
        <f>IF('Data Import'!$BA$235&lt;&gt;"",'Data Import'!$BA$235,"")</f>
        <v/>
      </c>
      <c r="F60" s="199" t="str">
        <f>IF('Data Import'!$BA$236&lt;&gt;"",'Data Import'!$BA$236,"")</f>
        <v/>
      </c>
      <c r="G60" s="201" t="str">
        <f>IF('Data Import'!$BA$237&lt;&gt;"",'Data Import'!$BA$237,"")</f>
        <v/>
      </c>
      <c r="H60" s="201" t="str">
        <f>IF('Data Import'!$BA$238&lt;&gt;"",'Data Import'!$BA$238,"")</f>
        <v/>
      </c>
      <c r="I60" s="199" t="str">
        <f>IF('Data Import'!$BA$239="Нет","+","")</f>
        <v/>
      </c>
      <c r="J60" s="179" t="str">
        <f>IF('Data Import'!$BA$240&lt;&gt;"",'Data Import'!$BA$240,"")</f>
        <v/>
      </c>
      <c r="K60" s="199" t="str">
        <f>IF('Data Import'!$BA$239="Да","+","")</f>
        <v>+</v>
      </c>
      <c r="L60" s="200">
        <f>IF('Data Import'!$BA$241&lt;&gt;"",'Data Import'!$BA$241,"")</f>
        <v>4</v>
      </c>
      <c r="M60" s="200">
        <f>IF('Data Import'!$BA$242&lt;&gt;"",'Data Import'!$BA$242,"")</f>
        <v>17</v>
      </c>
      <c r="N60" s="200">
        <f>IF('Data Import'!$BA$243&lt;&gt;"",'Data Import'!$BA$243,"")</f>
        <v>2</v>
      </c>
      <c r="O60" s="200">
        <f>IF('Data Import'!$BA$244&lt;&gt;"",'Data Import'!$BA$244,"")</f>
        <v>0</v>
      </c>
      <c r="P60" s="200">
        <f>IF('Data Import'!$BA$245&lt;&gt;"",'Data Import'!$BA$245,"")</f>
        <v>0</v>
      </c>
      <c r="Q60" s="200">
        <f>IF('Data Import'!$BA$246&lt;&gt;"",'Data Import'!$BA$246,"")</f>
        <v>4</v>
      </c>
      <c r="R60" s="200">
        <f>IF('Data Import'!$BA$247&lt;&gt;"",'Data Import'!$BA$247,"")</f>
        <v>6</v>
      </c>
      <c r="S60" s="200">
        <f>IF('Data Import'!$BA$248&lt;&gt;"",'Data Import'!$BA$248,"")</f>
        <v>1</v>
      </c>
      <c r="T60" s="200" t="str">
        <f>IF('Data Import'!$BA$249&lt;&gt;"",'Data Import'!$BA$249,"")</f>
        <v/>
      </c>
      <c r="U60" s="200" t="str">
        <f>IF('Data Import'!$BA$250&lt;&gt;"",'Data Import'!$BA$250,"")</f>
        <v/>
      </c>
      <c r="V60" s="201">
        <f>IF('Data Import'!$BA$251&lt;&gt;"",'Data Import'!$BA$251,"")</f>
        <v>100</v>
      </c>
      <c r="W60" s="201">
        <f>IF('Data Import'!$BA$252&lt;&gt;"",'Data Import'!$BA$252,"")</f>
        <v>35.293999999999997</v>
      </c>
      <c r="X60" s="201">
        <f>IF('Data Import'!$BA$253&lt;&gt;"",'Data Import'!$BA$253,"")</f>
        <v>50</v>
      </c>
      <c r="Y60" s="201" t="str">
        <f>IF('Data Import'!$BA$254&lt;&gt;"",'Data Import'!$BA$254,"")</f>
        <v/>
      </c>
      <c r="Z60" s="201" t="str">
        <f>IF('Data Import'!$BA$255&lt;&gt;"",'Data Import'!$BA$255,"")</f>
        <v/>
      </c>
    </row>
    <row r="61" spans="1:26" s="202" customFormat="1" ht="15.75" customHeight="1" x14ac:dyDescent="0.25">
      <c r="A61" s="33">
        <v>51</v>
      </c>
      <c r="B61" s="177" t="s">
        <v>61</v>
      </c>
      <c r="C61" s="199" t="str">
        <f>IF('Data Import'!$BB$233="Нет","+","")</f>
        <v/>
      </c>
      <c r="D61" s="199" t="str">
        <f>IF('Data Import'!$BB$234="Нет","+","")</f>
        <v/>
      </c>
      <c r="E61" s="179" t="str">
        <f>IF('Data Import'!$BB$235&lt;&gt;"",'Data Import'!$BB$235,"")</f>
        <v/>
      </c>
      <c r="F61" s="199" t="str">
        <f>IF('Data Import'!$BB$236&lt;&gt;"",'Data Import'!$BB$236,"")</f>
        <v/>
      </c>
      <c r="G61" s="201" t="str">
        <f>IF('Data Import'!$BB$237&lt;&gt;"",'Data Import'!$BB$237,"")</f>
        <v/>
      </c>
      <c r="H61" s="201" t="str">
        <f>IF('Data Import'!$BB$238&lt;&gt;"",'Data Import'!$BB$238,"")</f>
        <v/>
      </c>
      <c r="I61" s="199" t="str">
        <f>IF('Data Import'!$BB$239="Нет","+","")</f>
        <v/>
      </c>
      <c r="J61" s="179" t="str">
        <f>IF('Data Import'!$BB$240&lt;&gt;"",'Data Import'!$BB$240,"")</f>
        <v/>
      </c>
      <c r="K61" s="199" t="str">
        <f>IF('Data Import'!$BB$239="Да","+","")</f>
        <v/>
      </c>
      <c r="L61" s="200" t="str">
        <f>IF('Data Import'!$BB$241&lt;&gt;"",'Data Import'!$BB$241,"")</f>
        <v/>
      </c>
      <c r="M61" s="200" t="str">
        <f>IF('Data Import'!$BB$242&lt;&gt;"",'Data Import'!$BB$242,"")</f>
        <v/>
      </c>
      <c r="N61" s="200" t="str">
        <f>IF('Data Import'!$BB$243&lt;&gt;"",'Data Import'!$BB$243,"")</f>
        <v/>
      </c>
      <c r="O61" s="200" t="str">
        <f>IF('Data Import'!$BB$244&lt;&gt;"",'Data Import'!$BB$244,"")</f>
        <v/>
      </c>
      <c r="P61" s="200" t="str">
        <f>IF('Data Import'!$BB$245&lt;&gt;"",'Data Import'!$BB$245,"")</f>
        <v/>
      </c>
      <c r="Q61" s="200" t="str">
        <f>IF('Data Import'!$BB$246&lt;&gt;"",'Data Import'!$BB$246,"")</f>
        <v/>
      </c>
      <c r="R61" s="200" t="str">
        <f>IF('Data Import'!$BB$247&lt;&gt;"",'Data Import'!$BB$247,"")</f>
        <v/>
      </c>
      <c r="S61" s="200" t="str">
        <f>IF('Data Import'!$BB$248&lt;&gt;"",'Data Import'!$BB$248,"")</f>
        <v/>
      </c>
      <c r="T61" s="200" t="str">
        <f>IF('Data Import'!$BB$249&lt;&gt;"",'Data Import'!$BB$249,"")</f>
        <v/>
      </c>
      <c r="U61" s="200" t="str">
        <f>IF('Data Import'!$BB$250&lt;&gt;"",'Data Import'!$BB$250,"")</f>
        <v/>
      </c>
      <c r="V61" s="201" t="str">
        <f>IF('Data Import'!$BB$251&lt;&gt;"",'Data Import'!$BB$251,"")</f>
        <v/>
      </c>
      <c r="W61" s="201" t="str">
        <f>IF('Data Import'!$BB$252&lt;&gt;"",'Data Import'!$BB$252,"")</f>
        <v/>
      </c>
      <c r="X61" s="201" t="str">
        <f>IF('Data Import'!$BB$253&lt;&gt;"",'Data Import'!$BB$253,"")</f>
        <v/>
      </c>
      <c r="Y61" s="201" t="str">
        <f>IF('Data Import'!$BB$254&lt;&gt;"",'Data Import'!$BB$254,"")</f>
        <v/>
      </c>
      <c r="Z61" s="201" t="str">
        <f>IF('Data Import'!$BB$255&lt;&gt;"",'Data Import'!$BB$255,"")</f>
        <v/>
      </c>
    </row>
    <row r="62" spans="1:26" s="202" customFormat="1" ht="51" customHeight="1" x14ac:dyDescent="0.25">
      <c r="A62" s="33">
        <v>52</v>
      </c>
      <c r="B62" s="177" t="s">
        <v>62</v>
      </c>
      <c r="C62" s="199" t="str">
        <f>IF('Data Import'!$BC$233="Нет","+","")</f>
        <v/>
      </c>
      <c r="D62" s="199" t="str">
        <f>IF('Data Import'!$BC$234="Нет","+","")</f>
        <v/>
      </c>
      <c r="E62" s="179" t="str">
        <f>IF('Data Import'!$BC$235&lt;&gt;"",'Data Import'!$BC$235,"")</f>
        <v>Оборудование объектов транспортной инфраструктуры специализированными средствами, необходимыми для обслуживания всех категорий инвалидов</v>
      </c>
      <c r="F62" s="199" t="str">
        <f>IF('Data Import'!$BC$236&lt;&gt;"",'Data Import'!$BC$236,"")</f>
        <v>%</v>
      </c>
      <c r="G62" s="201" t="str">
        <f>IF('Data Import'!$BC$237&lt;&gt;"",'Data Import'!$BC$237,"")</f>
        <v/>
      </c>
      <c r="H62" s="201" t="str">
        <f>IF('Data Import'!$BC$238&lt;&gt;"",'Data Import'!$BC$238,"")</f>
        <v/>
      </c>
      <c r="I62" s="199" t="str">
        <f>IF('Data Import'!$BC$239="Нет","+","")</f>
        <v/>
      </c>
      <c r="J62" s="179" t="str">
        <f>IF('Data Import'!$BC$240&lt;&gt;"",'Data Import'!$BC$240,"")</f>
        <v/>
      </c>
      <c r="K62" s="199" t="str">
        <f>IF('Data Import'!$BC$239="Да","+","")</f>
        <v>+</v>
      </c>
      <c r="L62" s="200">
        <f>IF('Data Import'!$BC$241&lt;&gt;"",'Data Import'!$BC$241,"")</f>
        <v>1</v>
      </c>
      <c r="M62" s="200">
        <f>IF('Data Import'!$BC$242&lt;&gt;"",'Data Import'!$BC$242,"")</f>
        <v>1</v>
      </c>
      <c r="N62" s="200">
        <f>IF('Data Import'!$BC$243&lt;&gt;"",'Data Import'!$BC$243,"")</f>
        <v>11</v>
      </c>
      <c r="O62" s="200">
        <f>IF('Data Import'!$BC$244&lt;&gt;"",'Data Import'!$BC$244,"")</f>
        <v>0</v>
      </c>
      <c r="P62" s="200">
        <f>IF('Data Import'!$BC$245&lt;&gt;"",'Data Import'!$BC$245,"")</f>
        <v>0</v>
      </c>
      <c r="Q62" s="200">
        <f>IF('Data Import'!$BC$246&lt;&gt;"",'Data Import'!$BC$246,"")</f>
        <v>1</v>
      </c>
      <c r="R62" s="200">
        <f>IF('Data Import'!$BC$247&lt;&gt;"",'Data Import'!$BC$247,"")</f>
        <v>1</v>
      </c>
      <c r="S62" s="200">
        <f>IF('Data Import'!$BC$248&lt;&gt;"",'Data Import'!$BC$248,"")</f>
        <v>1</v>
      </c>
      <c r="T62" s="200" t="str">
        <f>IF('Data Import'!$BC$249&lt;&gt;"",'Data Import'!$BC$249,"")</f>
        <v/>
      </c>
      <c r="U62" s="200" t="str">
        <f>IF('Data Import'!$BC$250&lt;&gt;"",'Data Import'!$BC$250,"")</f>
        <v/>
      </c>
      <c r="V62" s="201">
        <f>IF('Data Import'!$BC$251&lt;&gt;"",'Data Import'!$BC$251,"")</f>
        <v>100</v>
      </c>
      <c r="W62" s="201">
        <f>IF('Data Import'!$BC$252&lt;&gt;"",'Data Import'!$BC$252,"")</f>
        <v>100</v>
      </c>
      <c r="X62" s="201">
        <f>IF('Data Import'!$BC$253&lt;&gt;"",'Data Import'!$BC$253,"")</f>
        <v>9.0909999999999993</v>
      </c>
      <c r="Y62" s="201" t="str">
        <f>IF('Data Import'!$BC$254&lt;&gt;"",'Data Import'!$BC$254,"")</f>
        <v/>
      </c>
      <c r="Z62" s="201" t="str">
        <f>IF('Data Import'!$BC$255&lt;&gt;"",'Data Import'!$BC$255,"")</f>
        <v/>
      </c>
    </row>
    <row r="63" spans="1:26" s="202" customFormat="1" ht="168" customHeight="1" x14ac:dyDescent="0.25">
      <c r="A63" s="33">
        <v>53</v>
      </c>
      <c r="B63" s="177" t="s">
        <v>63</v>
      </c>
      <c r="C63" s="199" t="str">
        <f>IF('Data Import'!$BD$233="Нет","+","")</f>
        <v/>
      </c>
      <c r="D63" s="199" t="str">
        <f>IF('Data Import'!$BD$234="Нет","+","")</f>
        <v/>
      </c>
      <c r="E63" s="179" t="str">
        <f>IF('Data Import'!$BD$235&lt;&gt;"",'Data Import'!$BD$235,"")</f>
        <v xml:space="preserve">Доля объектов транспортной инфраструктуры, соответствующих базовым требованиям доступности транспортного комплекса для инвалидов - 25%
Удельный вес объектов автотранспортной инфраструктуры по маршрутам регулярных перевозок межмуниципального сообщения, на которых обеспечено дублирование необходимой для инвалидов звуковой и зрительной информации (от общей численности объектов автотранспортной инфраструктуры по маршрутам регулярных перевозок межмуниципального сообщения) - 25%
</v>
      </c>
      <c r="F63" s="199" t="str">
        <f>IF('Data Import'!$BD$236&lt;&gt;"",'Data Import'!$BD$236,"")</f>
        <v>%</v>
      </c>
      <c r="G63" s="201">
        <f>IF('Data Import'!$BD$237&lt;&gt;"",'Data Import'!$BD$237,"")</f>
        <v>25</v>
      </c>
      <c r="H63" s="201">
        <f>IF('Data Import'!$BD$238&lt;&gt;"",'Data Import'!$BD$238,"")</f>
        <v>100</v>
      </c>
      <c r="I63" s="199" t="str">
        <f>IF('Data Import'!$BD$239="Нет","+","")</f>
        <v/>
      </c>
      <c r="J63" s="179" t="str">
        <f>IF('Data Import'!$BD$240&lt;&gt;"",'Data Import'!$BD$240,"")</f>
        <v/>
      </c>
      <c r="K63" s="199" t="str">
        <f>IF('Data Import'!$BD$239="Да","+","")</f>
        <v>+</v>
      </c>
      <c r="L63" s="200">
        <f>IF('Data Import'!$BD$241&lt;&gt;"",'Data Import'!$BD$241,"")</f>
        <v>1</v>
      </c>
      <c r="M63" s="200">
        <f>IF('Data Import'!$BD$242&lt;&gt;"",'Data Import'!$BD$242,"")</f>
        <v>2</v>
      </c>
      <c r="N63" s="200">
        <f>IF('Data Import'!$BD$243&lt;&gt;"",'Data Import'!$BD$243,"")</f>
        <v>3</v>
      </c>
      <c r="O63" s="200">
        <f>IF('Data Import'!$BD$244&lt;&gt;"",'Data Import'!$BD$244,"")</f>
        <v>0</v>
      </c>
      <c r="P63" s="200">
        <f>IF('Data Import'!$BD$245&lt;&gt;"",'Data Import'!$BD$245,"")</f>
        <v>0</v>
      </c>
      <c r="Q63" s="200">
        <f>IF('Data Import'!$BD$246&lt;&gt;"",'Data Import'!$BD$246,"")</f>
        <v>1</v>
      </c>
      <c r="R63" s="200">
        <f>IF('Data Import'!$BD$247&lt;&gt;"",'Data Import'!$BD$247,"")</f>
        <v>2</v>
      </c>
      <c r="S63" s="200">
        <f>IF('Data Import'!$BD$248&lt;&gt;"",'Data Import'!$BD$248,"")</f>
        <v>3</v>
      </c>
      <c r="T63" s="200" t="str">
        <f>IF('Data Import'!$BD$249&lt;&gt;"",'Data Import'!$BD$249,"")</f>
        <v/>
      </c>
      <c r="U63" s="200" t="str">
        <f>IF('Data Import'!$BD$250&lt;&gt;"",'Data Import'!$BD$250,"")</f>
        <v/>
      </c>
      <c r="V63" s="201">
        <f>IF('Data Import'!$BD$251&lt;&gt;"",'Data Import'!$BD$251,"")</f>
        <v>100</v>
      </c>
      <c r="W63" s="201">
        <f>IF('Data Import'!$BD$252&lt;&gt;"",'Data Import'!$BD$252,"")</f>
        <v>100</v>
      </c>
      <c r="X63" s="201">
        <f>IF('Data Import'!$BD$253&lt;&gt;"",'Data Import'!$BD$253,"")</f>
        <v>100</v>
      </c>
      <c r="Y63" s="201" t="str">
        <f>IF('Data Import'!$BD$254&lt;&gt;"",'Data Import'!$BD$254,"")</f>
        <v/>
      </c>
      <c r="Z63" s="201" t="str">
        <f>IF('Data Import'!$BD$255&lt;&gt;"",'Data Import'!$BD$255,"")</f>
        <v/>
      </c>
    </row>
    <row r="64" spans="1:26" s="202" customFormat="1" ht="15.75" customHeight="1" x14ac:dyDescent="0.25">
      <c r="A64" s="33">
        <v>54</v>
      </c>
      <c r="B64" s="177" t="s">
        <v>64</v>
      </c>
      <c r="C64" s="199" t="str">
        <f>IF('Data Import'!$BE$233="Нет","+","")</f>
        <v/>
      </c>
      <c r="D64" s="199" t="str">
        <f>IF('Data Import'!$BE$234="Нет","+","")</f>
        <v>+</v>
      </c>
      <c r="E64" s="179" t="str">
        <f>IF('Data Import'!$BE$235&lt;&gt;"",'Data Import'!$BE$235,"")</f>
        <v/>
      </c>
      <c r="F64" s="199" t="str">
        <f>IF('Data Import'!$BE$236&lt;&gt;"",'Data Import'!$BE$236,"")</f>
        <v/>
      </c>
      <c r="G64" s="201" t="str">
        <f>IF('Data Import'!$BE$237&lt;&gt;"",'Data Import'!$BE$237,"")</f>
        <v/>
      </c>
      <c r="H64" s="201" t="str">
        <f>IF('Data Import'!$BE$238&lt;&gt;"",'Data Import'!$BE$238,"")</f>
        <v/>
      </c>
      <c r="I64" s="199" t="str">
        <f>IF('Data Import'!$BE$239="Нет","+","")</f>
        <v/>
      </c>
      <c r="J64" s="179" t="str">
        <f>IF('Data Import'!$BE$240&lt;&gt;"",'Data Import'!$BE$240,"")</f>
        <v/>
      </c>
      <c r="K64" s="199" t="str">
        <f>IF('Data Import'!$BE$239="Да","+","")</f>
        <v>+</v>
      </c>
      <c r="L64" s="200">
        <f>IF('Data Import'!$BE$241&lt;&gt;"",'Data Import'!$BE$241,"")</f>
        <v>1</v>
      </c>
      <c r="M64" s="200">
        <f>IF('Data Import'!$BE$242&lt;&gt;"",'Data Import'!$BE$242,"")</f>
        <v>4</v>
      </c>
      <c r="N64" s="200">
        <f>IF('Data Import'!$BE$243&lt;&gt;"",'Data Import'!$BE$243,"")</f>
        <v>1</v>
      </c>
      <c r="O64" s="200">
        <f>IF('Data Import'!$BE$244&lt;&gt;"",'Data Import'!$BE$244,"")</f>
        <v>0</v>
      </c>
      <c r="P64" s="200">
        <f>IF('Data Import'!$BE$245&lt;&gt;"",'Data Import'!$BE$245,"")</f>
        <v>0</v>
      </c>
      <c r="Q64" s="200">
        <f>IF('Data Import'!$BE$246&lt;&gt;"",'Data Import'!$BE$246,"")</f>
        <v>1</v>
      </c>
      <c r="R64" s="200">
        <f>IF('Data Import'!$BE$247&lt;&gt;"",'Data Import'!$BE$247,"")</f>
        <v>4</v>
      </c>
      <c r="S64" s="200">
        <f>IF('Data Import'!$BE$248&lt;&gt;"",'Data Import'!$BE$248,"")</f>
        <v>1</v>
      </c>
      <c r="T64" s="200" t="str">
        <f>IF('Data Import'!$BE$249&lt;&gt;"",'Data Import'!$BE$249,"")</f>
        <v/>
      </c>
      <c r="U64" s="200" t="str">
        <f>IF('Data Import'!$BE$250&lt;&gt;"",'Data Import'!$BE$250,"")</f>
        <v/>
      </c>
      <c r="V64" s="201">
        <f>IF('Data Import'!$BE$251&lt;&gt;"",'Data Import'!$BE$251,"")</f>
        <v>100</v>
      </c>
      <c r="W64" s="201">
        <f>IF('Data Import'!$BE$252&lt;&gt;"",'Data Import'!$BE$252,"")</f>
        <v>100</v>
      </c>
      <c r="X64" s="201">
        <f>IF('Data Import'!$BE$253&lt;&gt;"",'Data Import'!$BE$253,"")</f>
        <v>100</v>
      </c>
      <c r="Y64" s="201" t="str">
        <f>IF('Data Import'!$BE$254&lt;&gt;"",'Data Import'!$BE$254,"")</f>
        <v/>
      </c>
      <c r="Z64" s="201" t="str">
        <f>IF('Data Import'!$BE$255&lt;&gt;"",'Data Import'!$BE$255,"")</f>
        <v/>
      </c>
    </row>
    <row r="65" spans="1:26" s="202" customFormat="1" ht="15.75" customHeight="1" x14ac:dyDescent="0.25">
      <c r="A65" s="33">
        <v>55</v>
      </c>
      <c r="B65" s="177" t="s">
        <v>65</v>
      </c>
      <c r="C65" s="199" t="str">
        <f>IF('Data Import'!$BF$233="Нет","+","")</f>
        <v>+</v>
      </c>
      <c r="D65" s="199" t="str">
        <f>IF('Data Import'!$BF$234="Нет","+","")</f>
        <v/>
      </c>
      <c r="E65" s="179" t="str">
        <f>IF('Data Import'!$BF$235&lt;&gt;"",'Data Import'!$BF$235,"")</f>
        <v/>
      </c>
      <c r="F65" s="199" t="str">
        <f>IF('Data Import'!$BF$236&lt;&gt;"",'Data Import'!$BF$236,"")</f>
        <v/>
      </c>
      <c r="G65" s="201" t="str">
        <f>IF('Data Import'!$BF$237&lt;&gt;"",'Data Import'!$BF$237,"")</f>
        <v/>
      </c>
      <c r="H65" s="201" t="str">
        <f>IF('Data Import'!$BF$238&lt;&gt;"",'Data Import'!$BF$238,"")</f>
        <v/>
      </c>
      <c r="I65" s="199" t="str">
        <f>IF('Data Import'!$BF$239="Нет","+","")</f>
        <v>+</v>
      </c>
      <c r="J65" s="179" t="str">
        <f>IF('Data Import'!$BF$240&lt;&gt;"",'Data Import'!$BF$240,"")</f>
        <v/>
      </c>
      <c r="K65" s="199" t="str">
        <f>IF('Data Import'!$BF$239="Да","+","")</f>
        <v/>
      </c>
      <c r="L65" s="200">
        <f>IF('Data Import'!$BF$241&lt;&gt;"",'Data Import'!$BF$241,"")</f>
        <v>1</v>
      </c>
      <c r="M65" s="200">
        <f>IF('Data Import'!$BF$242&lt;&gt;"",'Data Import'!$BF$242,"")</f>
        <v>13</v>
      </c>
      <c r="N65" s="200">
        <f>IF('Data Import'!$BF$243&lt;&gt;"",'Data Import'!$BF$243,"")</f>
        <v>22</v>
      </c>
      <c r="O65" s="200">
        <f>IF('Data Import'!$BF$244&lt;&gt;"",'Data Import'!$BF$244,"")</f>
        <v>1</v>
      </c>
      <c r="P65" s="200">
        <f>IF('Data Import'!$BF$245&lt;&gt;"",'Data Import'!$BF$245,"")</f>
        <v>9</v>
      </c>
      <c r="Q65" s="200">
        <f>IF('Data Import'!$BF$246&lt;&gt;"",'Data Import'!$BF$246,"")</f>
        <v>1</v>
      </c>
      <c r="R65" s="200">
        <f>IF('Data Import'!$BF$247&lt;&gt;"",'Data Import'!$BF$247,"")</f>
        <v>9</v>
      </c>
      <c r="S65" s="200">
        <f>IF('Data Import'!$BF$248&lt;&gt;"",'Data Import'!$BF$248,"")</f>
        <v>17</v>
      </c>
      <c r="T65" s="200">
        <f>IF('Data Import'!$BF$249&lt;&gt;"",'Data Import'!$BF$249,"")</f>
        <v>0</v>
      </c>
      <c r="U65" s="200">
        <f>IF('Data Import'!$BF$250&lt;&gt;"",'Data Import'!$BF$250,"")</f>
        <v>9</v>
      </c>
      <c r="V65" s="201">
        <f>IF('Data Import'!$BF$251&lt;&gt;"",'Data Import'!$BF$251,"")</f>
        <v>100</v>
      </c>
      <c r="W65" s="201">
        <f>IF('Data Import'!$BF$252&lt;&gt;"",'Data Import'!$BF$252,"")</f>
        <v>69.230999999999995</v>
      </c>
      <c r="X65" s="201">
        <f>IF('Data Import'!$BF$253&lt;&gt;"",'Data Import'!$BF$253,"")</f>
        <v>77.272999999999996</v>
      </c>
      <c r="Y65" s="201">
        <f>IF('Data Import'!$BF$254&lt;&gt;"",'Data Import'!$BF$254,"")</f>
        <v>0</v>
      </c>
      <c r="Z65" s="201">
        <f>IF('Data Import'!$BF$255&lt;&gt;"",'Data Import'!$BF$255,"")</f>
        <v>100</v>
      </c>
    </row>
    <row r="66" spans="1:26" s="202" customFormat="1" ht="79.5" customHeight="1" x14ac:dyDescent="0.25">
      <c r="A66" s="33">
        <v>56</v>
      </c>
      <c r="B66" s="177" t="s">
        <v>66</v>
      </c>
      <c r="C66" s="199" t="str">
        <f>IF('Data Import'!$BG$233="Нет","+","")</f>
        <v/>
      </c>
      <c r="D66" s="199" t="str">
        <f>IF('Data Import'!$BG$234="Нет","+","")</f>
        <v/>
      </c>
      <c r="E66" s="179" t="str">
        <f>IF('Data Import'!$BG$235&lt;&gt;"",'Data Import'!$BG$235,"")</f>
        <v xml:space="preserve">Доля объектов транспортной  
инфраструктуры, соответствующих  
базовым требованиям доступности  
транспортного комплекса для  
инвалидов </v>
      </c>
      <c r="F66" s="199" t="str">
        <f>IF('Data Import'!$BG$236&lt;&gt;"",'Data Import'!$BG$236,"")</f>
        <v>%</v>
      </c>
      <c r="G66" s="201">
        <f>IF('Data Import'!$BG$237&lt;&gt;"",'Data Import'!$BG$237,"")</f>
        <v>0</v>
      </c>
      <c r="H66" s="201">
        <f>IF('Data Import'!$BG$238&lt;&gt;"",'Data Import'!$BG$238,"")</f>
        <v>100</v>
      </c>
      <c r="I66" s="199" t="str">
        <f>IF('Data Import'!$BG$239="Нет","+","")</f>
        <v/>
      </c>
      <c r="J66" s="179" t="str">
        <f>IF('Data Import'!$BG$240&lt;&gt;"",'Data Import'!$BG$240,"")</f>
        <v/>
      </c>
      <c r="K66" s="199" t="str">
        <f>IF('Data Import'!$BG$239="Да","+","")</f>
        <v>+</v>
      </c>
      <c r="L66" s="200">
        <f>IF('Data Import'!$BG$241&lt;&gt;"",'Data Import'!$BG$241,"")</f>
        <v>2</v>
      </c>
      <c r="M66" s="200">
        <f>IF('Data Import'!$BG$242&lt;&gt;"",'Data Import'!$BG$242,"")</f>
        <v>5</v>
      </c>
      <c r="N66" s="200">
        <f>IF('Data Import'!$BG$243&lt;&gt;"",'Data Import'!$BG$243,"")</f>
        <v>26</v>
      </c>
      <c r="O66" s="200">
        <f>IF('Data Import'!$BG$244&lt;&gt;"",'Data Import'!$BG$244,"")</f>
        <v>0</v>
      </c>
      <c r="P66" s="200">
        <f>IF('Data Import'!$BG$245&lt;&gt;"",'Data Import'!$BG$245,"")</f>
        <v>0</v>
      </c>
      <c r="Q66" s="200">
        <f>IF('Data Import'!$BG$246&lt;&gt;"",'Data Import'!$BG$246,"")</f>
        <v>2</v>
      </c>
      <c r="R66" s="200">
        <f>IF('Data Import'!$BG$247&lt;&gt;"",'Data Import'!$BG$247,"")</f>
        <v>5</v>
      </c>
      <c r="S66" s="200">
        <f>IF('Data Import'!$BG$248&lt;&gt;"",'Data Import'!$BG$248,"")</f>
        <v>26</v>
      </c>
      <c r="T66" s="200" t="str">
        <f>IF('Data Import'!$BG$249&lt;&gt;"",'Data Import'!$BG$249,"")</f>
        <v/>
      </c>
      <c r="U66" s="200" t="str">
        <f>IF('Data Import'!$BG$250&lt;&gt;"",'Data Import'!$BG$250,"")</f>
        <v/>
      </c>
      <c r="V66" s="201">
        <f>IF('Data Import'!$BG$251&lt;&gt;"",'Data Import'!$BG$251,"")</f>
        <v>100</v>
      </c>
      <c r="W66" s="201">
        <f>IF('Data Import'!$BG$252&lt;&gt;"",'Data Import'!$BG$252,"")</f>
        <v>100</v>
      </c>
      <c r="X66" s="201">
        <f>IF('Data Import'!$BG$253&lt;&gt;"",'Data Import'!$BG$253,"")</f>
        <v>100</v>
      </c>
      <c r="Y66" s="201" t="str">
        <f>IF('Data Import'!$BG$254&lt;&gt;"",'Data Import'!$BG$254,"")</f>
        <v/>
      </c>
      <c r="Z66" s="201" t="str">
        <f>IF('Data Import'!$BG$255&lt;&gt;"",'Data Import'!$BG$255,"")</f>
        <v/>
      </c>
    </row>
    <row r="67" spans="1:26" s="202" customFormat="1" ht="15.75" customHeight="1" x14ac:dyDescent="0.25">
      <c r="A67" s="33">
        <v>57</v>
      </c>
      <c r="B67" s="177" t="s">
        <v>67</v>
      </c>
      <c r="C67" s="199" t="str">
        <f>IF('Data Import'!$BH$233="Нет","+","")</f>
        <v/>
      </c>
      <c r="D67" s="199" t="str">
        <f>IF('Data Import'!$BH$234="Нет","+","")</f>
        <v/>
      </c>
      <c r="E67" s="179" t="str">
        <f>IF('Data Import'!$BH$235&lt;&gt;"",'Data Import'!$BH$235,"")</f>
        <v/>
      </c>
      <c r="F67" s="199" t="str">
        <f>IF('Data Import'!$BH$236&lt;&gt;"",'Data Import'!$BH$236,"")</f>
        <v/>
      </c>
      <c r="G67" s="201" t="str">
        <f>IF('Data Import'!$BH$237&lt;&gt;"",'Data Import'!$BH$237,"")</f>
        <v/>
      </c>
      <c r="H67" s="201" t="str">
        <f>IF('Data Import'!$BH$238&lt;&gt;"",'Data Import'!$BH$238,"")</f>
        <v/>
      </c>
      <c r="I67" s="199" t="str">
        <f>IF('Data Import'!$BH$239="Нет","+","")</f>
        <v/>
      </c>
      <c r="J67" s="179" t="str">
        <f>IF('Data Import'!$BH$240&lt;&gt;"",'Data Import'!$BH$240,"")</f>
        <v/>
      </c>
      <c r="K67" s="199" t="str">
        <f>IF('Data Import'!$BH$239="Да","+","")</f>
        <v/>
      </c>
      <c r="L67" s="200" t="str">
        <f>IF('Data Import'!$BH$241&lt;&gt;"",'Data Import'!$BH$241,"")</f>
        <v/>
      </c>
      <c r="M67" s="200" t="str">
        <f>IF('Data Import'!$BH$242&lt;&gt;"",'Data Import'!$BH$242,"")</f>
        <v/>
      </c>
      <c r="N67" s="200" t="str">
        <f>IF('Data Import'!$BH$243&lt;&gt;"",'Data Import'!$BH$243,"")</f>
        <v/>
      </c>
      <c r="O67" s="200" t="str">
        <f>IF('Data Import'!$BH$244&lt;&gt;"",'Data Import'!$BH$244,"")</f>
        <v/>
      </c>
      <c r="P67" s="200" t="str">
        <f>IF('Data Import'!$BH$245&lt;&gt;"",'Data Import'!$BH$245,"")</f>
        <v/>
      </c>
      <c r="Q67" s="200" t="str">
        <f>IF('Data Import'!$BH$246&lt;&gt;"",'Data Import'!$BH$246,"")</f>
        <v/>
      </c>
      <c r="R67" s="200" t="str">
        <f>IF('Data Import'!$BH$247&lt;&gt;"",'Data Import'!$BH$247,"")</f>
        <v/>
      </c>
      <c r="S67" s="200" t="str">
        <f>IF('Data Import'!$BH$248&lt;&gt;"",'Data Import'!$BH$248,"")</f>
        <v/>
      </c>
      <c r="T67" s="200" t="str">
        <f>IF('Data Import'!$BH$249&lt;&gt;"",'Data Import'!$BH$249,"")</f>
        <v/>
      </c>
      <c r="U67" s="200" t="str">
        <f>IF('Data Import'!$BH$250&lt;&gt;"",'Data Import'!$BH$250,"")</f>
        <v/>
      </c>
      <c r="V67" s="201" t="str">
        <f>IF('Data Import'!$BH$251&lt;&gt;"",'Data Import'!$BH$251,"")</f>
        <v/>
      </c>
      <c r="W67" s="201" t="str">
        <f>IF('Data Import'!$BH$252&lt;&gt;"",'Data Import'!$BH$252,"")</f>
        <v/>
      </c>
      <c r="X67" s="201" t="str">
        <f>IF('Data Import'!$BH$253&lt;&gt;"",'Data Import'!$BH$253,"")</f>
        <v/>
      </c>
      <c r="Y67" s="201" t="str">
        <f>IF('Data Import'!$BH$254&lt;&gt;"",'Data Import'!$BH$254,"")</f>
        <v/>
      </c>
      <c r="Z67" s="201" t="str">
        <f>IF('Data Import'!$BH$255&lt;&gt;"",'Data Import'!$BH$255,"")</f>
        <v/>
      </c>
    </row>
    <row r="68" spans="1:26" s="202" customFormat="1" ht="49.5" customHeight="1" x14ac:dyDescent="0.25">
      <c r="A68" s="33">
        <v>58</v>
      </c>
      <c r="B68" s="177" t="s">
        <v>68</v>
      </c>
      <c r="C68" s="199" t="str">
        <f>IF('Data Import'!$BI$233="Нет","+","")</f>
        <v/>
      </c>
      <c r="D68" s="199" t="str">
        <f>IF('Data Import'!$BI$234="Нет","+","")</f>
        <v/>
      </c>
      <c r="E68" s="179" t="str">
        <f>IF('Data Import'!$BI$235&lt;&gt;"",'Data Import'!$BI$235,"")</f>
        <v>Доля объектов транспортной инфраструктуры, оборудованных специализированными средствами, необходимыми для обслуживания всех категорий инвалидов</v>
      </c>
      <c r="F68" s="199" t="str">
        <f>IF('Data Import'!$BI$236&lt;&gt;"",'Data Import'!$BI$236,"")</f>
        <v>ед.</v>
      </c>
      <c r="G68" s="201" t="str">
        <f>IF('Data Import'!$BI$237&lt;&gt;"",'Data Import'!$BI$237,"")</f>
        <v/>
      </c>
      <c r="H68" s="201">
        <f>IF('Data Import'!$BI$238&lt;&gt;"",'Data Import'!$BI$238,"")</f>
        <v>85.2</v>
      </c>
      <c r="I68" s="199" t="str">
        <f>IF('Data Import'!$BI$239="Нет","+","")</f>
        <v/>
      </c>
      <c r="J68" s="179" t="str">
        <f>IF('Data Import'!$BI$240&lt;&gt;"",'Data Import'!$BI$240,"")</f>
        <v/>
      </c>
      <c r="K68" s="199" t="str">
        <f>IF('Data Import'!$BI$239="Да","+","")</f>
        <v>+</v>
      </c>
      <c r="L68" s="200">
        <f>IF('Data Import'!$BI$241&lt;&gt;"",'Data Import'!$BI$241,"")</f>
        <v>2</v>
      </c>
      <c r="M68" s="200">
        <f>IF('Data Import'!$BI$242&lt;&gt;"",'Data Import'!$BI$242,"")</f>
        <v>13</v>
      </c>
      <c r="N68" s="200">
        <f>IF('Data Import'!$BI$243&lt;&gt;"",'Data Import'!$BI$243,"")</f>
        <v>36</v>
      </c>
      <c r="O68" s="200">
        <f>IF('Data Import'!$BI$244&lt;&gt;"",'Data Import'!$BI$244,"")</f>
        <v>0</v>
      </c>
      <c r="P68" s="200">
        <f>IF('Data Import'!$BI$245&lt;&gt;"",'Data Import'!$BI$245,"")</f>
        <v>0</v>
      </c>
      <c r="Q68" s="200">
        <f>IF('Data Import'!$BI$246&lt;&gt;"",'Data Import'!$BI$246,"")</f>
        <v>2</v>
      </c>
      <c r="R68" s="200">
        <f>IF('Data Import'!$BI$247&lt;&gt;"",'Data Import'!$BI$247,"")</f>
        <v>13</v>
      </c>
      <c r="S68" s="200">
        <f>IF('Data Import'!$BI$248&lt;&gt;"",'Data Import'!$BI$248,"")</f>
        <v>20</v>
      </c>
      <c r="T68" s="200" t="str">
        <f>IF('Data Import'!$BI$249&lt;&gt;"",'Data Import'!$BI$249,"")</f>
        <v/>
      </c>
      <c r="U68" s="200" t="str">
        <f>IF('Data Import'!$BI$250&lt;&gt;"",'Data Import'!$BI$250,"")</f>
        <v/>
      </c>
      <c r="V68" s="201">
        <f>IF('Data Import'!$BI$251&lt;&gt;"",'Data Import'!$BI$251,"")</f>
        <v>100</v>
      </c>
      <c r="W68" s="201">
        <f>IF('Data Import'!$BI$252&lt;&gt;"",'Data Import'!$BI$252,"")</f>
        <v>100</v>
      </c>
      <c r="X68" s="201">
        <f>IF('Data Import'!$BI$253&lt;&gt;"",'Data Import'!$BI$253,"")</f>
        <v>55.555999999999997</v>
      </c>
      <c r="Y68" s="201" t="str">
        <f>IF('Data Import'!$BI$254&lt;&gt;"",'Data Import'!$BI$254,"")</f>
        <v/>
      </c>
      <c r="Z68" s="201" t="str">
        <f>IF('Data Import'!$BI$255&lt;&gt;"",'Data Import'!$BI$255,"")</f>
        <v/>
      </c>
    </row>
    <row r="69" spans="1:26" s="202" customFormat="1" ht="33" customHeight="1" x14ac:dyDescent="0.25">
      <c r="A69" s="33">
        <v>59</v>
      </c>
      <c r="B69" s="177" t="s">
        <v>69</v>
      </c>
      <c r="C69" s="199" t="str">
        <f>IF('Data Import'!$BJ$233="Нет","+","")</f>
        <v/>
      </c>
      <c r="D69" s="199" t="str">
        <f>IF('Data Import'!$BJ$234="Нет","+","")</f>
        <v/>
      </c>
      <c r="E69" s="179" t="str">
        <f>IF('Data Import'!$BJ$235&lt;&gt;"",'Data Import'!$BJ$235,"")</f>
        <v>Доля объектов, доступных для инвалидов и маломобильных групп населения</v>
      </c>
      <c r="F69" s="199" t="str">
        <f>IF('Data Import'!$BJ$236&lt;&gt;"",'Data Import'!$BJ$236,"")</f>
        <v>%</v>
      </c>
      <c r="G69" s="201">
        <f>IF('Data Import'!$BJ$237&lt;&gt;"",'Data Import'!$BJ$237,"")</f>
        <v>45.5</v>
      </c>
      <c r="H69" s="201">
        <f>IF('Data Import'!$BJ$238&lt;&gt;"",'Data Import'!$BJ$238,"")</f>
        <v>45.5</v>
      </c>
      <c r="I69" s="199" t="str">
        <f>IF('Data Import'!$BJ$239="Нет","+","")</f>
        <v/>
      </c>
      <c r="J69" s="179" t="str">
        <f>IF('Data Import'!$BJ$240&lt;&gt;"",'Data Import'!$BJ$240,"")</f>
        <v/>
      </c>
      <c r="K69" s="199" t="str">
        <f>IF('Data Import'!$BJ$239="Да","+","")</f>
        <v>+</v>
      </c>
      <c r="L69" s="200">
        <f>IF('Data Import'!$BJ$241&lt;&gt;"",'Data Import'!$BJ$241,"")</f>
        <v>4</v>
      </c>
      <c r="M69" s="200">
        <f>IF('Data Import'!$BJ$242&lt;&gt;"",'Data Import'!$BJ$242,"")</f>
        <v>6</v>
      </c>
      <c r="N69" s="200">
        <f>IF('Data Import'!$BJ$243&lt;&gt;"",'Data Import'!$BJ$243,"")</f>
        <v>0</v>
      </c>
      <c r="O69" s="200">
        <f>IF('Data Import'!$BJ$244&lt;&gt;"",'Data Import'!$BJ$244,"")</f>
        <v>15</v>
      </c>
      <c r="P69" s="200">
        <f>IF('Data Import'!$BJ$245&lt;&gt;"",'Data Import'!$BJ$245,"")</f>
        <v>0</v>
      </c>
      <c r="Q69" s="200">
        <f>IF('Data Import'!$BJ$246&lt;&gt;"",'Data Import'!$BJ$246,"")</f>
        <v>1</v>
      </c>
      <c r="R69" s="200">
        <f>IF('Data Import'!$BJ$247&lt;&gt;"",'Data Import'!$BJ$247,"")</f>
        <v>3</v>
      </c>
      <c r="S69" s="200" t="str">
        <f>IF('Data Import'!$BJ$248&lt;&gt;"",'Data Import'!$BJ$248,"")</f>
        <v/>
      </c>
      <c r="T69" s="200">
        <f>IF('Data Import'!$BJ$249&lt;&gt;"",'Data Import'!$BJ$249,"")</f>
        <v>5</v>
      </c>
      <c r="U69" s="200">
        <f>IF('Data Import'!$BJ$250&lt;&gt;"",'Data Import'!$BJ$250,"")</f>
        <v>0</v>
      </c>
      <c r="V69" s="201">
        <f>IF('Data Import'!$BJ$251&lt;&gt;"",'Data Import'!$BJ$251,"")</f>
        <v>25</v>
      </c>
      <c r="W69" s="201">
        <f>IF('Data Import'!$BJ$252&lt;&gt;"",'Data Import'!$BJ$252,"")</f>
        <v>50</v>
      </c>
      <c r="X69" s="201" t="str">
        <f>IF('Data Import'!$BJ$253&lt;&gt;"",'Data Import'!$BJ$253,"")</f>
        <v/>
      </c>
      <c r="Y69" s="201">
        <f>IF('Data Import'!$BJ$254&lt;&gt;"",'Data Import'!$BJ$254,"")</f>
        <v>33.332999999999998</v>
      </c>
      <c r="Z69" s="201" t="str">
        <f>IF('Data Import'!$BJ$255&lt;&gt;"",'Data Import'!$BJ$255,"")</f>
        <v/>
      </c>
    </row>
    <row r="70" spans="1:26" s="202" customFormat="1" ht="51" customHeight="1" x14ac:dyDescent="0.25">
      <c r="A70" s="33">
        <v>60</v>
      </c>
      <c r="B70" s="177" t="s">
        <v>70</v>
      </c>
      <c r="C70" s="199" t="str">
        <f>IF('Data Import'!$BK$233="Нет","+","")</f>
        <v/>
      </c>
      <c r="D70" s="199" t="str">
        <f>IF('Data Import'!$BK$234="Нет","+","")</f>
        <v/>
      </c>
      <c r="E70" s="179" t="str">
        <f>IF('Data Import'!$BK$235&lt;&gt;"",'Data Import'!$BK$235,"")</f>
        <v>Доля объектов транспортной инфраструктуры, соответствующих базовым требованиям доступности транспортного комплекса для инвалидов: автостанции; автовокзалы; ж/д вокзалы</v>
      </c>
      <c r="F70" s="199" t="str">
        <f>IF('Data Import'!$BK$236&lt;&gt;"",'Data Import'!$BK$236,"")</f>
        <v>%</v>
      </c>
      <c r="G70" s="201">
        <f>IF('Data Import'!$BK$237&lt;&gt;"",'Data Import'!$BK$237,"")</f>
        <v>100</v>
      </c>
      <c r="H70" s="201">
        <f>IF('Data Import'!$BK$238&lt;&gt;"",'Data Import'!$BK$238,"")</f>
        <v>100</v>
      </c>
      <c r="I70" s="199" t="str">
        <f>IF('Data Import'!$BK$239="Нет","+","")</f>
        <v/>
      </c>
      <c r="J70" s="179" t="str">
        <f>IF('Data Import'!$BK$240&lt;&gt;"",'Data Import'!$BK$240,"")</f>
        <v/>
      </c>
      <c r="K70" s="199" t="str">
        <f>IF('Data Import'!$BK$239="Да","+","")</f>
        <v>+</v>
      </c>
      <c r="L70" s="200">
        <f>IF('Data Import'!$BK$241&lt;&gt;"",'Data Import'!$BK$241,"")</f>
        <v>2</v>
      </c>
      <c r="M70" s="200">
        <f>IF('Data Import'!$BK$242&lt;&gt;"",'Data Import'!$BK$242,"")</f>
        <v>3</v>
      </c>
      <c r="N70" s="200">
        <f>IF('Data Import'!$BK$243&lt;&gt;"",'Data Import'!$BK$243,"")</f>
        <v>13</v>
      </c>
      <c r="O70" s="200">
        <f>IF('Data Import'!$BK$244&lt;&gt;"",'Data Import'!$BK$244,"")</f>
        <v>0</v>
      </c>
      <c r="P70" s="200">
        <f>IF('Data Import'!$BK$245&lt;&gt;"",'Data Import'!$BK$245,"")</f>
        <v>0</v>
      </c>
      <c r="Q70" s="200">
        <f>IF('Data Import'!$BK$246&lt;&gt;"",'Data Import'!$BK$246,"")</f>
        <v>2</v>
      </c>
      <c r="R70" s="200">
        <f>IF('Data Import'!$BK$247&lt;&gt;"",'Data Import'!$BK$247,"")</f>
        <v>3</v>
      </c>
      <c r="S70" s="200">
        <f>IF('Data Import'!$BK$248&lt;&gt;"",'Data Import'!$BK$248,"")</f>
        <v>13</v>
      </c>
      <c r="T70" s="200" t="str">
        <f>IF('Data Import'!$BK$249&lt;&gt;"",'Data Import'!$BK$249,"")</f>
        <v/>
      </c>
      <c r="U70" s="200" t="str">
        <f>IF('Data Import'!$BK$250&lt;&gt;"",'Data Import'!$BK$250,"")</f>
        <v/>
      </c>
      <c r="V70" s="201">
        <f>IF('Data Import'!$BK$251&lt;&gt;"",'Data Import'!$BK$251,"")</f>
        <v>100</v>
      </c>
      <c r="W70" s="201">
        <f>IF('Data Import'!$BK$252&lt;&gt;"",'Data Import'!$BK$252,"")</f>
        <v>100</v>
      </c>
      <c r="X70" s="201">
        <f>IF('Data Import'!$BK$253&lt;&gt;"",'Data Import'!$BK$253,"")</f>
        <v>100</v>
      </c>
      <c r="Y70" s="201" t="str">
        <f>IF('Data Import'!$BK$254&lt;&gt;"",'Data Import'!$BK$254,"")</f>
        <v/>
      </c>
      <c r="Z70" s="201" t="str">
        <f>IF('Data Import'!$BK$255&lt;&gt;"",'Data Import'!$BK$255,"")</f>
        <v/>
      </c>
    </row>
    <row r="71" spans="1:26" s="202" customFormat="1" ht="15.75" customHeight="1" x14ac:dyDescent="0.25">
      <c r="A71" s="33">
        <v>61</v>
      </c>
      <c r="B71" s="177" t="s">
        <v>71</v>
      </c>
      <c r="C71" s="199" t="str">
        <f>IF('Data Import'!$BL$233="Нет","+","")</f>
        <v/>
      </c>
      <c r="D71" s="199" t="str">
        <f>IF('Data Import'!$BL$234="Нет","+","")</f>
        <v>+</v>
      </c>
      <c r="E71" s="179" t="str">
        <f>IF('Data Import'!$BL$235&lt;&gt;"",'Data Import'!$BL$235,"")</f>
        <v/>
      </c>
      <c r="F71" s="199" t="str">
        <f>IF('Data Import'!$BL$236&lt;&gt;"",'Data Import'!$BL$236,"")</f>
        <v/>
      </c>
      <c r="G71" s="201" t="str">
        <f>IF('Data Import'!$BL$237&lt;&gt;"",'Data Import'!$BL$237,"")</f>
        <v/>
      </c>
      <c r="H71" s="201" t="str">
        <f>IF('Data Import'!$BL$238&lt;&gt;"",'Data Import'!$BL$238,"")</f>
        <v/>
      </c>
      <c r="I71" s="199" t="str">
        <f>IF('Data Import'!$BL$239="Нет","+","")</f>
        <v/>
      </c>
      <c r="J71" s="179" t="str">
        <f>IF('Data Import'!$BL$240&lt;&gt;"",'Data Import'!$BL$240,"")</f>
        <v/>
      </c>
      <c r="K71" s="199" t="str">
        <f>IF('Data Import'!$BL$239="Да","+","")</f>
        <v>+</v>
      </c>
      <c r="L71" s="200">
        <f>IF('Data Import'!$BL$241&lt;&gt;"",'Data Import'!$BL$241,"")</f>
        <v>1</v>
      </c>
      <c r="M71" s="200">
        <f>IF('Data Import'!$BL$242&lt;&gt;"",'Data Import'!$BL$242,"")</f>
        <v>4</v>
      </c>
      <c r="N71" s="200">
        <f>IF('Data Import'!$BL$243&lt;&gt;"",'Data Import'!$BL$243,"")</f>
        <v>32</v>
      </c>
      <c r="O71" s="200">
        <f>IF('Data Import'!$BL$244&lt;&gt;"",'Data Import'!$BL$244,"")</f>
        <v>0</v>
      </c>
      <c r="P71" s="200">
        <f>IF('Data Import'!$BL$245&lt;&gt;"",'Data Import'!$BL$245,"")</f>
        <v>0</v>
      </c>
      <c r="Q71" s="200">
        <f>IF('Data Import'!$BL$246&lt;&gt;"",'Data Import'!$BL$246,"")</f>
        <v>1</v>
      </c>
      <c r="R71" s="200">
        <f>IF('Data Import'!$BL$247&lt;&gt;"",'Data Import'!$BL$247,"")</f>
        <v>2</v>
      </c>
      <c r="S71" s="200">
        <f>IF('Data Import'!$BL$248&lt;&gt;"",'Data Import'!$BL$248,"")</f>
        <v>1</v>
      </c>
      <c r="T71" s="200" t="str">
        <f>IF('Data Import'!$BL$249&lt;&gt;"",'Data Import'!$BL$249,"")</f>
        <v/>
      </c>
      <c r="U71" s="200" t="str">
        <f>IF('Data Import'!$BL$250&lt;&gt;"",'Data Import'!$BL$250,"")</f>
        <v/>
      </c>
      <c r="V71" s="201">
        <f>IF('Data Import'!$BL$251&lt;&gt;"",'Data Import'!$BL$251,"")</f>
        <v>100</v>
      </c>
      <c r="W71" s="201">
        <f>IF('Data Import'!$BL$252&lt;&gt;"",'Data Import'!$BL$252,"")</f>
        <v>50</v>
      </c>
      <c r="X71" s="201">
        <f>IF('Data Import'!$BL$253&lt;&gt;"",'Data Import'!$BL$253,"")</f>
        <v>3.125</v>
      </c>
      <c r="Y71" s="201" t="str">
        <f>IF('Data Import'!$BL$254&lt;&gt;"",'Data Import'!$BL$254,"")</f>
        <v/>
      </c>
      <c r="Z71" s="201" t="str">
        <f>IF('Data Import'!$BL$255&lt;&gt;"",'Data Import'!$BL$255,"")</f>
        <v/>
      </c>
    </row>
    <row r="72" spans="1:26" s="202" customFormat="1" ht="96.75" customHeight="1" x14ac:dyDescent="0.25">
      <c r="A72" s="33">
        <v>62</v>
      </c>
      <c r="B72" s="177" t="s">
        <v>72</v>
      </c>
      <c r="C72" s="199" t="str">
        <f>IF('Data Import'!$BM$233="Нет","+","")</f>
        <v/>
      </c>
      <c r="D72" s="199" t="str">
        <f>IF('Data Import'!$BM$234="Нет","+","")</f>
        <v/>
      </c>
      <c r="E72" s="179" t="str">
        <f>IF('Data Import'!$BM$235&lt;&gt;"",'Data Import'!$BM$235,"")</f>
        <v xml:space="preserve">"Доля объектов транспортной инфраструктуры, соответствующих базовым требованиям доступности транспортного комплекса для инвалидов: остановочные пункты на автомобильных дорогах; автостанции; автовокзалы; ж/д вокзалы.                                                   2025 год -  20%,
2026 год -  25 %.                 "
</v>
      </c>
      <c r="F72" s="199" t="str">
        <f>IF('Data Import'!$BM$236&lt;&gt;"",'Data Import'!$BM$236,"")</f>
        <v>%</v>
      </c>
      <c r="G72" s="201">
        <f>IF('Data Import'!$BM$237&lt;&gt;"",'Data Import'!$BM$237,"")</f>
        <v>20</v>
      </c>
      <c r="H72" s="201">
        <f>IF('Data Import'!$BM$238&lt;&gt;"",'Data Import'!$BM$238,"")</f>
        <v>75</v>
      </c>
      <c r="I72" s="199" t="str">
        <f>IF('Data Import'!$BM$239="Нет","+","")</f>
        <v/>
      </c>
      <c r="J72" s="179" t="str">
        <f>IF('Data Import'!$BM$240&lt;&gt;"",'Data Import'!$BM$240,"")</f>
        <v/>
      </c>
      <c r="K72" s="199" t="str">
        <f>IF('Data Import'!$BM$239="Да","+","")</f>
        <v>+</v>
      </c>
      <c r="L72" s="200">
        <f>IF('Data Import'!$BM$241&lt;&gt;"",'Data Import'!$BM$241,"")</f>
        <v>0</v>
      </c>
      <c r="M72" s="200">
        <f>IF('Data Import'!$BM$242&lt;&gt;"",'Data Import'!$BM$242,"")</f>
        <v>3</v>
      </c>
      <c r="N72" s="200">
        <f>IF('Data Import'!$BM$243&lt;&gt;"",'Data Import'!$BM$243,"")</f>
        <v>13</v>
      </c>
      <c r="O72" s="200">
        <f>IF('Data Import'!$BM$244&lt;&gt;"",'Data Import'!$BM$244,"")</f>
        <v>0</v>
      </c>
      <c r="P72" s="200">
        <f>IF('Data Import'!$BM$245&lt;&gt;"",'Data Import'!$BM$245,"")</f>
        <v>0</v>
      </c>
      <c r="Q72" s="200" t="str">
        <f>IF('Data Import'!$BM$246&lt;&gt;"",'Data Import'!$BM$246,"")</f>
        <v/>
      </c>
      <c r="R72" s="200">
        <f>IF('Data Import'!$BM$247&lt;&gt;"",'Data Import'!$BM$247,"")</f>
        <v>3</v>
      </c>
      <c r="S72" s="200">
        <f>IF('Data Import'!$BM$248&lt;&gt;"",'Data Import'!$BM$248,"")</f>
        <v>9</v>
      </c>
      <c r="T72" s="200" t="str">
        <f>IF('Data Import'!$BM$249&lt;&gt;"",'Data Import'!$BM$249,"")</f>
        <v/>
      </c>
      <c r="U72" s="200" t="str">
        <f>IF('Data Import'!$BM$250&lt;&gt;"",'Data Import'!$BM$250,"")</f>
        <v/>
      </c>
      <c r="V72" s="201" t="str">
        <f>IF('Data Import'!$BM$251&lt;&gt;"",'Data Import'!$BM$251,"")</f>
        <v/>
      </c>
      <c r="W72" s="201">
        <f>IF('Data Import'!$BM$252&lt;&gt;"",'Data Import'!$BM$252,"")</f>
        <v>100</v>
      </c>
      <c r="X72" s="201">
        <f>IF('Data Import'!$BM$253&lt;&gt;"",'Data Import'!$BM$253,"")</f>
        <v>69.230999999999995</v>
      </c>
      <c r="Y72" s="201" t="str">
        <f>IF('Data Import'!$BM$254&lt;&gt;"",'Data Import'!$BM$254,"")</f>
        <v/>
      </c>
      <c r="Z72" s="201" t="str">
        <f>IF('Data Import'!$BM$255&lt;&gt;"",'Data Import'!$BM$255,"")</f>
        <v/>
      </c>
    </row>
    <row r="73" spans="1:26" s="202" customFormat="1" ht="15.75" customHeight="1" x14ac:dyDescent="0.25">
      <c r="A73" s="33">
        <v>63</v>
      </c>
      <c r="B73" s="177" t="s">
        <v>73</v>
      </c>
      <c r="C73" s="199" t="str">
        <f>IF('Data Import'!$BN$233="Нет","+","")</f>
        <v>+</v>
      </c>
      <c r="D73" s="199" t="str">
        <f>IF('Data Import'!$BN$234="Нет","+","")</f>
        <v/>
      </c>
      <c r="E73" s="179" t="str">
        <f>IF('Data Import'!$BN$235&lt;&gt;"",'Data Import'!$BN$235,"")</f>
        <v/>
      </c>
      <c r="F73" s="199" t="str">
        <f>IF('Data Import'!$BN$236&lt;&gt;"",'Data Import'!$BN$236,"")</f>
        <v/>
      </c>
      <c r="G73" s="201" t="str">
        <f>IF('Data Import'!$BN$237&lt;&gt;"",'Data Import'!$BN$237,"")</f>
        <v/>
      </c>
      <c r="H73" s="201" t="str">
        <f>IF('Data Import'!$BN$238&lt;&gt;"",'Data Import'!$BN$238,"")</f>
        <v/>
      </c>
      <c r="I73" s="199" t="str">
        <f>IF('Data Import'!$BN$239="Нет","+","")</f>
        <v/>
      </c>
      <c r="J73" s="179" t="str">
        <f>IF('Data Import'!$BN$240&lt;&gt;"",'Data Import'!$BN$240,"")</f>
        <v/>
      </c>
      <c r="K73" s="199" t="str">
        <f>IF('Data Import'!$BN$239="Да","+","")</f>
        <v/>
      </c>
      <c r="L73" s="200">
        <f>IF('Data Import'!$BN$241&lt;&gt;"",'Data Import'!$BN$241,"")</f>
        <v>1</v>
      </c>
      <c r="M73" s="200">
        <f>IF('Data Import'!$BN$242&lt;&gt;"",'Data Import'!$BN$242,"")</f>
        <v>2</v>
      </c>
      <c r="N73" s="200">
        <f>IF('Data Import'!$BN$243&lt;&gt;"",'Data Import'!$BN$243,"")</f>
        <v>8</v>
      </c>
      <c r="O73" s="200">
        <f>IF('Data Import'!$BN$244&lt;&gt;"",'Data Import'!$BN$244,"")</f>
        <v>0</v>
      </c>
      <c r="P73" s="200">
        <f>IF('Data Import'!$BN$245&lt;&gt;"",'Data Import'!$BN$245,"")</f>
        <v>0</v>
      </c>
      <c r="Q73" s="200">
        <f>IF('Data Import'!$BN$246&lt;&gt;"",'Data Import'!$BN$246,"")</f>
        <v>1</v>
      </c>
      <c r="R73" s="200">
        <f>IF('Data Import'!$BN$247&lt;&gt;"",'Data Import'!$BN$247,"")</f>
        <v>2</v>
      </c>
      <c r="S73" s="200">
        <f>IF('Data Import'!$BN$248&lt;&gt;"",'Data Import'!$BN$248,"")</f>
        <v>8</v>
      </c>
      <c r="T73" s="200" t="str">
        <f>IF('Data Import'!$BN$249&lt;&gt;"",'Data Import'!$BN$249,"")</f>
        <v/>
      </c>
      <c r="U73" s="200" t="str">
        <f>IF('Data Import'!$BN$250&lt;&gt;"",'Data Import'!$BN$250,"")</f>
        <v/>
      </c>
      <c r="V73" s="201">
        <f>IF('Data Import'!$BN$251&lt;&gt;"",'Data Import'!$BN$251,"")</f>
        <v>100</v>
      </c>
      <c r="W73" s="201">
        <f>IF('Data Import'!$BN$252&lt;&gt;"",'Data Import'!$BN$252,"")</f>
        <v>100</v>
      </c>
      <c r="X73" s="201">
        <f>IF('Data Import'!$BN$253&lt;&gt;"",'Data Import'!$BN$253,"")</f>
        <v>100</v>
      </c>
      <c r="Y73" s="201" t="str">
        <f>IF('Data Import'!$BN$254&lt;&gt;"",'Data Import'!$BN$254,"")</f>
        <v/>
      </c>
      <c r="Z73" s="201" t="str">
        <f>IF('Data Import'!$BN$255&lt;&gt;"",'Data Import'!$BN$255,"")</f>
        <v/>
      </c>
    </row>
    <row r="74" spans="1:26" s="202" customFormat="1" ht="15.75" customHeight="1" x14ac:dyDescent="0.25">
      <c r="A74" s="33">
        <v>64</v>
      </c>
      <c r="B74" s="177" t="s">
        <v>74</v>
      </c>
      <c r="C74" s="199" t="str">
        <f>IF('Data Import'!$BO$233="Нет","+","")</f>
        <v>+</v>
      </c>
      <c r="D74" s="199" t="str">
        <f>IF('Data Import'!$BO$234="Нет","+","")</f>
        <v/>
      </c>
      <c r="E74" s="179" t="str">
        <f>IF('Data Import'!$BO$235&lt;&gt;"",'Data Import'!$BO$235,"")</f>
        <v/>
      </c>
      <c r="F74" s="199" t="str">
        <f>IF('Data Import'!$BO$236&lt;&gt;"",'Data Import'!$BO$236,"")</f>
        <v/>
      </c>
      <c r="G74" s="201" t="str">
        <f>IF('Data Import'!$BO$237&lt;&gt;"",'Data Import'!$BO$237,"")</f>
        <v/>
      </c>
      <c r="H74" s="201" t="str">
        <f>IF('Data Import'!$BO$238&lt;&gt;"",'Data Import'!$BO$238,"")</f>
        <v/>
      </c>
      <c r="I74" s="199" t="str">
        <f>IF('Data Import'!$BO$239="Нет","+","")</f>
        <v/>
      </c>
      <c r="J74" s="179" t="str">
        <f>IF('Data Import'!$BO$240&lt;&gt;"",'Data Import'!$BO$240,"")</f>
        <v/>
      </c>
      <c r="K74" s="199" t="str">
        <f>IF('Data Import'!$BO$239="Да","+","")</f>
        <v>+</v>
      </c>
      <c r="L74" s="200">
        <f>IF('Data Import'!$BO$241&lt;&gt;"",'Data Import'!$BO$241,"")</f>
        <v>1</v>
      </c>
      <c r="M74" s="200">
        <f>IF('Data Import'!$BO$242&lt;&gt;"",'Data Import'!$BO$242,"")</f>
        <v>10</v>
      </c>
      <c r="N74" s="200">
        <f>IF('Data Import'!$BO$243&lt;&gt;"",'Data Import'!$BO$243,"")</f>
        <v>5</v>
      </c>
      <c r="O74" s="200">
        <f>IF('Data Import'!$BO$244&lt;&gt;"",'Data Import'!$BO$244,"")</f>
        <v>24</v>
      </c>
      <c r="P74" s="200">
        <f>IF('Data Import'!$BO$245&lt;&gt;"",'Data Import'!$BO$245,"")</f>
        <v>300</v>
      </c>
      <c r="Q74" s="200">
        <f>IF('Data Import'!$BO$246&lt;&gt;"",'Data Import'!$BO$246,"")</f>
        <v>1</v>
      </c>
      <c r="R74" s="200">
        <f>IF('Data Import'!$BO$247&lt;&gt;"",'Data Import'!$BO$247,"")</f>
        <v>10</v>
      </c>
      <c r="S74" s="200">
        <f>IF('Data Import'!$BO$248&lt;&gt;"",'Data Import'!$BO$248,"")</f>
        <v>5</v>
      </c>
      <c r="T74" s="200">
        <f>IF('Data Import'!$BO$249&lt;&gt;"",'Data Import'!$BO$249,"")</f>
        <v>24</v>
      </c>
      <c r="U74" s="200">
        <f>IF('Data Import'!$BO$250&lt;&gt;"",'Data Import'!$BO$250,"")</f>
        <v>133</v>
      </c>
      <c r="V74" s="201">
        <f>IF('Data Import'!$BO$251&lt;&gt;"",'Data Import'!$BO$251,"")</f>
        <v>100</v>
      </c>
      <c r="W74" s="201">
        <f>IF('Data Import'!$BO$252&lt;&gt;"",'Data Import'!$BO$252,"")</f>
        <v>100</v>
      </c>
      <c r="X74" s="201">
        <f>IF('Data Import'!$BO$253&lt;&gt;"",'Data Import'!$BO$253,"")</f>
        <v>100</v>
      </c>
      <c r="Y74" s="201">
        <f>IF('Data Import'!$BO$254&lt;&gt;"",'Data Import'!$BO$254,"")</f>
        <v>100</v>
      </c>
      <c r="Z74" s="201">
        <f>IF('Data Import'!$BO$255&lt;&gt;"",'Data Import'!$BO$255,"")</f>
        <v>44.332999999999998</v>
      </c>
    </row>
    <row r="75" spans="1:26" s="202" customFormat="1" ht="74.25" customHeight="1" x14ac:dyDescent="0.25">
      <c r="A75" s="33">
        <v>65</v>
      </c>
      <c r="B75" s="177" t="s">
        <v>75</v>
      </c>
      <c r="C75" s="199" t="str">
        <f>IF('Data Import'!$BP$233="Нет","+","")</f>
        <v/>
      </c>
      <c r="D75" s="199" t="str">
        <f>IF('Data Import'!$BP$234="Нет","+","")</f>
        <v/>
      </c>
      <c r="E75" s="179" t="str">
        <f>IF('Data Import'!$BP$235&lt;&gt;"",'Data Import'!$BP$235,"")</f>
        <v xml:space="preserve">Доля оборудованных объектов транспортной инфраструктуры специализированными средствами, необходимыми для обслуживания всех категорий инвалидов, в том числе:автобусные вокзалы, автобусные станции, железнодорожные вокзалы (станции), аэропорт "Иваново" (Южный)
</v>
      </c>
      <c r="F75" s="199" t="str">
        <f>IF('Data Import'!$BP$236&lt;&gt;"",'Data Import'!$BP$236,"")</f>
        <v>%</v>
      </c>
      <c r="G75" s="201">
        <f>IF('Data Import'!$BP$237&lt;&gt;"",'Data Import'!$BP$237,"")</f>
        <v>100</v>
      </c>
      <c r="H75" s="201">
        <f>IF('Data Import'!$BP$238&lt;&gt;"",'Data Import'!$BP$238,"")</f>
        <v>100</v>
      </c>
      <c r="I75" s="199" t="str">
        <f>IF('Data Import'!$BP$239="Нет","+","")</f>
        <v>+</v>
      </c>
      <c r="J75" s="179" t="str">
        <f>IF('Data Import'!$BP$240&lt;&gt;"",'Data Import'!$BP$240,"")</f>
        <v/>
      </c>
      <c r="K75" s="199" t="str">
        <f>IF('Data Import'!$BP$239="Да","+","")</f>
        <v/>
      </c>
      <c r="L75" s="200">
        <f>IF('Data Import'!$BP$241&lt;&gt;"",'Data Import'!$BP$241,"")</f>
        <v>1</v>
      </c>
      <c r="M75" s="200">
        <f>IF('Data Import'!$BP$242&lt;&gt;"",'Data Import'!$BP$242,"")</f>
        <v>2</v>
      </c>
      <c r="N75" s="200">
        <f>IF('Data Import'!$BP$243&lt;&gt;"",'Data Import'!$BP$243,"")</f>
        <v>1</v>
      </c>
      <c r="O75" s="200">
        <f>IF('Data Import'!$BP$244&lt;&gt;"",'Data Import'!$BP$244,"")</f>
        <v>0</v>
      </c>
      <c r="P75" s="200">
        <f>IF('Data Import'!$BP$245&lt;&gt;"",'Data Import'!$BP$245,"")</f>
        <v>0</v>
      </c>
      <c r="Q75" s="200">
        <f>IF('Data Import'!$BP$246&lt;&gt;"",'Data Import'!$BP$246,"")</f>
        <v>1</v>
      </c>
      <c r="R75" s="200">
        <f>IF('Data Import'!$BP$247&lt;&gt;"",'Data Import'!$BP$247,"")</f>
        <v>2</v>
      </c>
      <c r="S75" s="200">
        <f>IF('Data Import'!$BP$248&lt;&gt;"",'Data Import'!$BP$248,"")</f>
        <v>1</v>
      </c>
      <c r="T75" s="200" t="str">
        <f>IF('Data Import'!$BP$249&lt;&gt;"",'Data Import'!$BP$249,"")</f>
        <v/>
      </c>
      <c r="U75" s="200" t="str">
        <f>IF('Data Import'!$BP$250&lt;&gt;"",'Data Import'!$BP$250,"")</f>
        <v/>
      </c>
      <c r="V75" s="201">
        <f>IF('Data Import'!$BP$251&lt;&gt;"",'Data Import'!$BP$251,"")</f>
        <v>100</v>
      </c>
      <c r="W75" s="201">
        <f>IF('Data Import'!$BP$252&lt;&gt;"",'Data Import'!$BP$252,"")</f>
        <v>100</v>
      </c>
      <c r="X75" s="201">
        <f>IF('Data Import'!$BP$253&lt;&gt;"",'Data Import'!$BP$253,"")</f>
        <v>100</v>
      </c>
      <c r="Y75" s="201" t="str">
        <f>IF('Data Import'!$BP$254&lt;&gt;"",'Data Import'!$BP$254,"")</f>
        <v/>
      </c>
      <c r="Z75" s="201" t="str">
        <f>IF('Data Import'!$BP$255&lt;&gt;"",'Data Import'!$BP$255,"")</f>
        <v/>
      </c>
    </row>
    <row r="76" spans="1:26" s="202" customFormat="1" ht="47.25" customHeight="1" x14ac:dyDescent="0.25">
      <c r="A76" s="33">
        <v>66</v>
      </c>
      <c r="B76" s="177" t="s">
        <v>76</v>
      </c>
      <c r="C76" s="199" t="str">
        <f>IF('Data Import'!$BQ$233="Нет","+","")</f>
        <v/>
      </c>
      <c r="D76" s="199" t="str">
        <f>IF('Data Import'!$BQ$234="Нет","+","")</f>
        <v/>
      </c>
      <c r="E76" s="179" t="str">
        <f>IF('Data Import'!$BQ$235&lt;&gt;"",'Data Import'!$BQ$235,"")</f>
        <v>Доля объектов транспортной инфраструктуры, соответствующих базовым требованиям доступности транспортного комплекса для инвалидов.</v>
      </c>
      <c r="F76" s="199" t="str">
        <f>IF('Data Import'!$BQ$236&lt;&gt;"",'Data Import'!$BQ$236,"")</f>
        <v>%</v>
      </c>
      <c r="G76" s="201">
        <f>IF('Data Import'!$BQ$237&lt;&gt;"",'Data Import'!$BQ$237,"")</f>
        <v>25</v>
      </c>
      <c r="H76" s="201">
        <f>IF('Data Import'!$BQ$238&lt;&gt;"",'Data Import'!$BQ$238,"")</f>
        <v>54.3</v>
      </c>
      <c r="I76" s="199" t="str">
        <f>IF('Data Import'!$BQ$239="Нет","+","")</f>
        <v/>
      </c>
      <c r="J76" s="179" t="str">
        <f>IF('Data Import'!$BQ$240&lt;&gt;"",'Data Import'!$BQ$240,"")</f>
        <v/>
      </c>
      <c r="K76" s="199" t="str">
        <f>IF('Data Import'!$BQ$239="Да","+","")</f>
        <v>+</v>
      </c>
      <c r="L76" s="200">
        <f>IF('Data Import'!$BQ$241&lt;&gt;"",'Data Import'!$BQ$241,"")</f>
        <v>1</v>
      </c>
      <c r="M76" s="200">
        <f>IF('Data Import'!$BQ$242&lt;&gt;"",'Data Import'!$BQ$242,"")</f>
        <v>25</v>
      </c>
      <c r="N76" s="200">
        <f>IF('Data Import'!$BQ$243&lt;&gt;"",'Data Import'!$BQ$243,"")</f>
        <v>9</v>
      </c>
      <c r="O76" s="200">
        <f>IF('Data Import'!$BQ$244&lt;&gt;"",'Data Import'!$BQ$244,"")</f>
        <v>0</v>
      </c>
      <c r="P76" s="200">
        <f>IF('Data Import'!$BQ$245&lt;&gt;"",'Data Import'!$BQ$245,"")</f>
        <v>0</v>
      </c>
      <c r="Q76" s="200">
        <f>IF('Data Import'!$BQ$246&lt;&gt;"",'Data Import'!$BQ$246,"")</f>
        <v>1</v>
      </c>
      <c r="R76" s="200">
        <f>IF('Data Import'!$BQ$247&lt;&gt;"",'Data Import'!$BQ$247,"")</f>
        <v>9</v>
      </c>
      <c r="S76" s="200">
        <f>IF('Data Import'!$BQ$248&lt;&gt;"",'Data Import'!$BQ$248,"")</f>
        <v>9</v>
      </c>
      <c r="T76" s="200" t="str">
        <f>IF('Data Import'!$BQ$249&lt;&gt;"",'Data Import'!$BQ$249,"")</f>
        <v/>
      </c>
      <c r="U76" s="200" t="str">
        <f>IF('Data Import'!$BQ$250&lt;&gt;"",'Data Import'!$BQ$250,"")</f>
        <v/>
      </c>
      <c r="V76" s="201">
        <f>IF('Data Import'!$BQ$251&lt;&gt;"",'Data Import'!$BQ$251,"")</f>
        <v>100</v>
      </c>
      <c r="W76" s="201">
        <f>IF('Data Import'!$BQ$252&lt;&gt;"",'Data Import'!$BQ$252,"")</f>
        <v>36</v>
      </c>
      <c r="X76" s="201">
        <f>IF('Data Import'!$BQ$253&lt;&gt;"",'Data Import'!$BQ$253,"")</f>
        <v>100</v>
      </c>
      <c r="Y76" s="201" t="str">
        <f>IF('Data Import'!$BQ$254&lt;&gt;"",'Data Import'!$BQ$254,"")</f>
        <v/>
      </c>
      <c r="Z76" s="201" t="str">
        <f>IF('Data Import'!$BQ$255&lt;&gt;"",'Data Import'!$BQ$255,"")</f>
        <v/>
      </c>
    </row>
    <row r="77" spans="1:26" s="202" customFormat="1" ht="48" customHeight="1" x14ac:dyDescent="0.25">
      <c r="A77" s="33">
        <v>67</v>
      </c>
      <c r="B77" s="177" t="s">
        <v>77</v>
      </c>
      <c r="C77" s="199" t="str">
        <f>IF('Data Import'!$BR$233="Нет","+","")</f>
        <v/>
      </c>
      <c r="D77" s="199" t="str">
        <f>IF('Data Import'!$BR$234="Нет","+","")</f>
        <v/>
      </c>
      <c r="E77" s="179" t="str">
        <f>IF('Data Import'!$BR$235&lt;&gt;"",'Data Import'!$BR$235,"")</f>
        <v>Увеличение количества объектов инфрастуркуты (вокзалов, пассажирских зданий), полностью соответсвующих требованиям доступноси для инвалидов</v>
      </c>
      <c r="F77" s="199" t="str">
        <f>IF('Data Import'!$BR$236&lt;&gt;"",'Data Import'!$BR$236,"")</f>
        <v>%</v>
      </c>
      <c r="G77" s="201">
        <f>IF('Data Import'!$BR$237&lt;&gt;"",'Data Import'!$BR$237,"")</f>
        <v>70</v>
      </c>
      <c r="H77" s="201">
        <f>IF('Data Import'!$BR$238&lt;&gt;"",'Data Import'!$BR$238,"")</f>
        <v>77.3</v>
      </c>
      <c r="I77" s="199" t="str">
        <f>IF('Data Import'!$BR$239="Нет","+","")</f>
        <v/>
      </c>
      <c r="J77" s="179" t="str">
        <f>IF('Data Import'!$BR$240&lt;&gt;"",'Data Import'!$BR$240,"")</f>
        <v/>
      </c>
      <c r="K77" s="199" t="str">
        <f>IF('Data Import'!$BR$239="Да","+","")</f>
        <v>+</v>
      </c>
      <c r="L77" s="200">
        <f>IF('Data Import'!$BR$241&lt;&gt;"",'Data Import'!$BR$241,"")</f>
        <v>1</v>
      </c>
      <c r="M77" s="200">
        <f>IF('Data Import'!$BR$242&lt;&gt;"",'Data Import'!$BR$242,"")</f>
        <v>11</v>
      </c>
      <c r="N77" s="200">
        <f>IF('Data Import'!$BR$243&lt;&gt;"",'Data Import'!$BR$243,"")</f>
        <v>9</v>
      </c>
      <c r="O77" s="200">
        <f>IF('Data Import'!$BR$244&lt;&gt;"",'Data Import'!$BR$244,"")</f>
        <v>1</v>
      </c>
      <c r="P77" s="200">
        <f>IF('Data Import'!$BR$245&lt;&gt;"",'Data Import'!$BR$245,"")</f>
        <v>0</v>
      </c>
      <c r="Q77" s="200">
        <f>IF('Data Import'!$BR$246&lt;&gt;"",'Data Import'!$BR$246,"")</f>
        <v>1</v>
      </c>
      <c r="R77" s="200">
        <f>IF('Data Import'!$BR$247&lt;&gt;"",'Data Import'!$BR$247,"")</f>
        <v>11</v>
      </c>
      <c r="S77" s="200">
        <f>IF('Data Import'!$BR$248&lt;&gt;"",'Data Import'!$BR$248,"")</f>
        <v>5</v>
      </c>
      <c r="T77" s="200">
        <f>IF('Data Import'!$BR$249&lt;&gt;"",'Data Import'!$BR$249,"")</f>
        <v>1</v>
      </c>
      <c r="U77" s="200" t="str">
        <f>IF('Data Import'!$BR$250&lt;&gt;"",'Data Import'!$BR$250,"")</f>
        <v/>
      </c>
      <c r="V77" s="201">
        <f>IF('Data Import'!$BR$251&lt;&gt;"",'Data Import'!$BR$251,"")</f>
        <v>100</v>
      </c>
      <c r="W77" s="201">
        <f>IF('Data Import'!$BR$252&lt;&gt;"",'Data Import'!$BR$252,"")</f>
        <v>100</v>
      </c>
      <c r="X77" s="201">
        <f>IF('Data Import'!$BR$253&lt;&gt;"",'Data Import'!$BR$253,"")</f>
        <v>55.555999999999997</v>
      </c>
      <c r="Y77" s="201">
        <f>IF('Data Import'!$BR$254&lt;&gt;"",'Data Import'!$BR$254,"")</f>
        <v>100</v>
      </c>
      <c r="Z77" s="201" t="str">
        <f>IF('Data Import'!$BR$255&lt;&gt;"",'Data Import'!$BR$255,"")</f>
        <v/>
      </c>
    </row>
    <row r="78" spans="1:26" s="202" customFormat="1" ht="36.75" customHeight="1" x14ac:dyDescent="0.25">
      <c r="A78" s="33">
        <v>68</v>
      </c>
      <c r="B78" s="177" t="s">
        <v>78</v>
      </c>
      <c r="C78" s="199" t="str">
        <f>IF('Data Import'!$BS$233="Нет","+","")</f>
        <v/>
      </c>
      <c r="D78" s="199" t="str">
        <f>IF('Data Import'!$BS$234="Нет","+","")</f>
        <v/>
      </c>
      <c r="E78" s="179" t="str">
        <f>IF('Data Import'!$BS$235&lt;&gt;"",'Data Import'!$BS$235,"")</f>
        <v>Доля объектов транспортной инфраструктуры, соответствующих базовым требованиям доступности для инвалидов</v>
      </c>
      <c r="F78" s="199" t="str">
        <f>IF('Data Import'!$BS$236&lt;&gt;"",'Data Import'!$BS$236,"")</f>
        <v>%</v>
      </c>
      <c r="G78" s="201">
        <f>IF('Data Import'!$BS$237&lt;&gt;"",'Data Import'!$BS$237,"")</f>
        <v>20</v>
      </c>
      <c r="H78" s="201">
        <f>IF('Data Import'!$BS$238&lt;&gt;"",'Data Import'!$BS$238,"")</f>
        <v>50</v>
      </c>
      <c r="I78" s="199" t="str">
        <f>IF('Data Import'!$BS$239="Нет","+","")</f>
        <v>+</v>
      </c>
      <c r="J78" s="179" t="str">
        <f>IF('Data Import'!$BS$240&lt;&gt;"",'Data Import'!$BS$240,"")</f>
        <v/>
      </c>
      <c r="K78" s="199" t="str">
        <f>IF('Data Import'!$BS$239="Да","+","")</f>
        <v/>
      </c>
      <c r="L78" s="200">
        <f>IF('Data Import'!$BS$241&lt;&gt;"",'Data Import'!$BS$241,"")</f>
        <v>1</v>
      </c>
      <c r="M78" s="200">
        <f>IF('Data Import'!$BS$242&lt;&gt;"",'Data Import'!$BS$242,"")</f>
        <v>1</v>
      </c>
      <c r="N78" s="200">
        <f>IF('Data Import'!$BS$243&lt;&gt;"",'Data Import'!$BS$243,"")</f>
        <v>8</v>
      </c>
      <c r="O78" s="200">
        <f>IF('Data Import'!$BS$244&lt;&gt;"",'Data Import'!$BS$244,"")</f>
        <v>0</v>
      </c>
      <c r="P78" s="200">
        <f>IF('Data Import'!$BS$245&lt;&gt;"",'Data Import'!$BS$245,"")</f>
        <v>0</v>
      </c>
      <c r="Q78" s="200">
        <f>IF('Data Import'!$BS$246&lt;&gt;"",'Data Import'!$BS$246,"")</f>
        <v>1</v>
      </c>
      <c r="R78" s="200">
        <f>IF('Data Import'!$BS$247&lt;&gt;"",'Data Import'!$BS$247,"")</f>
        <v>1</v>
      </c>
      <c r="S78" s="200">
        <f>IF('Data Import'!$BS$248&lt;&gt;"",'Data Import'!$BS$248,"")</f>
        <v>3</v>
      </c>
      <c r="T78" s="200" t="str">
        <f>IF('Data Import'!$BS$249&lt;&gt;"",'Data Import'!$BS$249,"")</f>
        <v/>
      </c>
      <c r="U78" s="200" t="str">
        <f>IF('Data Import'!$BS$250&lt;&gt;"",'Data Import'!$BS$250,"")</f>
        <v/>
      </c>
      <c r="V78" s="201">
        <f>IF('Data Import'!$BS$251&lt;&gt;"",'Data Import'!$BS$251,"")</f>
        <v>100</v>
      </c>
      <c r="W78" s="201">
        <f>IF('Data Import'!$BS$252&lt;&gt;"",'Data Import'!$BS$252,"")</f>
        <v>100</v>
      </c>
      <c r="X78" s="201">
        <f>IF('Data Import'!$BS$253&lt;&gt;"",'Data Import'!$BS$253,"")</f>
        <v>37.5</v>
      </c>
      <c r="Y78" s="201" t="str">
        <f>IF('Data Import'!$BS$254&lt;&gt;"",'Data Import'!$BS$254,"")</f>
        <v/>
      </c>
      <c r="Z78" s="201" t="str">
        <f>IF('Data Import'!$BS$255&lt;&gt;"",'Data Import'!$BS$255,"")</f>
        <v/>
      </c>
    </row>
    <row r="79" spans="1:26" s="202" customFormat="1" ht="49.5" customHeight="1" x14ac:dyDescent="0.25">
      <c r="A79" s="33">
        <v>69</v>
      </c>
      <c r="B79" s="177" t="s">
        <v>79</v>
      </c>
      <c r="C79" s="199" t="str">
        <f>IF('Data Import'!$BT$233="Нет","+","")</f>
        <v/>
      </c>
      <c r="D79" s="199" t="str">
        <f>IF('Data Import'!$BT$234="Нет","+","")</f>
        <v/>
      </c>
      <c r="E79" s="179" t="str">
        <f>IF('Data Import'!$BT$235&lt;&gt;"",'Data Import'!$BT$235,"")</f>
        <v>Доля объектов транспортной инфраструктуры, соответствующих базовым требованиям доступности транспортного комплекса для инвалидов</v>
      </c>
      <c r="F79" s="199" t="str">
        <f>IF('Data Import'!$BT$236&lt;&gt;"",'Data Import'!$BT$236,"")</f>
        <v>%</v>
      </c>
      <c r="G79" s="201">
        <f>IF('Data Import'!$BT$237&lt;&gt;"",'Data Import'!$BT$237,"")</f>
        <v>0</v>
      </c>
      <c r="H79" s="201">
        <f>IF('Data Import'!$BT$238&lt;&gt;"",'Data Import'!$BT$238,"")</f>
        <v>4.8</v>
      </c>
      <c r="I79" s="199" t="str">
        <f>IF('Data Import'!$BT$239="Нет","+","")</f>
        <v>+</v>
      </c>
      <c r="J79" s="179" t="str">
        <f>IF('Data Import'!$BT$240&lt;&gt;"",'Data Import'!$BT$240,"")</f>
        <v/>
      </c>
      <c r="K79" s="199" t="str">
        <f>IF('Data Import'!$BT$239="Да","+","")</f>
        <v/>
      </c>
      <c r="L79" s="200">
        <f>IF('Data Import'!$BT$241&lt;&gt;"",'Data Import'!$BT$241,"")</f>
        <v>1</v>
      </c>
      <c r="M79" s="200">
        <f>IF('Data Import'!$BT$242&lt;&gt;"",'Data Import'!$BT$242,"")</f>
        <v>5</v>
      </c>
      <c r="N79" s="200">
        <f>IF('Data Import'!$BT$243&lt;&gt;"",'Data Import'!$BT$243,"")</f>
        <v>15</v>
      </c>
      <c r="O79" s="200">
        <f>IF('Data Import'!$BT$244&lt;&gt;"",'Data Import'!$BT$244,"")</f>
        <v>0</v>
      </c>
      <c r="P79" s="200">
        <f>IF('Data Import'!$BT$245&lt;&gt;"",'Data Import'!$BT$245,"")</f>
        <v>0</v>
      </c>
      <c r="Q79" s="200">
        <f>IF('Data Import'!$BT$246&lt;&gt;"",'Data Import'!$BT$246,"")</f>
        <v>1</v>
      </c>
      <c r="R79" s="200">
        <f>IF('Data Import'!$BT$247&lt;&gt;"",'Data Import'!$BT$247,"")</f>
        <v>0</v>
      </c>
      <c r="S79" s="200">
        <f>IF('Data Import'!$BT$248&lt;&gt;"",'Data Import'!$BT$248,"")</f>
        <v>0</v>
      </c>
      <c r="T79" s="200" t="str">
        <f>IF('Data Import'!$BT$249&lt;&gt;"",'Data Import'!$BT$249,"")</f>
        <v/>
      </c>
      <c r="U79" s="200" t="str">
        <f>IF('Data Import'!$BT$250&lt;&gt;"",'Data Import'!$BT$250,"")</f>
        <v/>
      </c>
      <c r="V79" s="201">
        <f>IF('Data Import'!$BT$251&lt;&gt;"",'Data Import'!$BT$251,"")</f>
        <v>100</v>
      </c>
      <c r="W79" s="201">
        <f>IF('Data Import'!$BT$252&lt;&gt;"",'Data Import'!$BT$252,"")</f>
        <v>0</v>
      </c>
      <c r="X79" s="201">
        <f>IF('Data Import'!$BT$253&lt;&gt;"",'Data Import'!$BT$253,"")</f>
        <v>0</v>
      </c>
      <c r="Y79" s="201" t="str">
        <f>IF('Data Import'!$BT$254&lt;&gt;"",'Data Import'!$BT$254,"")</f>
        <v/>
      </c>
      <c r="Z79" s="201" t="str">
        <f>IF('Data Import'!$BT$255&lt;&gt;"",'Data Import'!$BT$255,"")</f>
        <v/>
      </c>
    </row>
    <row r="80" spans="1:26" s="202" customFormat="1" ht="78" customHeight="1" x14ac:dyDescent="0.25">
      <c r="A80" s="33">
        <v>70</v>
      </c>
      <c r="B80" s="177" t="s">
        <v>80</v>
      </c>
      <c r="C80" s="199" t="str">
        <f>IF('Data Import'!$BU$233="Нет","+","")</f>
        <v>+</v>
      </c>
      <c r="D80" s="199" t="str">
        <f>IF('Data Import'!$BU$234="Нет","+","")</f>
        <v/>
      </c>
      <c r="E80" s="179" t="str">
        <f>IF('Data Import'!$BU$235&lt;&gt;"",'Data Import'!$BU$235,"")</f>
        <v/>
      </c>
      <c r="F80" s="199" t="str">
        <f>IF('Data Import'!$BU$236&lt;&gt;"",'Data Import'!$BU$236,"")</f>
        <v/>
      </c>
      <c r="G80" s="201" t="str">
        <f>IF('Data Import'!$BU$237&lt;&gt;"",'Data Import'!$BU$237,"")</f>
        <v/>
      </c>
      <c r="H80" s="201" t="str">
        <f>IF('Data Import'!$BU$238&lt;&gt;"",'Data Import'!$BU$238,"")</f>
        <v/>
      </c>
      <c r="I80" s="199" t="str">
        <f>IF('Data Import'!$BU$239="Нет","+","")</f>
        <v/>
      </c>
      <c r="J80" s="179" t="str">
        <f>IF('Data Import'!$BU$240&lt;&gt;"",'Data Import'!$BU$240,"")</f>
        <v>Все объекты соответствуют требованиям доступности для инвалидов</v>
      </c>
      <c r="K80" s="199" t="str">
        <f>IF('Data Import'!$BU$239="Да","+","")</f>
        <v/>
      </c>
      <c r="L80" s="200">
        <f>IF('Data Import'!$BU$241&lt;&gt;"",'Data Import'!$BU$241,"")</f>
        <v>3</v>
      </c>
      <c r="M80" s="200">
        <f>IF('Data Import'!$BU$242&lt;&gt;"",'Data Import'!$BU$242,"")</f>
        <v>43</v>
      </c>
      <c r="N80" s="200">
        <f>IF('Data Import'!$BU$243&lt;&gt;"",'Data Import'!$BU$243,"")</f>
        <v>43</v>
      </c>
      <c r="O80" s="200">
        <f>IF('Data Import'!$BU$244&lt;&gt;"",'Data Import'!$BU$244,"")</f>
        <v>19</v>
      </c>
      <c r="P80" s="200">
        <f>IF('Data Import'!$BU$245&lt;&gt;"",'Data Import'!$BU$245,"")</f>
        <v>0</v>
      </c>
      <c r="Q80" s="200">
        <f>IF('Data Import'!$BU$246&lt;&gt;"",'Data Import'!$BU$246,"")</f>
        <v>3</v>
      </c>
      <c r="R80" s="200">
        <f>IF('Data Import'!$BU$247&lt;&gt;"",'Data Import'!$BU$247,"")</f>
        <v>43</v>
      </c>
      <c r="S80" s="200">
        <f>IF('Data Import'!$BU$248&lt;&gt;"",'Data Import'!$BU$248,"")</f>
        <v>43</v>
      </c>
      <c r="T80" s="200">
        <f>IF('Data Import'!$BU$249&lt;&gt;"",'Data Import'!$BU$249,"")</f>
        <v>5</v>
      </c>
      <c r="U80" s="200" t="str">
        <f>IF('Data Import'!$BU$250&lt;&gt;"",'Data Import'!$BU$250,"")</f>
        <v/>
      </c>
      <c r="V80" s="201">
        <f>IF('Data Import'!$BU$251&lt;&gt;"",'Data Import'!$BU$251,"")</f>
        <v>100</v>
      </c>
      <c r="W80" s="201">
        <f>IF('Data Import'!$BU$252&lt;&gt;"",'Data Import'!$BU$252,"")</f>
        <v>100</v>
      </c>
      <c r="X80" s="201">
        <f>IF('Data Import'!$BU$253&lt;&gt;"",'Data Import'!$BU$253,"")</f>
        <v>100</v>
      </c>
      <c r="Y80" s="201">
        <f>IF('Data Import'!$BU$254&lt;&gt;"",'Data Import'!$BU$254,"")</f>
        <v>26.315999999999999</v>
      </c>
      <c r="Z80" s="201" t="str">
        <f>IF('Data Import'!$BU$255&lt;&gt;"",'Data Import'!$BU$255,"")</f>
        <v/>
      </c>
    </row>
    <row r="81" spans="1:26" s="202" customFormat="1" ht="15.75" customHeight="1" x14ac:dyDescent="0.25">
      <c r="A81" s="33">
        <v>71</v>
      </c>
      <c r="B81" s="177" t="s">
        <v>81</v>
      </c>
      <c r="C81" s="199" t="str">
        <f>IF('Data Import'!$BV$233="Нет","+","")</f>
        <v>+</v>
      </c>
      <c r="D81" s="199" t="str">
        <f>IF('Data Import'!$BV$234="Нет","+","")</f>
        <v/>
      </c>
      <c r="E81" s="179" t="str">
        <f>IF('Data Import'!$BV$235&lt;&gt;"",'Data Import'!$BV$235,"")</f>
        <v/>
      </c>
      <c r="F81" s="199" t="str">
        <f>IF('Data Import'!$BV$236&lt;&gt;"",'Data Import'!$BV$236,"")</f>
        <v/>
      </c>
      <c r="G81" s="201" t="str">
        <f>IF('Data Import'!$BV$237&lt;&gt;"",'Data Import'!$BV$237,"")</f>
        <v/>
      </c>
      <c r="H81" s="201" t="str">
        <f>IF('Data Import'!$BV$238&lt;&gt;"",'Data Import'!$BV$238,"")</f>
        <v/>
      </c>
      <c r="I81" s="199" t="str">
        <f>IF('Data Import'!$BV$239="Нет","+","")</f>
        <v>+</v>
      </c>
      <c r="J81" s="179" t="str">
        <f>IF('Data Import'!$BV$240&lt;&gt;"",'Data Import'!$BV$240,"")</f>
        <v/>
      </c>
      <c r="K81" s="199" t="str">
        <f>IF('Data Import'!$BV$239="Да","+","")</f>
        <v/>
      </c>
      <c r="L81" s="200">
        <f>IF('Data Import'!$BV$241&lt;&gt;"",'Data Import'!$BV$241,"")</f>
        <v>0</v>
      </c>
      <c r="M81" s="200">
        <f>IF('Data Import'!$BV$242&lt;&gt;"",'Data Import'!$BV$242,"")</f>
        <v>1</v>
      </c>
      <c r="N81" s="200">
        <f>IF('Data Import'!$BV$243&lt;&gt;"",'Data Import'!$BV$243,"")</f>
        <v>2</v>
      </c>
      <c r="O81" s="200">
        <f>IF('Data Import'!$BV$244&lt;&gt;"",'Data Import'!$BV$244,"")</f>
        <v>0</v>
      </c>
      <c r="P81" s="200">
        <f>IF('Data Import'!$BV$245&lt;&gt;"",'Data Import'!$BV$245,"")</f>
        <v>0</v>
      </c>
      <c r="Q81" s="200" t="str">
        <f>IF('Data Import'!$BV$246&lt;&gt;"",'Data Import'!$BV$246,"")</f>
        <v/>
      </c>
      <c r="R81" s="200">
        <f>IF('Data Import'!$BV$247&lt;&gt;"",'Data Import'!$BV$247,"")</f>
        <v>1</v>
      </c>
      <c r="S81" s="200">
        <f>IF('Data Import'!$BV$248&lt;&gt;"",'Data Import'!$BV$248,"")</f>
        <v>2</v>
      </c>
      <c r="T81" s="200" t="str">
        <f>IF('Data Import'!$BV$249&lt;&gt;"",'Data Import'!$BV$249,"")</f>
        <v/>
      </c>
      <c r="U81" s="200" t="str">
        <f>IF('Data Import'!$BV$250&lt;&gt;"",'Data Import'!$BV$250,"")</f>
        <v/>
      </c>
      <c r="V81" s="201" t="str">
        <f>IF('Data Import'!$BV$251&lt;&gt;"",'Data Import'!$BV$251,"")</f>
        <v/>
      </c>
      <c r="W81" s="201">
        <f>IF('Data Import'!$BV$252&lt;&gt;"",'Data Import'!$BV$252,"")</f>
        <v>100</v>
      </c>
      <c r="X81" s="201">
        <f>IF('Data Import'!$BV$253&lt;&gt;"",'Data Import'!$BV$253,"")</f>
        <v>100</v>
      </c>
      <c r="Y81" s="201" t="str">
        <f>IF('Data Import'!$BV$254&lt;&gt;"",'Data Import'!$BV$254,"")</f>
        <v/>
      </c>
      <c r="Z81" s="201" t="str">
        <f>IF('Data Import'!$BV$255&lt;&gt;"",'Data Import'!$BV$255,"")</f>
        <v/>
      </c>
    </row>
    <row r="82" spans="1:26" s="202" customFormat="1" ht="15.75" customHeight="1" x14ac:dyDescent="0.25">
      <c r="A82" s="33">
        <v>72</v>
      </c>
      <c r="B82" s="177" t="s">
        <v>82</v>
      </c>
      <c r="C82" s="199" t="str">
        <f>IF('Data Import'!$BW$233="Нет","+","")</f>
        <v>+</v>
      </c>
      <c r="D82" s="199" t="str">
        <f>IF('Data Import'!$BW$234="Нет","+","")</f>
        <v/>
      </c>
      <c r="E82" s="179" t="str">
        <f>IF('Data Import'!$BW$235&lt;&gt;"",'Data Import'!$BW$235,"")</f>
        <v/>
      </c>
      <c r="F82" s="199" t="str">
        <f>IF('Data Import'!$BW$236&lt;&gt;"",'Data Import'!$BW$236,"")</f>
        <v/>
      </c>
      <c r="G82" s="201" t="str">
        <f>IF('Data Import'!$BW$237&lt;&gt;"",'Data Import'!$BW$237,"")</f>
        <v/>
      </c>
      <c r="H82" s="201" t="str">
        <f>IF('Data Import'!$BW$238&lt;&gt;"",'Data Import'!$BW$238,"")</f>
        <v/>
      </c>
      <c r="I82" s="199" t="str">
        <f>IF('Data Import'!$BW$239="Нет","+","")</f>
        <v>+</v>
      </c>
      <c r="J82" s="179" t="str">
        <f>IF('Data Import'!$BW$240&lt;&gt;"",'Data Import'!$BW$240,"")</f>
        <v/>
      </c>
      <c r="K82" s="199" t="str">
        <f>IF('Data Import'!$BW$239="Да","+","")</f>
        <v/>
      </c>
      <c r="L82" s="200">
        <f>IF('Data Import'!$BW$241&lt;&gt;"",'Data Import'!$BW$241,"")</f>
        <v>0</v>
      </c>
      <c r="M82" s="200">
        <f>IF('Data Import'!$BW$242&lt;&gt;"",'Data Import'!$BW$242,"")</f>
        <v>4</v>
      </c>
      <c r="N82" s="200">
        <f>IF('Data Import'!$BW$243&lt;&gt;"",'Data Import'!$BW$243,"")</f>
        <v>8</v>
      </c>
      <c r="O82" s="200">
        <f>IF('Data Import'!$BW$244&lt;&gt;"",'Data Import'!$BW$244,"")</f>
        <v>0</v>
      </c>
      <c r="P82" s="200">
        <f>IF('Data Import'!$BW$245&lt;&gt;"",'Data Import'!$BW$245,"")</f>
        <v>0</v>
      </c>
      <c r="Q82" s="200" t="str">
        <f>IF('Data Import'!$BW$246&lt;&gt;"",'Data Import'!$BW$246,"")</f>
        <v/>
      </c>
      <c r="R82" s="200">
        <f>IF('Data Import'!$BW$247&lt;&gt;"",'Data Import'!$BW$247,"")</f>
        <v>4</v>
      </c>
      <c r="S82" s="200">
        <f>IF('Data Import'!$BW$248&lt;&gt;"",'Data Import'!$BW$248,"")</f>
        <v>8</v>
      </c>
      <c r="T82" s="200" t="str">
        <f>IF('Data Import'!$BW$249&lt;&gt;"",'Data Import'!$BW$249,"")</f>
        <v/>
      </c>
      <c r="U82" s="200" t="str">
        <f>IF('Data Import'!$BW$250&lt;&gt;"",'Data Import'!$BW$250,"")</f>
        <v/>
      </c>
      <c r="V82" s="201" t="str">
        <f>IF('Data Import'!$BW$251&lt;&gt;"",'Data Import'!$BW$251,"")</f>
        <v/>
      </c>
      <c r="W82" s="201">
        <f>IF('Data Import'!$BW$252&lt;&gt;"",'Data Import'!$BW$252,"")</f>
        <v>100</v>
      </c>
      <c r="X82" s="201">
        <f>IF('Data Import'!$BW$253&lt;&gt;"",'Data Import'!$BW$253,"")</f>
        <v>100</v>
      </c>
      <c r="Y82" s="201" t="str">
        <f>IF('Data Import'!$BW$254&lt;&gt;"",'Data Import'!$BW$254,"")</f>
        <v/>
      </c>
      <c r="Z82" s="201" t="str">
        <f>IF('Data Import'!$BW$255&lt;&gt;"",'Data Import'!$BW$255,"")</f>
        <v/>
      </c>
    </row>
    <row r="83" spans="1:26" s="202" customFormat="1" ht="15.75" customHeight="1" x14ac:dyDescent="0.25">
      <c r="A83" s="33">
        <v>73</v>
      </c>
      <c r="B83" s="177" t="s">
        <v>83</v>
      </c>
      <c r="C83" s="199" t="str">
        <f>IF('Data Import'!$BX$233="Нет","+","")</f>
        <v/>
      </c>
      <c r="D83" s="199" t="str">
        <f>IF('Data Import'!$BX$234="Нет","+","")</f>
        <v/>
      </c>
      <c r="E83" s="179" t="str">
        <f>IF('Data Import'!$BX$235&lt;&gt;"",'Data Import'!$BX$235,"")</f>
        <v/>
      </c>
      <c r="F83" s="199" t="str">
        <f>IF('Data Import'!$BX$236&lt;&gt;"",'Data Import'!$BX$236,"")</f>
        <v/>
      </c>
      <c r="G83" s="201" t="str">
        <f>IF('Data Import'!$BX$237&lt;&gt;"",'Data Import'!$BX$237,"")</f>
        <v/>
      </c>
      <c r="H83" s="201" t="str">
        <f>IF('Data Import'!$BX$238&lt;&gt;"",'Data Import'!$BX$238,"")</f>
        <v/>
      </c>
      <c r="I83" s="199" t="str">
        <f>IF('Data Import'!$BX$239="Нет","+","")</f>
        <v/>
      </c>
      <c r="J83" s="179" t="str">
        <f>IF('Data Import'!$BX$240&lt;&gt;"",'Data Import'!$BX$240,"")</f>
        <v/>
      </c>
      <c r="K83" s="199" t="str">
        <f>IF('Data Import'!$BX$239="Да","+","")</f>
        <v/>
      </c>
      <c r="L83" s="200" t="str">
        <f>IF('Data Import'!$BX$241&lt;&gt;"",'Data Import'!$BX$241,"")</f>
        <v/>
      </c>
      <c r="M83" s="200" t="str">
        <f>IF('Data Import'!$BX$242&lt;&gt;"",'Data Import'!$BX$242,"")</f>
        <v/>
      </c>
      <c r="N83" s="200" t="str">
        <f>IF('Data Import'!$BX$243&lt;&gt;"",'Data Import'!$BX$243,"")</f>
        <v/>
      </c>
      <c r="O83" s="200" t="str">
        <f>IF('Data Import'!$BX$244&lt;&gt;"",'Data Import'!$BX$244,"")</f>
        <v/>
      </c>
      <c r="P83" s="200" t="str">
        <f>IF('Data Import'!$BX$245&lt;&gt;"",'Data Import'!$BX$245,"")</f>
        <v/>
      </c>
      <c r="Q83" s="200" t="str">
        <f>IF('Data Import'!$BX$246&lt;&gt;"",'Data Import'!$BX$246,"")</f>
        <v/>
      </c>
      <c r="R83" s="200" t="str">
        <f>IF('Data Import'!$BX$247&lt;&gt;"",'Data Import'!$BX$247,"")</f>
        <v/>
      </c>
      <c r="S83" s="200" t="str">
        <f>IF('Data Import'!$BX$248&lt;&gt;"",'Data Import'!$BX$248,"")</f>
        <v/>
      </c>
      <c r="T83" s="200" t="str">
        <f>IF('Data Import'!$BX$249&lt;&gt;"",'Data Import'!$BX$249,"")</f>
        <v/>
      </c>
      <c r="U83" s="200" t="str">
        <f>IF('Data Import'!$BX$250&lt;&gt;"",'Data Import'!$BX$250,"")</f>
        <v/>
      </c>
      <c r="V83" s="201" t="str">
        <f>IF('Data Import'!$BX$251&lt;&gt;"",'Data Import'!$BX$251,"")</f>
        <v/>
      </c>
      <c r="W83" s="201" t="str">
        <f>IF('Data Import'!$BX$252&lt;&gt;"",'Data Import'!$BX$252,"")</f>
        <v/>
      </c>
      <c r="X83" s="201" t="str">
        <f>IF('Data Import'!$BX$253&lt;&gt;"",'Data Import'!$BX$253,"")</f>
        <v/>
      </c>
      <c r="Y83" s="201" t="str">
        <f>IF('Data Import'!$BX$254&lt;&gt;"",'Data Import'!$BX$254,"")</f>
        <v/>
      </c>
      <c r="Z83" s="201" t="str">
        <f>IF('Data Import'!$BX$255&lt;&gt;"",'Data Import'!$BX$255,"")</f>
        <v/>
      </c>
    </row>
    <row r="84" spans="1:26" s="202" customFormat="1" ht="51.75" customHeight="1" x14ac:dyDescent="0.25">
      <c r="A84" s="33">
        <v>74</v>
      </c>
      <c r="B84" s="177" t="s">
        <v>84</v>
      </c>
      <c r="C84" s="199" t="str">
        <f>IF('Data Import'!$BY$233="Нет","+","")</f>
        <v/>
      </c>
      <c r="D84" s="199" t="str">
        <f>IF('Data Import'!$BY$234="Нет","+","")</f>
        <v/>
      </c>
      <c r="E84" s="179" t="str">
        <f>IF('Data Import'!$BY$235&lt;&gt;"",'Data Import'!$BY$235,"")</f>
        <v xml:space="preserve">Доля объектов, доступных для инвалидов и маломобильных групп населения в сфере транспортной инфраструктуры (от общего количества таких объектов)
</v>
      </c>
      <c r="F84" s="199" t="str">
        <f>IF('Data Import'!$BY$236&lt;&gt;"",'Data Import'!$BY$236,"")</f>
        <v>%</v>
      </c>
      <c r="G84" s="201">
        <f>IF('Data Import'!$BY$237&lt;&gt;"",'Data Import'!$BY$237,"")</f>
        <v>100</v>
      </c>
      <c r="H84" s="201">
        <f>IF('Data Import'!$BY$238&lt;&gt;"",'Data Import'!$BY$238,"")</f>
        <v>83</v>
      </c>
      <c r="I84" s="199" t="str">
        <f>IF('Data Import'!$BY$239="Нет","+","")</f>
        <v>+</v>
      </c>
      <c r="J84" s="179" t="str">
        <f>IF('Data Import'!$BY$240&lt;&gt;"",'Data Import'!$BY$240,"")</f>
        <v/>
      </c>
      <c r="K84" s="199" t="str">
        <f>IF('Data Import'!$BY$239="Да","+","")</f>
        <v/>
      </c>
      <c r="L84" s="200">
        <f>IF('Data Import'!$BY$241&lt;&gt;"",'Data Import'!$BY$241,"")</f>
        <v>1</v>
      </c>
      <c r="M84" s="200">
        <f>IF('Data Import'!$BY$242&lt;&gt;"",'Data Import'!$BY$242,"")</f>
        <v>10</v>
      </c>
      <c r="N84" s="200">
        <f>IF('Data Import'!$BY$243&lt;&gt;"",'Data Import'!$BY$243,"")</f>
        <v>6</v>
      </c>
      <c r="O84" s="200">
        <f>IF('Data Import'!$BY$244&lt;&gt;"",'Data Import'!$BY$244,"")</f>
        <v>0</v>
      </c>
      <c r="P84" s="200">
        <f>IF('Data Import'!$BY$245&lt;&gt;"",'Data Import'!$BY$245,"")</f>
        <v>0</v>
      </c>
      <c r="Q84" s="200">
        <f>IF('Data Import'!$BY$246&lt;&gt;"",'Data Import'!$BY$246,"")</f>
        <v>1</v>
      </c>
      <c r="R84" s="200">
        <f>IF('Data Import'!$BY$247&lt;&gt;"",'Data Import'!$BY$247,"")</f>
        <v>10</v>
      </c>
      <c r="S84" s="200">
        <f>IF('Data Import'!$BY$248&lt;&gt;"",'Data Import'!$BY$248,"")</f>
        <v>6</v>
      </c>
      <c r="T84" s="200" t="str">
        <f>IF('Data Import'!$BY$249&lt;&gt;"",'Data Import'!$BY$249,"")</f>
        <v/>
      </c>
      <c r="U84" s="200" t="str">
        <f>IF('Data Import'!$BY$250&lt;&gt;"",'Data Import'!$BY$250,"")</f>
        <v/>
      </c>
      <c r="V84" s="201">
        <f>IF('Data Import'!$BY$251&lt;&gt;"",'Data Import'!$BY$251,"")</f>
        <v>100</v>
      </c>
      <c r="W84" s="201">
        <f>IF('Data Import'!$BY$252&lt;&gt;"",'Data Import'!$BY$252,"")</f>
        <v>100</v>
      </c>
      <c r="X84" s="201">
        <f>IF('Data Import'!$BY$253&lt;&gt;"",'Data Import'!$BY$253,"")</f>
        <v>100</v>
      </c>
      <c r="Y84" s="201" t="str">
        <f>IF('Data Import'!$BY$254&lt;&gt;"",'Data Import'!$BY$254,"")</f>
        <v/>
      </c>
      <c r="Z84" s="201" t="str">
        <f>IF('Data Import'!$BY$255&lt;&gt;"",'Data Import'!$BY$255,"")</f>
        <v/>
      </c>
    </row>
    <row r="85" spans="1:26" s="202" customFormat="1" ht="15.75" customHeight="1" x14ac:dyDescent="0.25">
      <c r="A85" s="33">
        <v>75</v>
      </c>
      <c r="B85" s="177" t="s">
        <v>85</v>
      </c>
      <c r="C85" s="199" t="str">
        <f>IF('Data Import'!$BZ$233="Нет","+","")</f>
        <v/>
      </c>
      <c r="D85" s="199" t="str">
        <f>IF('Data Import'!$BZ$234="Нет","+","")</f>
        <v/>
      </c>
      <c r="E85" s="179" t="str">
        <f>IF('Data Import'!$BZ$235&lt;&gt;"",'Data Import'!$BZ$235,"")</f>
        <v/>
      </c>
      <c r="F85" s="199" t="str">
        <f>IF('Data Import'!$BZ$236&lt;&gt;"",'Data Import'!$BZ$236,"")</f>
        <v/>
      </c>
      <c r="G85" s="201" t="str">
        <f>IF('Data Import'!$BZ$237&lt;&gt;"",'Data Import'!$BZ$237,"")</f>
        <v/>
      </c>
      <c r="H85" s="201" t="str">
        <f>IF('Data Import'!$BZ$238&lt;&gt;"",'Data Import'!$BZ$238,"")</f>
        <v/>
      </c>
      <c r="I85" s="199" t="str">
        <f>IF('Data Import'!$BZ$239="Нет","+","")</f>
        <v/>
      </c>
      <c r="J85" s="179" t="str">
        <f>IF('Data Import'!$BZ$240&lt;&gt;"",'Data Import'!$BZ$240,"")</f>
        <v/>
      </c>
      <c r="K85" s="199" t="str">
        <f>IF('Data Import'!$BZ$239="Да","+","")</f>
        <v/>
      </c>
      <c r="L85" s="200" t="str">
        <f>IF('Data Import'!$BZ$241&lt;&gt;"",'Data Import'!$BZ$241,"")</f>
        <v/>
      </c>
      <c r="M85" s="200" t="str">
        <f>IF('Data Import'!$BZ$242&lt;&gt;"",'Data Import'!$BZ$242,"")</f>
        <v/>
      </c>
      <c r="N85" s="200" t="str">
        <f>IF('Data Import'!$BZ$243&lt;&gt;"",'Data Import'!$BZ$243,"")</f>
        <v/>
      </c>
      <c r="O85" s="200" t="str">
        <f>IF('Data Import'!$BZ$244&lt;&gt;"",'Data Import'!$BZ$244,"")</f>
        <v/>
      </c>
      <c r="P85" s="200" t="str">
        <f>IF('Data Import'!$BZ$245&lt;&gt;"",'Data Import'!$BZ$245,"")</f>
        <v/>
      </c>
      <c r="Q85" s="200" t="str">
        <f>IF('Data Import'!$BZ$246&lt;&gt;"",'Data Import'!$BZ$246,"")</f>
        <v/>
      </c>
      <c r="R85" s="200" t="str">
        <f>IF('Data Import'!$BZ$247&lt;&gt;"",'Data Import'!$BZ$247,"")</f>
        <v/>
      </c>
      <c r="S85" s="200" t="str">
        <f>IF('Data Import'!$BZ$248&lt;&gt;"",'Data Import'!$BZ$248,"")</f>
        <v/>
      </c>
      <c r="T85" s="200" t="str">
        <f>IF('Data Import'!$BZ$249&lt;&gt;"",'Data Import'!$BZ$249,"")</f>
        <v/>
      </c>
      <c r="U85" s="200" t="str">
        <f>IF('Data Import'!$BZ$250&lt;&gt;"",'Data Import'!$BZ$250,"")</f>
        <v/>
      </c>
      <c r="V85" s="201" t="str">
        <f>IF('Data Import'!$BZ$251&lt;&gt;"",'Data Import'!$BZ$251,"")</f>
        <v/>
      </c>
      <c r="W85" s="201" t="str">
        <f>IF('Data Import'!$BZ$252&lt;&gt;"",'Data Import'!$BZ$252,"")</f>
        <v/>
      </c>
      <c r="X85" s="201" t="str">
        <f>IF('Data Import'!$BZ$253&lt;&gt;"",'Data Import'!$BZ$253,"")</f>
        <v/>
      </c>
      <c r="Y85" s="201" t="str">
        <f>IF('Data Import'!$BZ$254&lt;&gt;"",'Data Import'!$BZ$254,"")</f>
        <v/>
      </c>
      <c r="Z85" s="201" t="str">
        <f>IF('Data Import'!$BZ$255&lt;&gt;"",'Data Import'!$BZ$255,"")</f>
        <v/>
      </c>
    </row>
    <row r="86" spans="1:26" s="202" customFormat="1" ht="78" customHeight="1" x14ac:dyDescent="0.25">
      <c r="A86" s="33">
        <v>76</v>
      </c>
      <c r="B86" s="177" t="s">
        <v>86</v>
      </c>
      <c r="C86" s="199" t="str">
        <f>IF('Data Import'!$CA$233="Нет","+","")</f>
        <v/>
      </c>
      <c r="D86" s="199" t="str">
        <f>IF('Data Import'!$CA$234="Нет","+","")</f>
        <v/>
      </c>
      <c r="E86" s="179" t="str">
        <f>IF('Data Import'!$CA$235&lt;&gt;"",'Data Import'!$CA$235,"")</f>
        <v>Удельный вес объектов транспортной инфраструктуры, доступных для инвалидов (в общей численности объектов транспортной инфраструктуры: остановки, автовокзалы (автостанции), пешеходные переходы, железнодорожные вокзалы)</v>
      </c>
      <c r="F86" s="199" t="str">
        <f>IF('Data Import'!$CA$236&lt;&gt;"",'Data Import'!$CA$236,"")</f>
        <v>ед.</v>
      </c>
      <c r="G86" s="201">
        <f>IF('Data Import'!$CA$237&lt;&gt;"",'Data Import'!$CA$237,"")</f>
        <v>35.4</v>
      </c>
      <c r="H86" s="201">
        <f>IF('Data Import'!$CA$238&lt;&gt;"",'Data Import'!$CA$238,"")</f>
        <v>100</v>
      </c>
      <c r="I86" s="199" t="str">
        <f>IF('Data Import'!$CA$239="Нет","+","")</f>
        <v/>
      </c>
      <c r="J86" s="179" t="str">
        <f>IF('Data Import'!$CA$240&lt;&gt;"",'Data Import'!$CA$240,"")</f>
        <v/>
      </c>
      <c r="K86" s="199" t="str">
        <f>IF('Data Import'!$CA$239="Да","+","")</f>
        <v>+</v>
      </c>
      <c r="L86" s="200">
        <f>IF('Data Import'!$CA$241&lt;&gt;"",'Data Import'!$CA$241,"")</f>
        <v>0</v>
      </c>
      <c r="M86" s="200">
        <f>IF('Data Import'!$CA$242&lt;&gt;"",'Data Import'!$CA$242,"")</f>
        <v>4</v>
      </c>
      <c r="N86" s="200">
        <f>IF('Data Import'!$CA$243&lt;&gt;"",'Data Import'!$CA$243,"")</f>
        <v>28</v>
      </c>
      <c r="O86" s="200">
        <f>IF('Data Import'!$CA$244&lt;&gt;"",'Data Import'!$CA$244,"")</f>
        <v>0</v>
      </c>
      <c r="P86" s="200">
        <f>IF('Data Import'!$CA$245&lt;&gt;"",'Data Import'!$CA$245,"")</f>
        <v>0</v>
      </c>
      <c r="Q86" s="200" t="str">
        <f>IF('Data Import'!$CA$246&lt;&gt;"",'Data Import'!$CA$246,"")</f>
        <v/>
      </c>
      <c r="R86" s="200">
        <f>IF('Data Import'!$CA$247&lt;&gt;"",'Data Import'!$CA$247,"")</f>
        <v>4</v>
      </c>
      <c r="S86" s="200">
        <f>IF('Data Import'!$CA$248&lt;&gt;"",'Data Import'!$CA$248,"")</f>
        <v>28</v>
      </c>
      <c r="T86" s="200" t="str">
        <f>IF('Data Import'!$CA$249&lt;&gt;"",'Data Import'!$CA$249,"")</f>
        <v/>
      </c>
      <c r="U86" s="200" t="str">
        <f>IF('Data Import'!$CA$250&lt;&gt;"",'Data Import'!$CA$250,"")</f>
        <v/>
      </c>
      <c r="V86" s="201" t="str">
        <f>IF('Data Import'!$CA$251&lt;&gt;"",'Data Import'!$CA$251,"")</f>
        <v/>
      </c>
      <c r="W86" s="201">
        <f>IF('Data Import'!$CA$252&lt;&gt;"",'Data Import'!$CA$252,"")</f>
        <v>100</v>
      </c>
      <c r="X86" s="201">
        <f>IF('Data Import'!$CA$253&lt;&gt;"",'Data Import'!$CA$253,"")</f>
        <v>100</v>
      </c>
      <c r="Y86" s="201" t="str">
        <f>IF('Data Import'!$CA$254&lt;&gt;"",'Data Import'!$CA$254,"")</f>
        <v/>
      </c>
      <c r="Z86" s="201" t="str">
        <f>IF('Data Import'!$CA$255&lt;&gt;"",'Data Import'!$CA$255,"")</f>
        <v/>
      </c>
    </row>
    <row r="87" spans="1:26" s="202" customFormat="1" ht="15.75" customHeight="1" x14ac:dyDescent="0.25">
      <c r="A87" s="33">
        <v>77</v>
      </c>
      <c r="B87" s="177" t="s">
        <v>87</v>
      </c>
      <c r="C87" s="199" t="str">
        <f>IF('Data Import'!$CB$233="Нет","+","")</f>
        <v/>
      </c>
      <c r="D87" s="199" t="str">
        <f>IF('Data Import'!$CB$234="Нет","+","")</f>
        <v/>
      </c>
      <c r="E87" s="179" t="str">
        <f>IF('Data Import'!$CB$235&lt;&gt;"",'Data Import'!$CB$235,"")</f>
        <v/>
      </c>
      <c r="F87" s="199" t="str">
        <f>IF('Data Import'!$CB$236&lt;&gt;"",'Data Import'!$CB$236,"")</f>
        <v/>
      </c>
      <c r="G87" s="201" t="str">
        <f>IF('Data Import'!$CB$237&lt;&gt;"",'Data Import'!$CB$237,"")</f>
        <v/>
      </c>
      <c r="H87" s="201" t="str">
        <f>IF('Data Import'!$CB$238&lt;&gt;"",'Data Import'!$CB$238,"")</f>
        <v/>
      </c>
      <c r="I87" s="199" t="str">
        <f>IF('Data Import'!$CB$239="Нет","+","")</f>
        <v/>
      </c>
      <c r="J87" s="179" t="str">
        <f>IF('Data Import'!$CB$240&lt;&gt;"",'Data Import'!$CB$240,"")</f>
        <v/>
      </c>
      <c r="K87" s="199" t="str">
        <f>IF('Data Import'!$CB$239="Да","+","")</f>
        <v/>
      </c>
      <c r="L87" s="200">
        <f>IF('Data Import'!$CB$241&lt;&gt;"",'Data Import'!$CB$241,"")</f>
        <v>1</v>
      </c>
      <c r="M87" s="200">
        <f>IF('Data Import'!$CB$242&lt;&gt;"",'Data Import'!$CB$242,"")</f>
        <v>5</v>
      </c>
      <c r="N87" s="200">
        <f>IF('Data Import'!$CB$243&lt;&gt;"",'Data Import'!$CB$243,"")</f>
        <v>5</v>
      </c>
      <c r="O87" s="200">
        <f>IF('Data Import'!$CB$244&lt;&gt;"",'Data Import'!$CB$244,"")</f>
        <v>0</v>
      </c>
      <c r="P87" s="200">
        <f>IF('Data Import'!$CB$245&lt;&gt;"",'Data Import'!$CB$245,"")</f>
        <v>0</v>
      </c>
      <c r="Q87" s="200">
        <f>IF('Data Import'!$CB$246&lt;&gt;"",'Data Import'!$CB$246,"")</f>
        <v>1</v>
      </c>
      <c r="R87" s="200">
        <f>IF('Data Import'!$CB$247&lt;&gt;"",'Data Import'!$CB$247,"")</f>
        <v>5</v>
      </c>
      <c r="S87" s="200">
        <f>IF('Data Import'!$CB$248&lt;&gt;"",'Data Import'!$CB$248,"")</f>
        <v>5</v>
      </c>
      <c r="T87" s="200" t="str">
        <f>IF('Data Import'!$CB$249&lt;&gt;"",'Data Import'!$CB$249,"")</f>
        <v/>
      </c>
      <c r="U87" s="200" t="str">
        <f>IF('Data Import'!$CB$250&lt;&gt;"",'Data Import'!$CB$250,"")</f>
        <v/>
      </c>
      <c r="V87" s="201">
        <f>IF('Data Import'!$CB$251&lt;&gt;"",'Data Import'!$CB$251,"")</f>
        <v>100</v>
      </c>
      <c r="W87" s="201">
        <f>IF('Data Import'!$CB$252&lt;&gt;"",'Data Import'!$CB$252,"")</f>
        <v>100</v>
      </c>
      <c r="X87" s="201">
        <f>IF('Data Import'!$CB$253&lt;&gt;"",'Data Import'!$CB$253,"")</f>
        <v>100</v>
      </c>
      <c r="Y87" s="201" t="str">
        <f>IF('Data Import'!$CB$254&lt;&gt;"",'Data Import'!$CB$254,"")</f>
        <v/>
      </c>
      <c r="Z87" s="201" t="str">
        <f>IF('Data Import'!$CB$255&lt;&gt;"",'Data Import'!$CB$255,"")</f>
        <v/>
      </c>
    </row>
    <row r="88" spans="1:26" s="202" customFormat="1" ht="49.5" customHeight="1" x14ac:dyDescent="0.25">
      <c r="A88" s="33">
        <v>78</v>
      </c>
      <c r="B88" s="177" t="s">
        <v>88</v>
      </c>
      <c r="C88" s="199" t="str">
        <f>IF('Data Import'!$CC$233="Нет","+","")</f>
        <v/>
      </c>
      <c r="D88" s="199" t="str">
        <f>IF('Data Import'!$CC$234="Нет","+","")</f>
        <v/>
      </c>
      <c r="E88" s="179" t="str">
        <f>IF('Data Import'!$CC$235&lt;&gt;"",'Data Import'!$CC$235,"")</f>
        <v xml:space="preserve">Оборудование объектов транспортной инфраструктуры специализированными средствами, необходимыми для обслуживания всех категорий инвалидов
</v>
      </c>
      <c r="F88" s="199" t="str">
        <f>IF('Data Import'!$CC$236&lt;&gt;"",'Data Import'!$CC$236,"")</f>
        <v>%</v>
      </c>
      <c r="G88" s="201">
        <f>IF('Data Import'!$CC$237&lt;&gt;"",'Data Import'!$CC$237,"")</f>
        <v>20</v>
      </c>
      <c r="H88" s="201">
        <f>IF('Data Import'!$CC$238&lt;&gt;"",'Data Import'!$CC$238,"")</f>
        <v>20</v>
      </c>
      <c r="I88" s="199" t="str">
        <f>IF('Data Import'!$CC$239="Нет","+","")</f>
        <v>+</v>
      </c>
      <c r="J88" s="179" t="str">
        <f>IF('Data Import'!$CC$240&lt;&gt;"",'Data Import'!$CC$240,"")</f>
        <v/>
      </c>
      <c r="K88" s="199" t="str">
        <f>IF('Data Import'!$CC$239="Да","+","")</f>
        <v/>
      </c>
      <c r="L88" s="200">
        <f>IF('Data Import'!$CC$241&lt;&gt;"",'Data Import'!$CC$241,"")</f>
        <v>1</v>
      </c>
      <c r="M88" s="200">
        <f>IF('Data Import'!$CC$242&lt;&gt;"",'Data Import'!$CC$242,"")</f>
        <v>1</v>
      </c>
      <c r="N88" s="200">
        <f>IF('Data Import'!$CC$243&lt;&gt;"",'Data Import'!$CC$243,"")</f>
        <v>1</v>
      </c>
      <c r="O88" s="200">
        <f>IF('Data Import'!$CC$244&lt;&gt;"",'Data Import'!$CC$244,"")</f>
        <v>0</v>
      </c>
      <c r="P88" s="200">
        <f>IF('Data Import'!$CC$245&lt;&gt;"",'Data Import'!$CC$245,"")</f>
        <v>0</v>
      </c>
      <c r="Q88" s="200">
        <f>IF('Data Import'!$CC$246&lt;&gt;"",'Data Import'!$CC$246,"")</f>
        <v>1</v>
      </c>
      <c r="R88" s="200">
        <f>IF('Data Import'!$CC$247&lt;&gt;"",'Data Import'!$CC$247,"")</f>
        <v>1</v>
      </c>
      <c r="S88" s="200">
        <f>IF('Data Import'!$CC$248&lt;&gt;"",'Data Import'!$CC$248,"")</f>
        <v>1</v>
      </c>
      <c r="T88" s="200" t="str">
        <f>IF('Data Import'!$CC$249&lt;&gt;"",'Data Import'!$CC$249,"")</f>
        <v/>
      </c>
      <c r="U88" s="200" t="str">
        <f>IF('Data Import'!$CC$250&lt;&gt;"",'Data Import'!$CC$250,"")</f>
        <v/>
      </c>
      <c r="V88" s="201">
        <f>IF('Data Import'!$CC$251&lt;&gt;"",'Data Import'!$CC$251,"")</f>
        <v>100</v>
      </c>
      <c r="W88" s="201">
        <f>IF('Data Import'!$CC$252&lt;&gt;"",'Data Import'!$CC$252,"")</f>
        <v>100</v>
      </c>
      <c r="X88" s="201">
        <f>IF('Data Import'!$CC$253&lt;&gt;"",'Data Import'!$CC$253,"")</f>
        <v>100</v>
      </c>
      <c r="Y88" s="201" t="str">
        <f>IF('Data Import'!$CC$254&lt;&gt;"",'Data Import'!$CC$254,"")</f>
        <v/>
      </c>
      <c r="Z88" s="201" t="str">
        <f>IF('Data Import'!$CC$255&lt;&gt;"",'Data Import'!$CC$255,"")</f>
        <v/>
      </c>
    </row>
    <row r="89" spans="1:26" s="202" customFormat="1" ht="15.75" customHeight="1" x14ac:dyDescent="0.25">
      <c r="A89" s="33">
        <v>79</v>
      </c>
      <c r="B89" s="177" t="s">
        <v>89</v>
      </c>
      <c r="C89" s="199" t="str">
        <f>IF('Data Import'!$CD$233="Нет","+","")</f>
        <v>+</v>
      </c>
      <c r="D89" s="199" t="str">
        <f>IF('Data Import'!$CD$234="Нет","+","")</f>
        <v/>
      </c>
      <c r="E89" s="179" t="str">
        <f>IF('Data Import'!$CD$235&lt;&gt;"",'Data Import'!$CD$235,"")</f>
        <v/>
      </c>
      <c r="F89" s="199" t="str">
        <f>IF('Data Import'!$CD$236&lt;&gt;"",'Data Import'!$CD$236,"")</f>
        <v/>
      </c>
      <c r="G89" s="201" t="str">
        <f>IF('Data Import'!$CD$237&lt;&gt;"",'Data Import'!$CD$237,"")</f>
        <v/>
      </c>
      <c r="H89" s="201" t="str">
        <f>IF('Data Import'!$CD$238&lt;&gt;"",'Data Import'!$CD$238,"")</f>
        <v/>
      </c>
      <c r="I89" s="199" t="str">
        <f>IF('Data Import'!$CD$239="Нет","+","")</f>
        <v/>
      </c>
      <c r="J89" s="179" t="str">
        <f>IF('Data Import'!$CD$240&lt;&gt;"",'Data Import'!$CD$240,"")</f>
        <v/>
      </c>
      <c r="K89" s="199" t="str">
        <f>IF('Data Import'!$CD$239="Да","+","")</f>
        <v>+</v>
      </c>
      <c r="L89" s="200">
        <f>IF('Data Import'!$CD$241&lt;&gt;"",'Data Import'!$CD$241,"")</f>
        <v>1</v>
      </c>
      <c r="M89" s="200">
        <f>IF('Data Import'!$CD$242&lt;&gt;"",'Data Import'!$CD$242,"")</f>
        <v>2</v>
      </c>
      <c r="N89" s="200">
        <f>IF('Data Import'!$CD$243&lt;&gt;"",'Data Import'!$CD$243,"")</f>
        <v>11</v>
      </c>
      <c r="O89" s="200">
        <f>IF('Data Import'!$CD$244&lt;&gt;"",'Data Import'!$CD$244,"")</f>
        <v>0</v>
      </c>
      <c r="P89" s="200">
        <f>IF('Data Import'!$CD$245&lt;&gt;"",'Data Import'!$CD$245,"")</f>
        <v>0</v>
      </c>
      <c r="Q89" s="200">
        <f>IF('Data Import'!$CD$246&lt;&gt;"",'Data Import'!$CD$246,"")</f>
        <v>1</v>
      </c>
      <c r="R89" s="200">
        <f>IF('Data Import'!$CD$247&lt;&gt;"",'Data Import'!$CD$247,"")</f>
        <v>2</v>
      </c>
      <c r="S89" s="200">
        <f>IF('Data Import'!$CD$248&lt;&gt;"",'Data Import'!$CD$248,"")</f>
        <v>11</v>
      </c>
      <c r="T89" s="200" t="str">
        <f>IF('Data Import'!$CD$249&lt;&gt;"",'Data Import'!$CD$249,"")</f>
        <v/>
      </c>
      <c r="U89" s="200" t="str">
        <f>IF('Data Import'!$CD$250&lt;&gt;"",'Data Import'!$CD$250,"")</f>
        <v/>
      </c>
      <c r="V89" s="201">
        <f>IF('Data Import'!$CD$251&lt;&gt;"",'Data Import'!$CD$251,"")</f>
        <v>100</v>
      </c>
      <c r="W89" s="201">
        <f>IF('Data Import'!$CD$252&lt;&gt;"",'Data Import'!$CD$252,"")</f>
        <v>100</v>
      </c>
      <c r="X89" s="201">
        <f>IF('Data Import'!$CD$253&lt;&gt;"",'Data Import'!$CD$253,"")</f>
        <v>100</v>
      </c>
      <c r="Y89" s="201" t="str">
        <f>IF('Data Import'!$CD$254&lt;&gt;"",'Data Import'!$CD$254,"")</f>
        <v/>
      </c>
      <c r="Z89" s="201" t="str">
        <f>IF('Data Import'!$CD$255&lt;&gt;"",'Data Import'!$CD$255,"")</f>
        <v/>
      </c>
    </row>
    <row r="90" spans="1:26" s="202" customFormat="1" ht="78.75" customHeight="1" x14ac:dyDescent="0.25">
      <c r="A90" s="33">
        <v>80</v>
      </c>
      <c r="B90" s="177" t="s">
        <v>90</v>
      </c>
      <c r="C90" s="199" t="str">
        <f>IF('Data Import'!$CE$233="Нет","+","")</f>
        <v/>
      </c>
      <c r="D90" s="199" t="str">
        <f>IF('Data Import'!$CE$234="Нет","+","")</f>
        <v/>
      </c>
      <c r="E90" s="179" t="str">
        <f>IF('Data Import'!$CE$235&lt;&gt;"",'Data Import'!$CE$235,"")</f>
        <v>Удельный вес объектов инфраструктуры, в которых предоставляются услуги населению и обеспечена доступность объекта (полная, частичная, условная) и услуги, в общем количестве объектов, на которых предоставляются услуги населению</v>
      </c>
      <c r="F90" s="199" t="str">
        <f>IF('Data Import'!$CE$236&lt;&gt;"",'Data Import'!$CE$236,"")</f>
        <v>%</v>
      </c>
      <c r="G90" s="201">
        <f>IF('Data Import'!$CE$237&lt;&gt;"",'Data Import'!$CE$237,"")</f>
        <v>50</v>
      </c>
      <c r="H90" s="201">
        <f>IF('Data Import'!$CE$238&lt;&gt;"",'Data Import'!$CE$238,"")</f>
        <v>60</v>
      </c>
      <c r="I90" s="199" t="str">
        <f>IF('Data Import'!$CE$239="Нет","+","")</f>
        <v>+</v>
      </c>
      <c r="J90" s="179" t="str">
        <f>IF('Data Import'!$CE$240&lt;&gt;"",'Data Import'!$CE$240,"")</f>
        <v/>
      </c>
      <c r="K90" s="199" t="str">
        <f>IF('Data Import'!$CE$239="Да","+","")</f>
        <v/>
      </c>
      <c r="L90" s="200">
        <f>IF('Data Import'!$CE$241&lt;&gt;"",'Data Import'!$CE$241,"")</f>
        <v>0</v>
      </c>
      <c r="M90" s="200">
        <f>IF('Data Import'!$CE$242&lt;&gt;"",'Data Import'!$CE$242,"")</f>
        <v>1</v>
      </c>
      <c r="N90" s="200">
        <f>IF('Data Import'!$CE$243&lt;&gt;"",'Data Import'!$CE$243,"")</f>
        <v>4</v>
      </c>
      <c r="O90" s="200">
        <f>IF('Data Import'!$CE$244&lt;&gt;"",'Data Import'!$CE$244,"")</f>
        <v>10</v>
      </c>
      <c r="P90" s="200">
        <f>IF('Data Import'!$CE$245&lt;&gt;"",'Data Import'!$CE$245,"")</f>
        <v>0</v>
      </c>
      <c r="Q90" s="200" t="str">
        <f>IF('Data Import'!$CE$246&lt;&gt;"",'Data Import'!$CE$246,"")</f>
        <v/>
      </c>
      <c r="R90" s="200">
        <f>IF('Data Import'!$CE$247&lt;&gt;"",'Data Import'!$CE$247,"")</f>
        <v>1</v>
      </c>
      <c r="S90" s="200">
        <f>IF('Data Import'!$CE$248&lt;&gt;"",'Data Import'!$CE$248,"")</f>
        <v>2</v>
      </c>
      <c r="T90" s="200">
        <f>IF('Data Import'!$CE$249&lt;&gt;"",'Data Import'!$CE$249,"")</f>
        <v>6</v>
      </c>
      <c r="U90" s="200" t="str">
        <f>IF('Data Import'!$CE$250&lt;&gt;"",'Data Import'!$CE$250,"")</f>
        <v/>
      </c>
      <c r="V90" s="201" t="str">
        <f>IF('Data Import'!$CE$251&lt;&gt;"",'Data Import'!$CE$251,"")</f>
        <v/>
      </c>
      <c r="W90" s="201">
        <f>IF('Data Import'!$CE$252&lt;&gt;"",'Data Import'!$CE$252,"")</f>
        <v>100</v>
      </c>
      <c r="X90" s="201">
        <f>IF('Data Import'!$CE$253&lt;&gt;"",'Data Import'!$CE$253,"")</f>
        <v>50</v>
      </c>
      <c r="Y90" s="201">
        <f>IF('Data Import'!$CE$254&lt;&gt;"",'Data Import'!$CE$254,"")</f>
        <v>60</v>
      </c>
      <c r="Z90" s="201" t="str">
        <f>IF('Data Import'!$CE$255&lt;&gt;"",'Data Import'!$CE$255,"")</f>
        <v/>
      </c>
    </row>
    <row r="91" spans="1:26" s="202" customFormat="1" ht="15.75" customHeight="1" x14ac:dyDescent="0.25">
      <c r="A91" s="33">
        <v>81</v>
      </c>
      <c r="B91" s="177" t="s">
        <v>91</v>
      </c>
      <c r="C91" s="199" t="str">
        <f>IF('Data Import'!$CF$233="Нет","+","")</f>
        <v/>
      </c>
      <c r="D91" s="199" t="str">
        <f>IF('Data Import'!$CF$234="Нет","+","")</f>
        <v/>
      </c>
      <c r="E91" s="179" t="str">
        <f>IF('Data Import'!$CF$235&lt;&gt;"",'Data Import'!$CF$235,"")</f>
        <v/>
      </c>
      <c r="F91" s="199" t="str">
        <f>IF('Data Import'!$CF$236&lt;&gt;"",'Data Import'!$CF$236,"")</f>
        <v/>
      </c>
      <c r="G91" s="201" t="str">
        <f>IF('Data Import'!$CF$237&lt;&gt;"",'Data Import'!$CF$237,"")</f>
        <v/>
      </c>
      <c r="H91" s="201" t="str">
        <f>IF('Data Import'!$CF$238&lt;&gt;"",'Data Import'!$CF$238,"")</f>
        <v/>
      </c>
      <c r="I91" s="199" t="str">
        <f>IF('Data Import'!$CF$239="Нет","+","")</f>
        <v/>
      </c>
      <c r="J91" s="179" t="str">
        <f>IF('Data Import'!$CF$240&lt;&gt;"",'Data Import'!$CF$240,"")</f>
        <v/>
      </c>
      <c r="K91" s="199" t="str">
        <f>IF('Data Import'!$CF$239="Да","+","")</f>
        <v/>
      </c>
      <c r="L91" s="200" t="str">
        <f>IF('Data Import'!$CF$241&lt;&gt;"",'Data Import'!$CF$241,"")</f>
        <v/>
      </c>
      <c r="M91" s="200" t="str">
        <f>IF('Data Import'!$CF$242&lt;&gt;"",'Data Import'!$CF$242,"")</f>
        <v/>
      </c>
      <c r="N91" s="200" t="str">
        <f>IF('Data Import'!$CF$243&lt;&gt;"",'Data Import'!$CF$243,"")</f>
        <v/>
      </c>
      <c r="O91" s="200" t="str">
        <f>IF('Data Import'!$CF$244&lt;&gt;"",'Data Import'!$CF$244,"")</f>
        <v/>
      </c>
      <c r="P91" s="200" t="str">
        <f>IF('Data Import'!$CF$245&lt;&gt;"",'Data Import'!$CF$245,"")</f>
        <v/>
      </c>
      <c r="Q91" s="200" t="str">
        <f>IF('Data Import'!$CF$246&lt;&gt;"",'Data Import'!$CF$246,"")</f>
        <v/>
      </c>
      <c r="R91" s="200" t="str">
        <f>IF('Data Import'!$CF$247&lt;&gt;"",'Data Import'!$CF$247,"")</f>
        <v/>
      </c>
      <c r="S91" s="200" t="str">
        <f>IF('Data Import'!$CF$248&lt;&gt;"",'Data Import'!$CF$248,"")</f>
        <v/>
      </c>
      <c r="T91" s="200" t="str">
        <f>IF('Data Import'!$CF$249&lt;&gt;"",'Data Import'!$CF$249,"")</f>
        <v/>
      </c>
      <c r="U91" s="200" t="str">
        <f>IF('Data Import'!$CF$250&lt;&gt;"",'Data Import'!$CF$250,"")</f>
        <v/>
      </c>
      <c r="V91" s="201" t="str">
        <f>IF('Data Import'!$CF$251&lt;&gt;"",'Data Import'!$CF$251,"")</f>
        <v/>
      </c>
      <c r="W91" s="201" t="str">
        <f>IF('Data Import'!$CF$252&lt;&gt;"",'Data Import'!$CF$252,"")</f>
        <v/>
      </c>
      <c r="X91" s="201" t="str">
        <f>IF('Data Import'!$CF$253&lt;&gt;"",'Data Import'!$CF$253,"")</f>
        <v/>
      </c>
      <c r="Y91" s="201" t="str">
        <f>IF('Data Import'!$CF$254&lt;&gt;"",'Data Import'!$CF$254,"")</f>
        <v/>
      </c>
      <c r="Z91" s="201" t="str">
        <f>IF('Data Import'!$CF$255&lt;&gt;"",'Data Import'!$CF$255,"")</f>
        <v/>
      </c>
    </row>
    <row r="92" spans="1:26" s="202" customFormat="1" ht="15.75" customHeight="1" x14ac:dyDescent="0.25">
      <c r="A92" s="33">
        <v>82</v>
      </c>
      <c r="B92" s="177" t="s">
        <v>92</v>
      </c>
      <c r="C92" s="199" t="str">
        <f>IF('Data Import'!$CG$233="Нет","+","")</f>
        <v/>
      </c>
      <c r="D92" s="199" t="str">
        <f>IF('Data Import'!$CG$234="Нет","+","")</f>
        <v/>
      </c>
      <c r="E92" s="179" t="str">
        <f>IF('Data Import'!$CG$235&lt;&gt;"",'Data Import'!$CG$235,"")</f>
        <v/>
      </c>
      <c r="F92" s="199" t="str">
        <f>IF('Data Import'!$CG$236&lt;&gt;"",'Data Import'!$CG$236,"")</f>
        <v/>
      </c>
      <c r="G92" s="201" t="str">
        <f>IF('Data Import'!$CG$237&lt;&gt;"",'Data Import'!$CG$237,"")</f>
        <v/>
      </c>
      <c r="H92" s="201" t="str">
        <f>IF('Data Import'!$CG$238&lt;&gt;"",'Data Import'!$CG$238,"")</f>
        <v/>
      </c>
      <c r="I92" s="199" t="str">
        <f>IF('Data Import'!$CG$239="Нет","+","")</f>
        <v/>
      </c>
      <c r="J92" s="179" t="str">
        <f>IF('Data Import'!$CG$240&lt;&gt;"",'Data Import'!$CG$240,"")</f>
        <v/>
      </c>
      <c r="K92" s="199" t="str">
        <f>IF('Data Import'!$CG$239="Да","+","")</f>
        <v/>
      </c>
      <c r="L92" s="200" t="str">
        <f>IF('Data Import'!$CG$241&lt;&gt;"",'Data Import'!$CG$241,"")</f>
        <v/>
      </c>
      <c r="M92" s="200" t="str">
        <f>IF('Data Import'!$CG$242&lt;&gt;"",'Data Import'!$CG$242,"")</f>
        <v/>
      </c>
      <c r="N92" s="200" t="str">
        <f>IF('Data Import'!$CG$243&lt;&gt;"",'Data Import'!$CG$243,"")</f>
        <v/>
      </c>
      <c r="O92" s="200" t="str">
        <f>IF('Data Import'!$CG$244&lt;&gt;"",'Data Import'!$CG$244,"")</f>
        <v/>
      </c>
      <c r="P92" s="200" t="str">
        <f>IF('Data Import'!$CG$245&lt;&gt;"",'Data Import'!$CG$245,"")</f>
        <v/>
      </c>
      <c r="Q92" s="200" t="str">
        <f>IF('Data Import'!$CG$246&lt;&gt;"",'Data Import'!$CG$246,"")</f>
        <v/>
      </c>
      <c r="R92" s="200" t="str">
        <f>IF('Data Import'!$CG$247&lt;&gt;"",'Data Import'!$CG$247,"")</f>
        <v/>
      </c>
      <c r="S92" s="200" t="str">
        <f>IF('Data Import'!$CG$248&lt;&gt;"",'Data Import'!$CG$248,"")</f>
        <v/>
      </c>
      <c r="T92" s="200" t="str">
        <f>IF('Data Import'!$CG$249&lt;&gt;"",'Data Import'!$CG$249,"")</f>
        <v/>
      </c>
      <c r="U92" s="200" t="str">
        <f>IF('Data Import'!$CG$250&lt;&gt;"",'Data Import'!$CG$250,"")</f>
        <v/>
      </c>
      <c r="V92" s="201" t="str">
        <f>IF('Data Import'!$CG$251&lt;&gt;"",'Data Import'!$CG$251,"")</f>
        <v/>
      </c>
      <c r="W92" s="201" t="str">
        <f>IF('Data Import'!$CG$252&lt;&gt;"",'Data Import'!$CG$252,"")</f>
        <v/>
      </c>
      <c r="X92" s="201" t="str">
        <f>IF('Data Import'!$CG$253&lt;&gt;"",'Data Import'!$CG$253,"")</f>
        <v/>
      </c>
      <c r="Y92" s="201" t="str">
        <f>IF('Data Import'!$CG$254&lt;&gt;"",'Data Import'!$CG$254,"")</f>
        <v/>
      </c>
      <c r="Z92" s="201" t="str">
        <f>IF('Data Import'!$CG$255&lt;&gt;"",'Data Import'!$CG$255,"")</f>
        <v/>
      </c>
    </row>
    <row r="93" spans="1:26" s="202" customFormat="1" ht="15.75" customHeight="1" x14ac:dyDescent="0.25">
      <c r="A93" s="33">
        <v>83</v>
      </c>
      <c r="B93" s="177" t="s">
        <v>93</v>
      </c>
      <c r="C93" s="199" t="str">
        <f>IF('Data Import'!$CH$233="Нет","+","")</f>
        <v>+</v>
      </c>
      <c r="D93" s="199" t="str">
        <f>IF('Data Import'!$CH$234="Нет","+","")</f>
        <v/>
      </c>
      <c r="E93" s="179" t="str">
        <f>IF('Data Import'!$CH$235&lt;&gt;"",'Data Import'!$CH$235,"")</f>
        <v/>
      </c>
      <c r="F93" s="199" t="str">
        <f>IF('Data Import'!$CH$236&lt;&gt;"",'Data Import'!$CH$236,"")</f>
        <v/>
      </c>
      <c r="G93" s="201" t="str">
        <f>IF('Data Import'!$CH$237&lt;&gt;"",'Data Import'!$CH$237,"")</f>
        <v/>
      </c>
      <c r="H93" s="201" t="str">
        <f>IF('Data Import'!$CH$238&lt;&gt;"",'Data Import'!$CH$238,"")</f>
        <v/>
      </c>
      <c r="I93" s="199" t="str">
        <f>IF('Data Import'!$CH$239="Нет","+","")</f>
        <v>+</v>
      </c>
      <c r="J93" s="179" t="str">
        <f>IF('Data Import'!$CH$240&lt;&gt;"",'Data Import'!$CH$240,"")</f>
        <v/>
      </c>
      <c r="K93" s="199" t="str">
        <f>IF('Data Import'!$CH$239="Да","+","")</f>
        <v/>
      </c>
      <c r="L93" s="200">
        <f>IF('Data Import'!$CH$241&lt;&gt;"",'Data Import'!$CH$241,"")</f>
        <v>4</v>
      </c>
      <c r="M93" s="200">
        <f>IF('Data Import'!$CH$242&lt;&gt;"",'Data Import'!$CH$242,"")</f>
        <v>8</v>
      </c>
      <c r="N93" s="200" t="str">
        <f>IF('Data Import'!$CH$243&lt;&gt;"",'Data Import'!$CH$243,"")</f>
        <v/>
      </c>
      <c r="O93" s="200">
        <f>IF('Data Import'!$CH$244&lt;&gt;"",'Data Import'!$CH$244,"")</f>
        <v>1</v>
      </c>
      <c r="P93" s="200">
        <f>IF('Data Import'!$CH$245&lt;&gt;"",'Data Import'!$CH$245,"")</f>
        <v>0</v>
      </c>
      <c r="Q93" s="200">
        <f>IF('Data Import'!$CH$246&lt;&gt;"",'Data Import'!$CH$246,"")</f>
        <v>4</v>
      </c>
      <c r="R93" s="200">
        <f>IF('Data Import'!$CH$247&lt;&gt;"",'Data Import'!$CH$247,"")</f>
        <v>1</v>
      </c>
      <c r="S93" s="200" t="str">
        <f>IF('Data Import'!$CH$248&lt;&gt;"",'Data Import'!$CH$248,"")</f>
        <v/>
      </c>
      <c r="T93" s="200">
        <f>IF('Data Import'!$CH$249&lt;&gt;"",'Data Import'!$CH$249,"")</f>
        <v>1</v>
      </c>
      <c r="U93" s="200" t="str">
        <f>IF('Data Import'!$CH$250&lt;&gt;"",'Data Import'!$CH$250,"")</f>
        <v/>
      </c>
      <c r="V93" s="201">
        <f>IF('Data Import'!$CH$251&lt;&gt;"",'Data Import'!$CH$251,"")</f>
        <v>100</v>
      </c>
      <c r="W93" s="201">
        <f>IF('Data Import'!$CH$252&lt;&gt;"",'Data Import'!$CH$252,"")</f>
        <v>12.5</v>
      </c>
      <c r="X93" s="201" t="str">
        <f>IF('Data Import'!$CH$253&lt;&gt;"",'Data Import'!$CH$253,"")</f>
        <v/>
      </c>
      <c r="Y93" s="201">
        <f>IF('Data Import'!$CH$254&lt;&gt;"",'Data Import'!$CH$254,"")</f>
        <v>100</v>
      </c>
      <c r="Z93" s="201" t="str">
        <f>IF('Data Import'!$CH$255&lt;&gt;"",'Data Import'!$CH$255,"")</f>
        <v/>
      </c>
    </row>
    <row r="94" spans="1:26" s="202" customFormat="1" ht="15.75" customHeight="1" x14ac:dyDescent="0.25">
      <c r="A94" s="33">
        <v>84</v>
      </c>
      <c r="B94" s="177" t="s">
        <v>94</v>
      </c>
      <c r="C94" s="199" t="str">
        <f>IF('Data Import'!$CI$233="Нет","+","")</f>
        <v/>
      </c>
      <c r="D94" s="199" t="str">
        <f>IF('Data Import'!$CI$234="Нет","+","")</f>
        <v/>
      </c>
      <c r="E94" s="179" t="str">
        <f>IF('Data Import'!$CI$235&lt;&gt;"",'Data Import'!$CI$235,"")</f>
        <v/>
      </c>
      <c r="F94" s="199" t="str">
        <f>IF('Data Import'!$CI$236&lt;&gt;"",'Data Import'!$CI$236,"")</f>
        <v/>
      </c>
      <c r="G94" s="201" t="str">
        <f>IF('Data Import'!$CI$237&lt;&gt;"",'Data Import'!$CI$237,"")</f>
        <v/>
      </c>
      <c r="H94" s="201" t="str">
        <f>IF('Data Import'!$CI$238&lt;&gt;"",'Data Import'!$CI$238,"")</f>
        <v/>
      </c>
      <c r="I94" s="199" t="str">
        <f>IF('Data Import'!$CI$239="Нет","+","")</f>
        <v/>
      </c>
      <c r="J94" s="179" t="str">
        <f>IF('Data Import'!$CI$240&lt;&gt;"",'Data Import'!$CI$240,"")</f>
        <v/>
      </c>
      <c r="K94" s="199" t="str">
        <f>IF('Data Import'!$CI$239="Да","+","")</f>
        <v/>
      </c>
      <c r="L94" s="200" t="str">
        <f>IF('Data Import'!$CI$241&lt;&gt;"",'Data Import'!$CI$241,"")</f>
        <v/>
      </c>
      <c r="M94" s="200" t="str">
        <f>IF('Data Import'!$CI$242&lt;&gt;"",'Data Import'!$CI$242,"")</f>
        <v/>
      </c>
      <c r="N94" s="200" t="str">
        <f>IF('Data Import'!$CI$243&lt;&gt;"",'Data Import'!$CI$243,"")</f>
        <v/>
      </c>
      <c r="O94" s="200" t="str">
        <f>IF('Data Import'!$CI$244&lt;&gt;"",'Data Import'!$CI$244,"")</f>
        <v/>
      </c>
      <c r="P94" s="200" t="str">
        <f>IF('Data Import'!$CI$245&lt;&gt;"",'Data Import'!$CI$245,"")</f>
        <v/>
      </c>
      <c r="Q94" s="200" t="str">
        <f>IF('Data Import'!$CI$246&lt;&gt;"",'Data Import'!$CI$246,"")</f>
        <v/>
      </c>
      <c r="R94" s="200" t="str">
        <f>IF('Data Import'!$CI$247&lt;&gt;"",'Data Import'!$CI$247,"")</f>
        <v/>
      </c>
      <c r="S94" s="200" t="str">
        <f>IF('Data Import'!$CI$248&lt;&gt;"",'Data Import'!$CI$248,"")</f>
        <v/>
      </c>
      <c r="T94" s="200" t="str">
        <f>IF('Data Import'!$CI$249&lt;&gt;"",'Data Import'!$CI$249,"")</f>
        <v/>
      </c>
      <c r="U94" s="200" t="str">
        <f>IF('Data Import'!$CI$250&lt;&gt;"",'Data Import'!$CI$250,"")</f>
        <v/>
      </c>
      <c r="V94" s="201" t="str">
        <f>IF('Data Import'!$CI$251&lt;&gt;"",'Data Import'!$CI$251,"")</f>
        <v/>
      </c>
      <c r="W94" s="201" t="str">
        <f>IF('Data Import'!$CI$252&lt;&gt;"",'Data Import'!$CI$252,"")</f>
        <v/>
      </c>
      <c r="X94" s="201" t="str">
        <f>IF('Data Import'!$CI$253&lt;&gt;"",'Data Import'!$CI$253,"")</f>
        <v/>
      </c>
      <c r="Y94" s="201" t="str">
        <f>IF('Data Import'!$CI$254&lt;&gt;"",'Data Import'!$CI$254,"")</f>
        <v/>
      </c>
      <c r="Z94" s="201" t="str">
        <f>IF('Data Import'!$CI$255&lt;&gt;"",'Data Import'!$CI$255,"")</f>
        <v/>
      </c>
    </row>
    <row r="95" spans="1:26" s="202" customFormat="1" ht="15.75" customHeight="1" x14ac:dyDescent="0.25">
      <c r="A95" s="33">
        <v>85</v>
      </c>
      <c r="B95" s="177" t="s">
        <v>95</v>
      </c>
      <c r="C95" s="199" t="str">
        <f>IF('Data Import'!$CJ$233="Нет","+","")</f>
        <v/>
      </c>
      <c r="D95" s="199" t="str">
        <f>IF('Data Import'!$CJ$234="Нет","+","")</f>
        <v/>
      </c>
      <c r="E95" s="179" t="str">
        <f>IF('Data Import'!$CJ$235&lt;&gt;"",'Data Import'!$CJ$235,"")</f>
        <v/>
      </c>
      <c r="F95" s="199" t="str">
        <f>IF('Data Import'!$CJ$236&lt;&gt;"",'Data Import'!$CJ$236,"")</f>
        <v/>
      </c>
      <c r="G95" s="201" t="str">
        <f>IF('Data Import'!$CJ$237&lt;&gt;"",'Data Import'!$CJ$237,"")</f>
        <v/>
      </c>
      <c r="H95" s="201" t="str">
        <f>IF('Data Import'!$CJ$238&lt;&gt;"",'Data Import'!$CJ$238,"")</f>
        <v/>
      </c>
      <c r="I95" s="199" t="str">
        <f>IF('Data Import'!$CJ$239="Нет","+","")</f>
        <v/>
      </c>
      <c r="J95" s="179" t="str">
        <f>IF('Data Import'!$CJ$240&lt;&gt;"",'Data Import'!$CJ$240,"")</f>
        <v/>
      </c>
      <c r="K95" s="199" t="str">
        <f>IF('Data Import'!$CJ$239="Да","+","")</f>
        <v/>
      </c>
      <c r="L95" s="200" t="str">
        <f>IF('Data Import'!$CJ$241&lt;&gt;"",'Data Import'!$CJ$241,"")</f>
        <v/>
      </c>
      <c r="M95" s="200" t="str">
        <f>IF('Data Import'!$CJ$242&lt;&gt;"",'Data Import'!$CJ$242,"")</f>
        <v/>
      </c>
      <c r="N95" s="200" t="str">
        <f>IF('Data Import'!$CJ$243&lt;&gt;"",'Data Import'!$CJ$243,"")</f>
        <v/>
      </c>
      <c r="O95" s="200" t="str">
        <f>IF('Data Import'!$CJ$244&lt;&gt;"",'Data Import'!$CJ$244,"")</f>
        <v/>
      </c>
      <c r="P95" s="200" t="str">
        <f>IF('Data Import'!$CJ$245&lt;&gt;"",'Data Import'!$CJ$245,"")</f>
        <v/>
      </c>
      <c r="Q95" s="200" t="str">
        <f>IF('Data Import'!$CJ$246&lt;&gt;"",'Data Import'!$CJ$246,"")</f>
        <v/>
      </c>
      <c r="R95" s="200" t="str">
        <f>IF('Data Import'!$CJ$247&lt;&gt;"",'Data Import'!$CJ$247,"")</f>
        <v/>
      </c>
      <c r="S95" s="200" t="str">
        <f>IF('Data Import'!$CJ$248&lt;&gt;"",'Data Import'!$CJ$248,"")</f>
        <v/>
      </c>
      <c r="T95" s="200" t="str">
        <f>IF('Data Import'!$CJ$249&lt;&gt;"",'Data Import'!$CJ$249,"")</f>
        <v/>
      </c>
      <c r="U95" s="200" t="str">
        <f>IF('Data Import'!$CJ$250&lt;&gt;"",'Data Import'!$CJ$250,"")</f>
        <v/>
      </c>
      <c r="V95" s="201" t="str">
        <f>IF('Data Import'!$CJ$251&lt;&gt;"",'Data Import'!$CJ$251,"")</f>
        <v/>
      </c>
      <c r="W95" s="201" t="str">
        <f>IF('Data Import'!$CJ$252&lt;&gt;"",'Data Import'!$CJ$252,"")</f>
        <v/>
      </c>
      <c r="X95" s="201" t="str">
        <f>IF('Data Import'!$CJ$253&lt;&gt;"",'Data Import'!$CJ$253,"")</f>
        <v/>
      </c>
      <c r="Y95" s="201" t="str">
        <f>IF('Data Import'!$CJ$254&lt;&gt;"",'Data Import'!$CJ$254,"")</f>
        <v/>
      </c>
      <c r="Z95" s="201" t="str">
        <f>IF('Data Import'!$CJ$255&lt;&gt;"",'Data Import'!$CJ$255,"")</f>
        <v/>
      </c>
    </row>
    <row r="96" spans="1:26" s="202" customFormat="1" ht="15.75" customHeight="1" x14ac:dyDescent="0.25">
      <c r="A96" s="33">
        <v>86</v>
      </c>
      <c r="B96" s="177" t="s">
        <v>96</v>
      </c>
      <c r="C96" s="199" t="str">
        <f>IF('Data Import'!$CK$233="Нет","+","")</f>
        <v/>
      </c>
      <c r="D96" s="199" t="str">
        <f>IF('Data Import'!$CK$234="Нет","+","")</f>
        <v/>
      </c>
      <c r="E96" s="179" t="str">
        <f>IF('Data Import'!$CK$235&lt;&gt;"",'Data Import'!$CK$235,"")</f>
        <v/>
      </c>
      <c r="F96" s="199" t="str">
        <f>IF('Data Import'!$CK$236&lt;&gt;"",'Data Import'!$CK$236,"")</f>
        <v/>
      </c>
      <c r="G96" s="201" t="str">
        <f>IF('Data Import'!$CK$237&lt;&gt;"",'Data Import'!$CK$237,"")</f>
        <v/>
      </c>
      <c r="H96" s="201" t="str">
        <f>IF('Data Import'!$CK$238&lt;&gt;"",'Data Import'!$CK$238,"")</f>
        <v/>
      </c>
      <c r="I96" s="199" t="str">
        <f>IF('Data Import'!$CK$239="Нет","+","")</f>
        <v/>
      </c>
      <c r="J96" s="179" t="str">
        <f>IF('Data Import'!$CK$240&lt;&gt;"",'Data Import'!$CK$240,"")</f>
        <v/>
      </c>
      <c r="K96" s="199" t="str">
        <f>IF('Data Import'!$CK$239="Да","+","")</f>
        <v/>
      </c>
      <c r="L96" s="200" t="str">
        <f>IF('Data Import'!$CK$241&lt;&gt;"",'Data Import'!$CK$241,"")</f>
        <v/>
      </c>
      <c r="M96" s="200" t="str">
        <f>IF('Data Import'!$CK$242&lt;&gt;"",'Data Import'!$CK$242,"")</f>
        <v/>
      </c>
      <c r="N96" s="200" t="str">
        <f>IF('Data Import'!$CK$243&lt;&gt;"",'Data Import'!$CK$243,"")</f>
        <v/>
      </c>
      <c r="O96" s="200" t="str">
        <f>IF('Data Import'!$CK$244&lt;&gt;"",'Data Import'!$CK$244,"")</f>
        <v/>
      </c>
      <c r="P96" s="200" t="str">
        <f>IF('Data Import'!$CK$245&lt;&gt;"",'Data Import'!$CK$245,"")</f>
        <v/>
      </c>
      <c r="Q96" s="200" t="str">
        <f>IF('Data Import'!$CK$246&lt;&gt;"",'Data Import'!$CK$246,"")</f>
        <v/>
      </c>
      <c r="R96" s="200" t="str">
        <f>IF('Data Import'!$CK$247&lt;&gt;"",'Data Import'!$CK$247,"")</f>
        <v/>
      </c>
      <c r="S96" s="200" t="str">
        <f>IF('Data Import'!$CK$248&lt;&gt;"",'Data Import'!$CK$248,"")</f>
        <v/>
      </c>
      <c r="T96" s="200" t="str">
        <f>IF('Data Import'!$CK$249&lt;&gt;"",'Data Import'!$CK$249,"")</f>
        <v/>
      </c>
      <c r="U96" s="200" t="str">
        <f>IF('Data Import'!$CK$250&lt;&gt;"",'Data Import'!$CK$250,"")</f>
        <v/>
      </c>
      <c r="V96" s="201" t="str">
        <f>IF('Data Import'!$CK$251&lt;&gt;"",'Data Import'!$CK$251,"")</f>
        <v/>
      </c>
      <c r="W96" s="201" t="str">
        <f>IF('Data Import'!$CK$252&lt;&gt;"",'Data Import'!$CK$252,"")</f>
        <v/>
      </c>
      <c r="X96" s="201" t="str">
        <f>IF('Data Import'!$CK$253&lt;&gt;"",'Data Import'!$CK$253,"")</f>
        <v/>
      </c>
      <c r="Y96" s="201" t="str">
        <f>IF('Data Import'!$CK$254&lt;&gt;"",'Data Import'!$CK$254,"")</f>
        <v/>
      </c>
      <c r="Z96" s="201" t="str">
        <f>IF('Data Import'!$CK$255&lt;&gt;"",'Data Import'!$CK$255,"")</f>
        <v/>
      </c>
    </row>
    <row r="97" spans="1:26" s="202" customFormat="1" ht="123" customHeight="1" x14ac:dyDescent="0.25">
      <c r="A97" s="33">
        <v>87</v>
      </c>
      <c r="B97" s="177" t="s">
        <v>97</v>
      </c>
      <c r="C97" s="199" t="str">
        <f>IF('Data Import'!$CL$233="Нет","+","")</f>
        <v/>
      </c>
      <c r="D97" s="199" t="str">
        <f>IF('Data Import'!$CL$234="Нет","+","")</f>
        <v/>
      </c>
      <c r="E97" s="179" t="str">
        <f>IF('Data Import'!$CL$235&lt;&gt;"",'Data Import'!$CL$235,"")</f>
        <v xml:space="preserve">Удельный вес объектов сферы транспорта, определенных в соответствии с постановлением Совета министров Республики Крым от 31 марта 2015 N 147 и утвержденных приказом Министерства транспорта Республики Крым от 15 февраля 2016 года N 30, на которых обеспечиваются условия индивидуальной мобильности инвалидов и возможность для самостоятельного их передвижения по объекту, от общей численности приоритетных объектов, на которых инвалидам предоставляются услуги
</v>
      </c>
      <c r="F97" s="199" t="str">
        <f>IF('Data Import'!$CL$236&lt;&gt;"",'Data Import'!$CL$236,"")</f>
        <v>%</v>
      </c>
      <c r="G97" s="201">
        <f>IF('Data Import'!$CL$237&lt;&gt;"",'Data Import'!$CL$237,"")</f>
        <v>68</v>
      </c>
      <c r="H97" s="201">
        <f>IF('Data Import'!$CL$238&lt;&gt;"",'Data Import'!$CL$238,"")</f>
        <v>100</v>
      </c>
      <c r="I97" s="199" t="str">
        <f>IF('Data Import'!$CL$239="Нет","+","")</f>
        <v/>
      </c>
      <c r="J97" s="179" t="str">
        <f>IF('Data Import'!$CL$240&lt;&gt;"",'Data Import'!$CL$240,"")</f>
        <v/>
      </c>
      <c r="K97" s="199" t="str">
        <f>IF('Data Import'!$CL$239="Да","+","")</f>
        <v>+</v>
      </c>
      <c r="L97" s="200">
        <f>IF('Data Import'!$CL$241&lt;&gt;"",'Data Import'!$CL$241,"")</f>
        <v>1</v>
      </c>
      <c r="M97" s="200">
        <f>IF('Data Import'!$CL$242&lt;&gt;"",'Data Import'!$CL$242,"")</f>
        <v>9</v>
      </c>
      <c r="N97" s="200">
        <f>IF('Data Import'!$CL$243&lt;&gt;"",'Data Import'!$CL$243,"")</f>
        <v>5</v>
      </c>
      <c r="O97" s="200">
        <f>IF('Data Import'!$CL$244&lt;&gt;"",'Data Import'!$CL$244,"")</f>
        <v>0</v>
      </c>
      <c r="P97" s="200">
        <f>IF('Data Import'!$CL$245&lt;&gt;"",'Data Import'!$CL$245,"")</f>
        <v>0</v>
      </c>
      <c r="Q97" s="200">
        <f>IF('Data Import'!$CL$246&lt;&gt;"",'Data Import'!$CL$246,"")</f>
        <v>1</v>
      </c>
      <c r="R97" s="200">
        <f>IF('Data Import'!$CL$247&lt;&gt;"",'Data Import'!$CL$247,"")</f>
        <v>1</v>
      </c>
      <c r="S97" s="200">
        <f>IF('Data Import'!$CL$248&lt;&gt;"",'Data Import'!$CL$248,"")</f>
        <v>5</v>
      </c>
      <c r="T97" s="200" t="str">
        <f>IF('Data Import'!$CL$249&lt;&gt;"",'Data Import'!$CL$249,"")</f>
        <v/>
      </c>
      <c r="U97" s="200" t="str">
        <f>IF('Data Import'!$CL$250&lt;&gt;"",'Data Import'!$CL$250,"")</f>
        <v/>
      </c>
      <c r="V97" s="201">
        <f>IF('Data Import'!$CL$251&lt;&gt;"",'Data Import'!$CL$251,"")</f>
        <v>100</v>
      </c>
      <c r="W97" s="201">
        <f>IF('Data Import'!$CL$252&lt;&gt;"",'Data Import'!$CL$252,"")</f>
        <v>11.111000000000001</v>
      </c>
      <c r="X97" s="201">
        <f>IF('Data Import'!$CL$253&lt;&gt;"",'Data Import'!$CL$253,"")</f>
        <v>100</v>
      </c>
      <c r="Y97" s="201" t="str">
        <f>IF('Data Import'!$CL$254&lt;&gt;"",'Data Import'!$CL$254,"")</f>
        <v/>
      </c>
      <c r="Z97" s="201" t="str">
        <f>IF('Data Import'!$CL$255&lt;&gt;"",'Data Import'!$CL$255,"")</f>
        <v/>
      </c>
    </row>
    <row r="98" spans="1:26" s="202" customFormat="1" ht="15.75" customHeight="1" x14ac:dyDescent="0.25">
      <c r="A98" s="33">
        <v>88</v>
      </c>
      <c r="B98" s="177" t="s">
        <v>98</v>
      </c>
      <c r="C98" s="199" t="str">
        <f>IF('Data Import'!$CM$233="Нет","+","")</f>
        <v/>
      </c>
      <c r="D98" s="199" t="str">
        <f>IF('Data Import'!$CM$234="Нет","+","")</f>
        <v>+</v>
      </c>
      <c r="E98" s="179" t="str">
        <f>IF('Data Import'!$CM$235&lt;&gt;"",'Data Import'!$CM$235,"")</f>
        <v/>
      </c>
      <c r="F98" s="199" t="str">
        <f>IF('Data Import'!$CM$236&lt;&gt;"",'Data Import'!$CM$236,"")</f>
        <v/>
      </c>
      <c r="G98" s="201" t="str">
        <f>IF('Data Import'!$CM$237&lt;&gt;"",'Data Import'!$CM$237,"")</f>
        <v/>
      </c>
      <c r="H98" s="201" t="str">
        <f>IF('Data Import'!$CM$238&lt;&gt;"",'Data Import'!$CM$238,"")</f>
        <v/>
      </c>
      <c r="I98" s="199" t="str">
        <f>IF('Data Import'!$CM$239="Нет","+","")</f>
        <v>+</v>
      </c>
      <c r="J98" s="179" t="str">
        <f>IF('Data Import'!$CM$240&lt;&gt;"",'Data Import'!$CM$240,"")</f>
        <v/>
      </c>
      <c r="K98" s="199" t="str">
        <f>IF('Data Import'!$CM$239="Да","+","")</f>
        <v/>
      </c>
      <c r="L98" s="200">
        <f>IF('Data Import'!$CM$241&lt;&gt;"",'Data Import'!$CM$241,"")</f>
        <v>1</v>
      </c>
      <c r="M98" s="200">
        <f>IF('Data Import'!$CM$242&lt;&gt;"",'Data Import'!$CM$242,"")</f>
        <v>203</v>
      </c>
      <c r="N98" s="200">
        <f>IF('Data Import'!$CM$243&lt;&gt;"",'Data Import'!$CM$243,"")</f>
        <v>13</v>
      </c>
      <c r="O98" s="200">
        <f>IF('Data Import'!$CM$244&lt;&gt;"",'Data Import'!$CM$244,"")</f>
        <v>7</v>
      </c>
      <c r="P98" s="200">
        <f>IF('Data Import'!$CM$245&lt;&gt;"",'Data Import'!$CM$245,"")</f>
        <v>0</v>
      </c>
      <c r="Q98" s="200">
        <f>IF('Data Import'!$CM$246&lt;&gt;"",'Data Import'!$CM$246,"")</f>
        <v>1</v>
      </c>
      <c r="R98" s="200">
        <f>IF('Data Import'!$CM$247&lt;&gt;"",'Data Import'!$CM$247,"")</f>
        <v>1</v>
      </c>
      <c r="S98" s="200">
        <f>IF('Data Import'!$CM$248&lt;&gt;"",'Data Import'!$CM$248,"")</f>
        <v>1</v>
      </c>
      <c r="T98" s="200">
        <f>IF('Data Import'!$CM$249&lt;&gt;"",'Data Import'!$CM$249,"")</f>
        <v>1</v>
      </c>
      <c r="U98" s="200" t="str">
        <f>IF('Data Import'!$CM$250&lt;&gt;"",'Data Import'!$CM$250,"")</f>
        <v/>
      </c>
      <c r="V98" s="201">
        <f>IF('Data Import'!$CM$251&lt;&gt;"",'Data Import'!$CM$251,"")</f>
        <v>100</v>
      </c>
      <c r="W98" s="201">
        <f>IF('Data Import'!$CM$252&lt;&gt;"",'Data Import'!$CM$252,"")</f>
        <v>0.49299999999999999</v>
      </c>
      <c r="X98" s="201">
        <f>IF('Data Import'!$CM$253&lt;&gt;"",'Data Import'!$CM$253,"")</f>
        <v>7.6920000000000002</v>
      </c>
      <c r="Y98" s="201">
        <f>IF('Data Import'!$CM$254&lt;&gt;"",'Data Import'!$CM$254,"")</f>
        <v>14.286</v>
      </c>
      <c r="Z98" s="201" t="str">
        <f>IF('Data Import'!$CM$255&lt;&gt;"",'Data Import'!$CM$255,"")</f>
        <v/>
      </c>
    </row>
    <row r="99" spans="1:26" s="202" customFormat="1" ht="15.75" customHeight="1" x14ac:dyDescent="0.25">
      <c r="A99" s="33">
        <v>89</v>
      </c>
      <c r="B99" s="177" t="s">
        <v>99</v>
      </c>
      <c r="C99" s="199" t="str">
        <f>IF('Data Import'!$CN$233="Нет","+","")</f>
        <v/>
      </c>
      <c r="D99" s="199" t="str">
        <f>IF('Data Import'!$CN$234="Нет","+","")</f>
        <v/>
      </c>
      <c r="E99" s="179" t="str">
        <f>IF('Data Import'!$CN$235&lt;&gt;"",'Data Import'!$CN$235,"")</f>
        <v/>
      </c>
      <c r="F99" s="199" t="str">
        <f>IF('Data Import'!$CN$236&lt;&gt;"",'Data Import'!$CN$236,"")</f>
        <v/>
      </c>
      <c r="G99" s="201" t="str">
        <f>IF('Data Import'!$CN$237&lt;&gt;"",'Data Import'!$CN$237,"")</f>
        <v/>
      </c>
      <c r="H99" s="201" t="str">
        <f>IF('Data Import'!$CN$238&lt;&gt;"",'Data Import'!$CN$238,"")</f>
        <v/>
      </c>
      <c r="I99" s="199" t="str">
        <f>IF('Data Import'!$CN$239="Нет","+","")</f>
        <v/>
      </c>
      <c r="J99" s="179" t="str">
        <f>IF('Data Import'!$CN$240&lt;&gt;"",'Data Import'!$CN$240,"")</f>
        <v/>
      </c>
      <c r="K99" s="199" t="str">
        <f>IF('Data Import'!$CN$239="Да","+","")</f>
        <v/>
      </c>
      <c r="L99" s="200" t="str">
        <f>IF('Data Import'!$CN$241&lt;&gt;"",'Data Import'!$CN$241,"")</f>
        <v/>
      </c>
      <c r="M99" s="200" t="str">
        <f>IF('Data Import'!$CN$242&lt;&gt;"",'Data Import'!$CN$242,"")</f>
        <v/>
      </c>
      <c r="N99" s="200" t="str">
        <f>IF('Data Import'!$CN$243&lt;&gt;"",'Data Import'!$CN$243,"")</f>
        <v/>
      </c>
      <c r="O99" s="200" t="str">
        <f>IF('Data Import'!$CN$244&lt;&gt;"",'Data Import'!$CN$244,"")</f>
        <v/>
      </c>
      <c r="P99" s="200" t="str">
        <f>IF('Data Import'!$CN$245&lt;&gt;"",'Data Import'!$CN$245,"")</f>
        <v/>
      </c>
      <c r="Q99" s="200" t="str">
        <f>IF('Data Import'!$CN$246&lt;&gt;"",'Data Import'!$CN$246,"")</f>
        <v/>
      </c>
      <c r="R99" s="200" t="str">
        <f>IF('Data Import'!$CN$247&lt;&gt;"",'Data Import'!$CN$247,"")</f>
        <v/>
      </c>
      <c r="S99" s="200" t="str">
        <f>IF('Data Import'!$CN$248&lt;&gt;"",'Data Import'!$CN$248,"")</f>
        <v/>
      </c>
      <c r="T99" s="200" t="str">
        <f>IF('Data Import'!$CN$249&lt;&gt;"",'Data Import'!$CN$249,"")</f>
        <v/>
      </c>
      <c r="U99" s="200" t="str">
        <f>IF('Data Import'!$CN$250&lt;&gt;"",'Data Import'!$CN$250,"")</f>
        <v/>
      </c>
      <c r="V99" s="201" t="str">
        <f>IF('Data Import'!$CN$251&lt;&gt;"",'Data Import'!$CN$251,"")</f>
        <v/>
      </c>
      <c r="W99" s="201" t="str">
        <f>IF('Data Import'!$CN$252&lt;&gt;"",'Data Import'!$CN$252,"")</f>
        <v/>
      </c>
      <c r="X99" s="201" t="str">
        <f>IF('Data Import'!$CN$253&lt;&gt;"",'Data Import'!$CN$253,"")</f>
        <v/>
      </c>
      <c r="Y99" s="201" t="str">
        <f>IF('Data Import'!$CN$254&lt;&gt;"",'Data Import'!$CN$254,"")</f>
        <v/>
      </c>
      <c r="Z99" s="201" t="str">
        <f>IF('Data Import'!$CN$255&lt;&gt;"",'Data Import'!$CN$255,"")</f>
        <v/>
      </c>
    </row>
    <row r="100" spans="1:26" ht="15.75" customHeight="1" x14ac:dyDescent="0.25">
      <c r="A100" s="43"/>
      <c r="B100" s="44"/>
      <c r="C100" s="39"/>
      <c r="D100" s="39"/>
      <c r="E100" s="39"/>
      <c r="F100" s="39"/>
      <c r="G100" s="39"/>
      <c r="H100" s="39"/>
      <c r="I100" s="39"/>
      <c r="J100" s="39"/>
      <c r="K100" s="41"/>
      <c r="L100" s="39"/>
      <c r="M100" s="39"/>
      <c r="N100" s="39"/>
      <c r="O100" s="39"/>
      <c r="P100" s="39"/>
      <c r="Q100" s="39"/>
      <c r="R100" s="39"/>
      <c r="S100" s="39"/>
      <c r="T100" s="39"/>
      <c r="U100" s="39"/>
      <c r="V100" s="39"/>
      <c r="W100" s="39"/>
      <c r="X100" s="39"/>
      <c r="Y100" s="39"/>
      <c r="Z100" s="39"/>
    </row>
    <row r="101" spans="1:26" ht="15" customHeight="1" x14ac:dyDescent="0.25">
      <c r="A101" s="9"/>
      <c r="B101" s="150"/>
      <c r="C101" s="145"/>
      <c r="D101" s="145"/>
      <c r="E101" s="145"/>
      <c r="F101" s="147"/>
      <c r="G101" s="147"/>
      <c r="H101" s="147"/>
      <c r="I101" s="147"/>
      <c r="J101" s="147"/>
      <c r="K101" s="147"/>
      <c r="L101" s="147"/>
      <c r="M101" s="147"/>
      <c r="N101" s="147"/>
      <c r="O101" s="147"/>
      <c r="P101" s="147"/>
      <c r="Q101" s="147"/>
      <c r="R101" s="147"/>
      <c r="S101" s="147"/>
      <c r="T101" s="147"/>
      <c r="U101" s="147"/>
      <c r="V101" s="58"/>
      <c r="W101" s="58"/>
      <c r="X101" s="58"/>
      <c r="Y101" s="58"/>
      <c r="Z101" s="58"/>
    </row>
    <row r="102" spans="1:26" x14ac:dyDescent="0.25">
      <c r="A102" s="9"/>
      <c r="B102" s="2"/>
    </row>
  </sheetData>
  <autoFilter ref="A10:Z10"/>
  <mergeCells count="17">
    <mergeCell ref="E8:H8"/>
    <mergeCell ref="B101:U101"/>
    <mergeCell ref="A1:Z1"/>
    <mergeCell ref="A2:A9"/>
    <mergeCell ref="B2:B9"/>
    <mergeCell ref="C2:Z2"/>
    <mergeCell ref="C3:Z3"/>
    <mergeCell ref="C4:Z4"/>
    <mergeCell ref="C5:H5"/>
    <mergeCell ref="I5:K8"/>
    <mergeCell ref="L5:P8"/>
    <mergeCell ref="Q5:U8"/>
    <mergeCell ref="V5:Z8"/>
    <mergeCell ref="C6:C9"/>
    <mergeCell ref="D6:H6"/>
    <mergeCell ref="D7:H7"/>
    <mergeCell ref="D8:D9"/>
  </mergeCells>
  <pageMargins left="0.7" right="0.7" top="0.75" bottom="0.75" header="0.3" footer="0.3"/>
  <pageSetup paperSize="9" firstPageNumber="2147483648"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5"/>
  <sheetViews>
    <sheetView zoomScale="60" zoomScaleNormal="60" workbookViewId="0">
      <pane xSplit="2" ySplit="12" topLeftCell="C13" activePane="bottomRight" state="frozen"/>
      <selection pane="topRight" activeCell="C1" sqref="C1"/>
      <selection pane="bottomLeft" activeCell="A13" sqref="A13"/>
      <selection pane="bottomRight" activeCell="F118" sqref="F118"/>
    </sheetView>
  </sheetViews>
  <sheetFormatPr defaultRowHeight="15" x14ac:dyDescent="0.25"/>
  <cols>
    <col min="1" max="1" width="5.42578125" style="57" customWidth="1"/>
    <col min="2" max="2" width="38.28515625" style="56" customWidth="1"/>
    <col min="3" max="3" width="5.7109375" style="57" customWidth="1"/>
    <col min="4" max="4" width="5" style="57" customWidth="1"/>
    <col min="5" max="5" width="55.85546875" style="56" customWidth="1"/>
    <col min="6" max="6" width="11.85546875" style="57" customWidth="1"/>
    <col min="7" max="7" width="16.5703125" style="57" customWidth="1"/>
    <col min="8" max="8" width="18.42578125" style="57" customWidth="1"/>
    <col min="9" max="9" width="4.7109375" style="57" customWidth="1"/>
    <col min="10" max="10" width="42" style="57" customWidth="1"/>
    <col min="11" max="11" width="5" style="57" customWidth="1"/>
    <col min="12" max="12" width="48.28515625" style="57" customWidth="1"/>
    <col min="13" max="13" width="5" style="57" customWidth="1"/>
    <col min="14" max="14" width="34.140625" style="57" customWidth="1"/>
    <col min="15" max="15" width="5.140625" style="57" customWidth="1"/>
    <col min="16" max="16" width="36.42578125" style="57" customWidth="1"/>
    <col min="17" max="17" width="22.42578125" style="57" customWidth="1"/>
    <col min="18" max="18" width="11.85546875" style="57" customWidth="1"/>
    <col min="19" max="19" width="29.7109375" style="57" customWidth="1"/>
    <col min="20" max="20" width="4" style="49" customWidth="1"/>
    <col min="21" max="21" width="7.140625" style="49" customWidth="1"/>
  </cols>
  <sheetData>
    <row r="1" spans="1:19" ht="18.75" customHeight="1" x14ac:dyDescent="0.25">
      <c r="A1" s="15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c r="O1" s="107"/>
      <c r="P1" s="107"/>
      <c r="Q1" s="107"/>
      <c r="R1" s="107"/>
      <c r="S1" s="107"/>
    </row>
    <row r="2" spans="1:19" ht="15.75" customHeight="1" x14ac:dyDescent="0.25">
      <c r="A2" s="92" t="s">
        <v>0</v>
      </c>
      <c r="B2" s="159" t="s">
        <v>1</v>
      </c>
      <c r="C2" s="110" t="s">
        <v>119</v>
      </c>
      <c r="D2" s="90"/>
      <c r="E2" s="90"/>
      <c r="F2" s="90"/>
      <c r="G2" s="90"/>
      <c r="H2" s="90"/>
      <c r="I2" s="90"/>
      <c r="J2" s="90"/>
      <c r="K2" s="90"/>
      <c r="L2" s="90"/>
      <c r="M2" s="90"/>
      <c r="N2" s="90"/>
      <c r="O2" s="90"/>
      <c r="P2" s="90"/>
      <c r="Q2" s="90"/>
      <c r="R2" s="90"/>
      <c r="S2" s="91"/>
    </row>
    <row r="3" spans="1:19" ht="20.25" customHeight="1" x14ac:dyDescent="0.25">
      <c r="A3" s="93"/>
      <c r="B3" s="101"/>
      <c r="C3" s="95" t="s">
        <v>200</v>
      </c>
      <c r="D3" s="90"/>
      <c r="E3" s="90"/>
      <c r="F3" s="90"/>
      <c r="G3" s="90"/>
      <c r="H3" s="90"/>
      <c r="I3" s="90"/>
      <c r="J3" s="90"/>
      <c r="K3" s="90"/>
      <c r="L3" s="90"/>
      <c r="M3" s="90"/>
      <c r="N3" s="90"/>
      <c r="O3" s="90"/>
      <c r="P3" s="90"/>
      <c r="Q3" s="90"/>
      <c r="R3" s="90"/>
      <c r="S3" s="91"/>
    </row>
    <row r="4" spans="1:19" ht="21" customHeight="1" x14ac:dyDescent="0.25">
      <c r="A4" s="93"/>
      <c r="B4" s="101"/>
      <c r="C4" s="160" t="s">
        <v>201</v>
      </c>
      <c r="D4" s="90"/>
      <c r="E4" s="90"/>
      <c r="F4" s="90"/>
      <c r="G4" s="90"/>
      <c r="H4" s="90"/>
      <c r="I4" s="90"/>
      <c r="J4" s="90"/>
      <c r="K4" s="90"/>
      <c r="L4" s="90"/>
      <c r="M4" s="90"/>
      <c r="N4" s="90"/>
      <c r="O4" s="90"/>
      <c r="P4" s="90"/>
      <c r="Q4" s="90"/>
      <c r="R4" s="90"/>
      <c r="S4" s="91"/>
    </row>
    <row r="5" spans="1:19" ht="21" customHeight="1" x14ac:dyDescent="0.25">
      <c r="A5" s="93"/>
      <c r="B5" s="101"/>
      <c r="C5" s="157" t="s">
        <v>113</v>
      </c>
      <c r="D5" s="90"/>
      <c r="E5" s="90"/>
      <c r="F5" s="90"/>
      <c r="G5" s="90"/>
      <c r="H5" s="91"/>
      <c r="I5" s="157" t="str">
        <f>CONCATENATE("Велась ли в ",'Data Import'!$A$1," работа по данному направлению")</f>
        <v>Велась ли в 2025 г. работа по данному направлению</v>
      </c>
      <c r="J5" s="90"/>
      <c r="K5" s="90"/>
      <c r="L5" s="90"/>
      <c r="M5" s="90"/>
      <c r="N5" s="90"/>
      <c r="O5" s="90"/>
      <c r="P5" s="90"/>
      <c r="Q5" s="91"/>
      <c r="R5" s="157" t="s">
        <v>202</v>
      </c>
      <c r="S5" s="100"/>
    </row>
    <row r="6" spans="1:19" ht="18" customHeight="1" x14ac:dyDescent="0.25">
      <c r="A6" s="93"/>
      <c r="B6" s="101"/>
      <c r="C6" s="157" t="s">
        <v>6</v>
      </c>
      <c r="D6" s="161" t="s">
        <v>7</v>
      </c>
      <c r="E6" s="90"/>
      <c r="F6" s="90"/>
      <c r="G6" s="90"/>
      <c r="H6" s="91"/>
      <c r="I6" s="157" t="s">
        <v>6</v>
      </c>
      <c r="J6" s="157" t="s">
        <v>8</v>
      </c>
      <c r="K6" s="157" t="s">
        <v>7</v>
      </c>
      <c r="L6" s="90"/>
      <c r="M6" s="90"/>
      <c r="N6" s="90"/>
      <c r="O6" s="90"/>
      <c r="P6" s="90"/>
      <c r="Q6" s="91"/>
      <c r="R6" s="101"/>
      <c r="S6" s="102"/>
    </row>
    <row r="7" spans="1:19" ht="15.75" customHeight="1" x14ac:dyDescent="0.25">
      <c r="A7" s="93"/>
      <c r="B7" s="101"/>
      <c r="C7" s="93"/>
      <c r="D7" s="157" t="s">
        <v>116</v>
      </c>
      <c r="E7" s="90"/>
      <c r="F7" s="90"/>
      <c r="G7" s="90"/>
      <c r="H7" s="91"/>
      <c r="I7" s="93"/>
      <c r="J7" s="93"/>
      <c r="K7" s="157" t="s">
        <v>203</v>
      </c>
      <c r="L7" s="100"/>
      <c r="M7" s="157" t="s">
        <v>204</v>
      </c>
      <c r="N7" s="100"/>
      <c r="O7" s="157" t="s">
        <v>205</v>
      </c>
      <c r="P7" s="100"/>
      <c r="Q7" s="157" t="s">
        <v>206</v>
      </c>
      <c r="R7" s="101"/>
      <c r="S7" s="102"/>
    </row>
    <row r="8" spans="1:19" ht="15.75" customHeight="1" x14ac:dyDescent="0.25">
      <c r="A8" s="93"/>
      <c r="B8" s="101"/>
      <c r="C8" s="93"/>
      <c r="D8" s="157" t="s">
        <v>6</v>
      </c>
      <c r="E8" s="157" t="s">
        <v>7</v>
      </c>
      <c r="F8" s="90"/>
      <c r="G8" s="90"/>
      <c r="H8" s="91"/>
      <c r="I8" s="93"/>
      <c r="J8" s="93"/>
      <c r="K8" s="101"/>
      <c r="L8" s="102"/>
      <c r="M8" s="101"/>
      <c r="N8" s="102"/>
      <c r="O8" s="101"/>
      <c r="P8" s="102"/>
      <c r="Q8" s="93"/>
      <c r="R8" s="101"/>
      <c r="S8" s="102"/>
    </row>
    <row r="9" spans="1:19" ht="103.5" customHeight="1" x14ac:dyDescent="0.25">
      <c r="A9" s="93"/>
      <c r="B9" s="101"/>
      <c r="C9" s="93"/>
      <c r="D9" s="93"/>
      <c r="E9" s="157" t="s">
        <v>117</v>
      </c>
      <c r="F9" s="157" t="s">
        <v>118</v>
      </c>
      <c r="G9" s="157" t="str">
        <f>CONCATENATE("Плановое значение целевого показателя на ",LEFT('Data Import'!$A$1,4)," год")</f>
        <v>Плановое значение целевого показателя на 2025 год</v>
      </c>
      <c r="H9" s="157" t="str">
        <f>CONCATENATE("Фактическое значение целевого показателя в ",LEFT('Data Import'!$A$1,4)," году ")</f>
        <v xml:space="preserve">Фактическое значение целевого показателя в 2025 году </v>
      </c>
      <c r="I9" s="93"/>
      <c r="J9" s="93"/>
      <c r="K9" s="103"/>
      <c r="L9" s="104"/>
      <c r="M9" s="103"/>
      <c r="N9" s="104"/>
      <c r="O9" s="103"/>
      <c r="P9" s="104"/>
      <c r="Q9" s="93"/>
      <c r="R9" s="103"/>
      <c r="S9" s="104"/>
    </row>
    <row r="10" spans="1:19" ht="15.75" customHeight="1" x14ac:dyDescent="0.25">
      <c r="A10" s="93"/>
      <c r="B10" s="101"/>
      <c r="C10" s="93"/>
      <c r="D10" s="93"/>
      <c r="E10" s="93"/>
      <c r="F10" s="93"/>
      <c r="G10" s="93"/>
      <c r="H10" s="93"/>
      <c r="I10" s="93"/>
      <c r="J10" s="93"/>
      <c r="K10" s="157" t="s">
        <v>6</v>
      </c>
      <c r="L10" s="60" t="s">
        <v>7</v>
      </c>
      <c r="M10" s="157" t="s">
        <v>6</v>
      </c>
      <c r="N10" s="60" t="s">
        <v>7</v>
      </c>
      <c r="O10" s="157" t="s">
        <v>6</v>
      </c>
      <c r="P10" s="60" t="s">
        <v>7</v>
      </c>
      <c r="Q10" s="93"/>
      <c r="R10" s="157" t="s">
        <v>177</v>
      </c>
      <c r="S10" s="158" t="s">
        <v>207</v>
      </c>
    </row>
    <row r="11" spans="1:19" ht="166.5" customHeight="1" x14ac:dyDescent="0.25">
      <c r="A11" s="94"/>
      <c r="B11" s="103"/>
      <c r="C11" s="94"/>
      <c r="D11" s="94"/>
      <c r="E11" s="94"/>
      <c r="F11" s="94"/>
      <c r="G11" s="94"/>
      <c r="H11" s="94"/>
      <c r="I11" s="94"/>
      <c r="J11" s="94"/>
      <c r="K11" s="94"/>
      <c r="L11" s="60" t="s">
        <v>208</v>
      </c>
      <c r="M11" s="94"/>
      <c r="N11" s="60" t="s">
        <v>209</v>
      </c>
      <c r="O11" s="94"/>
      <c r="P11" s="60" t="s">
        <v>210</v>
      </c>
      <c r="Q11" s="94"/>
      <c r="R11" s="94"/>
      <c r="S11" s="104"/>
    </row>
    <row r="12" spans="1:19" ht="15.75" customHeight="1" x14ac:dyDescent="0.25">
      <c r="A12" s="45">
        <v>1</v>
      </c>
      <c r="B12" s="59">
        <v>2</v>
      </c>
      <c r="C12" s="45">
        <v>3</v>
      </c>
      <c r="D12" s="45">
        <v>4</v>
      </c>
      <c r="E12" s="45">
        <v>5</v>
      </c>
      <c r="F12" s="45">
        <v>6</v>
      </c>
      <c r="G12" s="45">
        <v>7</v>
      </c>
      <c r="H12" s="45">
        <v>8</v>
      </c>
      <c r="I12" s="45">
        <v>9</v>
      </c>
      <c r="J12" s="45">
        <v>10</v>
      </c>
      <c r="K12" s="32">
        <v>11</v>
      </c>
      <c r="L12" s="45">
        <v>12</v>
      </c>
      <c r="M12" s="45">
        <v>13</v>
      </c>
      <c r="N12" s="45">
        <v>14</v>
      </c>
      <c r="O12" s="45">
        <v>15</v>
      </c>
      <c r="P12" s="45">
        <v>16</v>
      </c>
      <c r="Q12" s="45">
        <v>17</v>
      </c>
      <c r="R12" s="45">
        <v>18</v>
      </c>
      <c r="S12" s="26">
        <v>19</v>
      </c>
    </row>
    <row r="13" spans="1:19" s="202" customFormat="1" ht="15.75" customHeight="1" x14ac:dyDescent="0.25">
      <c r="A13" s="33">
        <v>1</v>
      </c>
      <c r="B13" s="177" t="s">
        <v>11</v>
      </c>
      <c r="C13" s="199" t="str">
        <f>IF('Data Import'!$D$256="Нет","+","")</f>
        <v/>
      </c>
      <c r="D13" s="199" t="str">
        <f>IF('Data Import'!$D$257="Нет","+","")</f>
        <v/>
      </c>
      <c r="E13" s="179" t="str">
        <f>IF('Data Import'!$D$258&lt;&gt;"",'Data Import'!$D$258,"")</f>
        <v/>
      </c>
      <c r="F13" s="199" t="str">
        <f>IF('Data Import'!$D$259&lt;&gt;"",'Data Import'!$D$259,"")</f>
        <v/>
      </c>
      <c r="G13" s="201" t="str">
        <f>IF('Data Import'!$D$260&lt;&gt;"",'Data Import'!$D$260,"")</f>
        <v/>
      </c>
      <c r="H13" s="201" t="str">
        <f>IF('Data Import'!$D$261&lt;&gt;"",'Data Import'!$D$261,"")</f>
        <v/>
      </c>
      <c r="I13" s="199" t="str">
        <f>IF('Data Import'!$D$262="Нет","+","")</f>
        <v/>
      </c>
      <c r="J13" s="179" t="str">
        <f>IF('Data Import'!$D$263&lt;&gt;"",'Data Import'!$D$263,"")</f>
        <v/>
      </c>
      <c r="K13" s="199" t="str">
        <f>IF('Data Import'!$D$264="Нет","+","")</f>
        <v/>
      </c>
      <c r="L13" s="179" t="str">
        <f>IF('Data Import'!$D$265&lt;&gt;"",'Data Import'!$D$265,"")</f>
        <v/>
      </c>
      <c r="M13" s="199" t="str">
        <f>IF('Data Import'!$D$266="Нет","+","")</f>
        <v/>
      </c>
      <c r="N13" s="200" t="str">
        <f>IF('Data Import'!$D$267&lt;&gt;"",'Data Import'!$D$267,"")</f>
        <v/>
      </c>
      <c r="O13" s="199" t="str">
        <f>IF('Data Import'!$D$268="Нет","+","")</f>
        <v/>
      </c>
      <c r="P13" s="179" t="str">
        <f>IF('Data Import'!$D$269&lt;&gt;"",'Data Import'!$D$269,"")</f>
        <v/>
      </c>
      <c r="Q13" s="200" t="str">
        <f>IF('Data Import'!$D$270&lt;&gt;"",'Data Import'!$D$270,"")</f>
        <v/>
      </c>
      <c r="R13" s="200" t="str">
        <f>IF('Data Import'!$D$271&lt;&gt;"",'Data Import'!$D$271,"")</f>
        <v/>
      </c>
      <c r="S13" s="200" t="str">
        <f>IF('Data Import'!$D$272&lt;&gt;"",'Data Import'!$D$272,"")</f>
        <v/>
      </c>
    </row>
    <row r="14" spans="1:19" s="202" customFormat="1" ht="15.75" customHeight="1" x14ac:dyDescent="0.25">
      <c r="A14" s="33">
        <v>2</v>
      </c>
      <c r="B14" s="177" t="s">
        <v>12</v>
      </c>
      <c r="C14" s="199" t="str">
        <f>IF('Data Import'!$E$256="Нет","+","")</f>
        <v/>
      </c>
      <c r="D14" s="199" t="str">
        <f>IF('Data Import'!$E$257="Нет","+","")</f>
        <v/>
      </c>
      <c r="E14" s="179" t="str">
        <f>IF('Data Import'!$E$258&lt;&gt;"",'Data Import'!$E$258,"")</f>
        <v/>
      </c>
      <c r="F14" s="199" t="str">
        <f>IF('Data Import'!$E$259&lt;&gt;"",'Data Import'!$E$259,"")</f>
        <v/>
      </c>
      <c r="G14" s="201" t="str">
        <f>IF('Data Import'!$E$260&lt;&gt;"",'Data Import'!$E$260,"")</f>
        <v/>
      </c>
      <c r="H14" s="201" t="str">
        <f>IF('Data Import'!$E$261&lt;&gt;"",'Data Import'!$E$261,"")</f>
        <v/>
      </c>
      <c r="I14" s="199" t="str">
        <f>IF('Data Import'!$E$262="Нет","+","")</f>
        <v/>
      </c>
      <c r="J14" s="179" t="str">
        <f>IF('Data Import'!$E$263&lt;&gt;"",'Data Import'!$E$263,"")</f>
        <v/>
      </c>
      <c r="K14" s="199" t="str">
        <f>IF('Data Import'!$E$264="Нет","+","")</f>
        <v/>
      </c>
      <c r="L14" s="179" t="str">
        <f>IF('Data Import'!$E$265&lt;&gt;"",'Data Import'!$E$265,"")</f>
        <v/>
      </c>
      <c r="M14" s="199" t="str">
        <f>IF('Data Import'!$E$266="Нет","+","")</f>
        <v/>
      </c>
      <c r="N14" s="200" t="str">
        <f>IF('Data Import'!$E$267&lt;&gt;"",'Data Import'!$E$267,"")</f>
        <v/>
      </c>
      <c r="O14" s="199" t="str">
        <f>IF('Data Import'!$E$268="Нет","+","")</f>
        <v/>
      </c>
      <c r="P14" s="179" t="str">
        <f>IF('Data Import'!$E$269&lt;&gt;"",'Data Import'!$E$269,"")</f>
        <v/>
      </c>
      <c r="Q14" s="200" t="str">
        <f>IF('Data Import'!$E$270&lt;&gt;"",'Data Import'!$E$270,"")</f>
        <v/>
      </c>
      <c r="R14" s="200" t="str">
        <f>IF('Data Import'!$E$271&lt;&gt;"",'Data Import'!$E$271,"")</f>
        <v/>
      </c>
      <c r="S14" s="200" t="str">
        <f>IF('Data Import'!$E$272&lt;&gt;"",'Data Import'!$E$272,"")</f>
        <v/>
      </c>
    </row>
    <row r="15" spans="1:19" s="202" customFormat="1" ht="15.75" customHeight="1" x14ac:dyDescent="0.25">
      <c r="A15" s="33">
        <v>3</v>
      </c>
      <c r="B15" s="177" t="s">
        <v>13</v>
      </c>
      <c r="C15" s="199" t="str">
        <f>IF('Data Import'!$F$256="Нет","+","")</f>
        <v/>
      </c>
      <c r="D15" s="199" t="str">
        <f>IF('Data Import'!$F$257="Нет","+","")</f>
        <v/>
      </c>
      <c r="E15" s="179" t="str">
        <f>IF('Data Import'!$F$258&lt;&gt;"",'Data Import'!$F$258,"")</f>
        <v/>
      </c>
      <c r="F15" s="199" t="str">
        <f>IF('Data Import'!$F$259&lt;&gt;"",'Data Import'!$F$259,"")</f>
        <v/>
      </c>
      <c r="G15" s="201" t="str">
        <f>IF('Data Import'!$F$260&lt;&gt;"",'Data Import'!$F$260,"")</f>
        <v/>
      </c>
      <c r="H15" s="201" t="str">
        <f>IF('Data Import'!$F$261&lt;&gt;"",'Data Import'!$F$261,"")</f>
        <v/>
      </c>
      <c r="I15" s="199" t="str">
        <f>IF('Data Import'!$F$262="Нет","+","")</f>
        <v/>
      </c>
      <c r="J15" s="179" t="str">
        <f>IF('Data Import'!$F$263&lt;&gt;"",'Data Import'!$F$263,"")</f>
        <v/>
      </c>
      <c r="K15" s="199" t="str">
        <f>IF('Data Import'!$F$264="Нет","+","")</f>
        <v/>
      </c>
      <c r="L15" s="179" t="str">
        <f>IF('Data Import'!$F$265&lt;&gt;"",'Data Import'!$F$265,"")</f>
        <v/>
      </c>
      <c r="M15" s="199" t="str">
        <f>IF('Data Import'!$F$266="Нет","+","")</f>
        <v/>
      </c>
      <c r="N15" s="200" t="str">
        <f>IF('Data Import'!$F$267&lt;&gt;"",'Data Import'!$F$267,"")</f>
        <v/>
      </c>
      <c r="O15" s="199" t="str">
        <f>IF('Data Import'!$F$268="Нет","+","")</f>
        <v/>
      </c>
      <c r="P15" s="179" t="str">
        <f>IF('Data Import'!$F$269&lt;&gt;"",'Data Import'!$F$269,"")</f>
        <v/>
      </c>
      <c r="Q15" s="200" t="str">
        <f>IF('Data Import'!$F$270&lt;&gt;"",'Data Import'!$F$270,"")</f>
        <v/>
      </c>
      <c r="R15" s="200" t="str">
        <f>IF('Data Import'!$F$271&lt;&gt;"",'Data Import'!$F$271,"")</f>
        <v/>
      </c>
      <c r="S15" s="200" t="str">
        <f>IF('Data Import'!$F$272&lt;&gt;"",'Data Import'!$F$272,"")</f>
        <v/>
      </c>
    </row>
    <row r="16" spans="1:19" s="202" customFormat="1" ht="62.25" customHeight="1" x14ac:dyDescent="0.25">
      <c r="A16" s="33">
        <v>4</v>
      </c>
      <c r="B16" s="177" t="s">
        <v>14</v>
      </c>
      <c r="C16" s="199" t="str">
        <f>IF('Data Import'!$G$256="Нет","+","")</f>
        <v/>
      </c>
      <c r="D16" s="199" t="str">
        <f>IF('Data Import'!$G$257="Нет","+","")</f>
        <v/>
      </c>
      <c r="E16" s="179" t="str">
        <f>IF('Data Import'!$G$258&lt;&gt;"",'Data Import'!$G$258,"")</f>
        <v>Доля административных зданий исполнительных органов Магаданской области и органов местного самоуправления в сфере
транспорта, доступных для инвалидов</v>
      </c>
      <c r="F16" s="199" t="str">
        <f>IF('Data Import'!$G$259&lt;&gt;"",'Data Import'!$G$259,"")</f>
        <v>%</v>
      </c>
      <c r="G16" s="201">
        <f>IF('Data Import'!$G$260&lt;&gt;"",'Data Import'!$G$260,"")</f>
        <v>55</v>
      </c>
      <c r="H16" s="201">
        <f>IF('Data Import'!$G$261&lt;&gt;"",'Data Import'!$G$261,"")</f>
        <v>55</v>
      </c>
      <c r="I16" s="199" t="str">
        <f>IF('Data Import'!$G$262="Нет","+","")</f>
        <v>+</v>
      </c>
      <c r="J16" s="179" t="str">
        <f>IF('Data Import'!$G$263&lt;&gt;"",'Data Import'!$G$263,"")</f>
        <v/>
      </c>
      <c r="K16" s="199" t="str">
        <f>IF('Data Import'!$G$264="Нет","+","")</f>
        <v/>
      </c>
      <c r="L16" s="179" t="str">
        <f>IF('Data Import'!$G$265&lt;&gt;"",'Data Import'!$G$265,"")</f>
        <v/>
      </c>
      <c r="M16" s="199" t="str">
        <f>IF('Data Import'!$G$266="Нет","+","")</f>
        <v/>
      </c>
      <c r="N16" s="200" t="str">
        <f>IF('Data Import'!$G$267&lt;&gt;"",'Data Import'!$G$267,"")</f>
        <v/>
      </c>
      <c r="O16" s="199" t="str">
        <f>IF('Data Import'!$G$268="Нет","+","")</f>
        <v/>
      </c>
      <c r="P16" s="179" t="str">
        <f>IF('Data Import'!$G$269&lt;&gt;"",'Data Import'!$G$269,"")</f>
        <v/>
      </c>
      <c r="Q16" s="200" t="str">
        <f>IF('Data Import'!$G$270&lt;&gt;"",'Data Import'!$G$270,"")</f>
        <v/>
      </c>
      <c r="R16" s="200">
        <f>IF('Data Import'!$G$271&lt;&gt;"",'Data Import'!$G$271,"")</f>
        <v>2</v>
      </c>
      <c r="S16" s="200">
        <f>IF('Data Import'!$G$272&lt;&gt;"",'Data Import'!$G$272,"")</f>
        <v>2</v>
      </c>
    </row>
    <row r="17" spans="1:19" s="202" customFormat="1" ht="15.75" customHeight="1" x14ac:dyDescent="0.25">
      <c r="A17" s="33">
        <v>5</v>
      </c>
      <c r="B17" s="177" t="s">
        <v>15</v>
      </c>
      <c r="C17" s="199" t="str">
        <f>IF('Data Import'!$H$256="Нет","+","")</f>
        <v>+</v>
      </c>
      <c r="D17" s="199" t="str">
        <f>IF('Data Import'!$H$257="Нет","+","")</f>
        <v/>
      </c>
      <c r="E17" s="179" t="str">
        <f>IF('Data Import'!$H$258&lt;&gt;"",'Data Import'!$H$258,"")</f>
        <v/>
      </c>
      <c r="F17" s="199" t="str">
        <f>IF('Data Import'!$H$259&lt;&gt;"",'Data Import'!$H$259,"")</f>
        <v/>
      </c>
      <c r="G17" s="201" t="str">
        <f>IF('Data Import'!$H$260&lt;&gt;"",'Data Import'!$H$260,"")</f>
        <v/>
      </c>
      <c r="H17" s="201" t="str">
        <f>IF('Data Import'!$H$261&lt;&gt;"",'Data Import'!$H$261,"")</f>
        <v/>
      </c>
      <c r="I17" s="199" t="str">
        <f>IF('Data Import'!$H$262="Нет","+","")</f>
        <v>+</v>
      </c>
      <c r="J17" s="179" t="str">
        <f>IF('Data Import'!$H$263&lt;&gt;"",'Data Import'!$H$263,"")</f>
        <v/>
      </c>
      <c r="K17" s="199" t="str">
        <f>IF('Data Import'!$H$264="Нет","+","")</f>
        <v/>
      </c>
      <c r="L17" s="179" t="str">
        <f>IF('Data Import'!$H$265&lt;&gt;"",'Data Import'!$H$265,"")</f>
        <v/>
      </c>
      <c r="M17" s="199" t="str">
        <f>IF('Data Import'!$H$266="Нет","+","")</f>
        <v/>
      </c>
      <c r="N17" s="200" t="str">
        <f>IF('Data Import'!$H$267&lt;&gt;"",'Data Import'!$H$267,"")</f>
        <v/>
      </c>
      <c r="O17" s="199" t="str">
        <f>IF('Data Import'!$H$268="Нет","+","")</f>
        <v/>
      </c>
      <c r="P17" s="179" t="str">
        <f>IF('Data Import'!$H$269&lt;&gt;"",'Data Import'!$H$269,"")</f>
        <v/>
      </c>
      <c r="Q17" s="200" t="str">
        <f>IF('Data Import'!$H$270&lt;&gt;"",'Data Import'!$H$270,"")</f>
        <v/>
      </c>
      <c r="R17" s="200">
        <f>IF('Data Import'!$H$271&lt;&gt;"",'Data Import'!$H$271,"")</f>
        <v>35</v>
      </c>
      <c r="S17" s="200">
        <f>IF('Data Import'!$H$272&lt;&gt;"",'Data Import'!$H$272,"")</f>
        <v>35</v>
      </c>
    </row>
    <row r="18" spans="1:19" s="202" customFormat="1" ht="48.75" customHeight="1" x14ac:dyDescent="0.25">
      <c r="A18" s="33">
        <v>6</v>
      </c>
      <c r="B18" s="177" t="s">
        <v>16</v>
      </c>
      <c r="C18" s="199" t="str">
        <f>IF('Data Import'!$I$256="Нет","+","")</f>
        <v/>
      </c>
      <c r="D18" s="199" t="str">
        <f>IF('Data Import'!$I$257="Нет","+","")</f>
        <v/>
      </c>
      <c r="E18" s="179" t="str">
        <f>IF('Data Import'!$I$258&lt;&gt;"",'Data Import'!$I$258,"")</f>
        <v xml:space="preserve">Обеспечен доступ для инвалидов административных зданий Министерства транспорта  дорожного хозяйства РС(Я) </v>
      </c>
      <c r="F18" s="199" t="str">
        <f>IF('Data Import'!$I$259&lt;&gt;"",'Data Import'!$I$259,"")</f>
        <v>ед.</v>
      </c>
      <c r="G18" s="201">
        <f>IF('Data Import'!$I$260&lt;&gt;"",'Data Import'!$I$260,"")</f>
        <v>2</v>
      </c>
      <c r="H18" s="201">
        <f>IF('Data Import'!$I$261&lt;&gt;"",'Data Import'!$I$261,"")</f>
        <v>2</v>
      </c>
      <c r="I18" s="199" t="str">
        <f>IF('Data Import'!$I$262="Нет","+","")</f>
        <v/>
      </c>
      <c r="J18" s="179" t="str">
        <f>IF('Data Import'!$I$263&lt;&gt;"",'Data Import'!$I$263,"")</f>
        <v/>
      </c>
      <c r="K18" s="199" t="str">
        <f>IF('Data Import'!$I$264="Нет","+","")</f>
        <v/>
      </c>
      <c r="L18" s="179" t="str">
        <f>IF('Data Import'!$I$265&lt;&gt;"",'Data Import'!$I$265,"")</f>
        <v/>
      </c>
      <c r="M18" s="199" t="str">
        <f>IF('Data Import'!$I$266="Нет","+","")</f>
        <v/>
      </c>
      <c r="N18" s="200" t="str">
        <f>IF('Data Import'!$I$267&lt;&gt;"",'Data Import'!$I$267,"")</f>
        <v/>
      </c>
      <c r="O18" s="199" t="str">
        <f>IF('Data Import'!$I$268="Нет","+","")</f>
        <v/>
      </c>
      <c r="P18" s="179" t="str">
        <f>IF('Data Import'!$I$269&lt;&gt;"",'Data Import'!$I$269,"")</f>
        <v/>
      </c>
      <c r="Q18" s="200" t="str">
        <f>IF('Data Import'!$I$270&lt;&gt;"",'Data Import'!$I$270,"")</f>
        <v/>
      </c>
      <c r="R18" s="200">
        <f>IF('Data Import'!$I$271&lt;&gt;"",'Data Import'!$I$271,"")</f>
        <v>2</v>
      </c>
      <c r="S18" s="200">
        <f>IF('Data Import'!$I$272&lt;&gt;"",'Data Import'!$I$272,"")</f>
        <v>2</v>
      </c>
    </row>
    <row r="19" spans="1:19" s="202" customFormat="1" ht="43.5" customHeight="1" x14ac:dyDescent="0.25">
      <c r="A19" s="33">
        <v>7</v>
      </c>
      <c r="B19" s="177" t="s">
        <v>17</v>
      </c>
      <c r="C19" s="199" t="str">
        <f>IF('Data Import'!$J$256="Нет","+","")</f>
        <v/>
      </c>
      <c r="D19" s="199" t="str">
        <f>IF('Data Import'!$J$257="Нет","+","")</f>
        <v/>
      </c>
      <c r="E19" s="179" t="str">
        <f>IF('Data Import'!$J$258&lt;&gt;"",'Data Import'!$J$258,"")</f>
        <v>Обеспечена доступность для инвалидов административных зданий и органов местного самоуправления в сфере транспорта</v>
      </c>
      <c r="F19" s="199" t="str">
        <f>IF('Data Import'!$J$259&lt;&gt;"",'Data Import'!$J$259,"")</f>
        <v>%</v>
      </c>
      <c r="G19" s="201">
        <f>IF('Data Import'!$J$260&lt;&gt;"",'Data Import'!$J$260,"")</f>
        <v>70</v>
      </c>
      <c r="H19" s="201">
        <f>IF('Data Import'!$J$261&lt;&gt;"",'Data Import'!$J$261,"")</f>
        <v>100</v>
      </c>
      <c r="I19" s="199" t="str">
        <f>IF('Data Import'!$J$262="Нет","+","")</f>
        <v>+</v>
      </c>
      <c r="J19" s="179" t="str">
        <f>IF('Data Import'!$J$263&lt;&gt;"",'Data Import'!$J$263,"")</f>
        <v/>
      </c>
      <c r="K19" s="199" t="str">
        <f>IF('Data Import'!$J$264="Нет","+","")</f>
        <v/>
      </c>
      <c r="L19" s="179" t="str">
        <f>IF('Data Import'!$J$265&lt;&gt;"",'Data Import'!$J$265,"")</f>
        <v/>
      </c>
      <c r="M19" s="199" t="str">
        <f>IF('Data Import'!$J$266="Нет","+","")</f>
        <v/>
      </c>
      <c r="N19" s="200" t="str">
        <f>IF('Data Import'!$J$267&lt;&gt;"",'Data Import'!$J$267,"")</f>
        <v/>
      </c>
      <c r="O19" s="199" t="str">
        <f>IF('Data Import'!$J$268="Нет","+","")</f>
        <v/>
      </c>
      <c r="P19" s="179" t="str">
        <f>IF('Data Import'!$J$269&lt;&gt;"",'Data Import'!$J$269,"")</f>
        <v/>
      </c>
      <c r="Q19" s="200" t="str">
        <f>IF('Data Import'!$J$270&lt;&gt;"",'Data Import'!$J$270,"")</f>
        <v/>
      </c>
      <c r="R19" s="200">
        <f>IF('Data Import'!$J$271&lt;&gt;"",'Data Import'!$J$271,"")</f>
        <v>18</v>
      </c>
      <c r="S19" s="200">
        <f>IF('Data Import'!$J$272&lt;&gt;"",'Data Import'!$J$272,"")</f>
        <v>18</v>
      </c>
    </row>
    <row r="20" spans="1:19" s="202" customFormat="1" ht="15.75" customHeight="1" x14ac:dyDescent="0.25">
      <c r="A20" s="33">
        <v>8</v>
      </c>
      <c r="B20" s="177" t="s">
        <v>18</v>
      </c>
      <c r="C20" s="199" t="str">
        <f>IF('Data Import'!$K$256="Нет","+","")</f>
        <v/>
      </c>
      <c r="D20" s="199" t="str">
        <f>IF('Data Import'!$K$257="Нет","+","")</f>
        <v/>
      </c>
      <c r="E20" s="179" t="str">
        <f>IF('Data Import'!$K$258&lt;&gt;"",'Data Import'!$K$258,"")</f>
        <v/>
      </c>
      <c r="F20" s="199" t="str">
        <f>IF('Data Import'!$K$259&lt;&gt;"",'Data Import'!$K$259,"")</f>
        <v/>
      </c>
      <c r="G20" s="201" t="str">
        <f>IF('Data Import'!$K$260&lt;&gt;"",'Data Import'!$K$260,"")</f>
        <v/>
      </c>
      <c r="H20" s="201" t="str">
        <f>IF('Data Import'!$K$261&lt;&gt;"",'Data Import'!$K$261,"")</f>
        <v/>
      </c>
      <c r="I20" s="199" t="str">
        <f>IF('Data Import'!$K$262="Нет","+","")</f>
        <v/>
      </c>
      <c r="J20" s="179" t="str">
        <f>IF('Data Import'!$K$263&lt;&gt;"",'Data Import'!$K$263,"")</f>
        <v/>
      </c>
      <c r="K20" s="199" t="str">
        <f>IF('Data Import'!$K$264="Нет","+","")</f>
        <v/>
      </c>
      <c r="L20" s="179" t="str">
        <f>IF('Data Import'!$K$265&lt;&gt;"",'Data Import'!$K$265,"")</f>
        <v/>
      </c>
      <c r="M20" s="199" t="str">
        <f>IF('Data Import'!$K$266="Нет","+","")</f>
        <v/>
      </c>
      <c r="N20" s="200" t="str">
        <f>IF('Data Import'!$K$267&lt;&gt;"",'Data Import'!$K$267,"")</f>
        <v/>
      </c>
      <c r="O20" s="199" t="str">
        <f>IF('Data Import'!$K$268="Нет","+","")</f>
        <v/>
      </c>
      <c r="P20" s="179" t="str">
        <f>IF('Data Import'!$K$269&lt;&gt;"",'Data Import'!$K$269,"")</f>
        <v/>
      </c>
      <c r="Q20" s="200" t="str">
        <f>IF('Data Import'!$K$270&lt;&gt;"",'Data Import'!$K$270,"")</f>
        <v/>
      </c>
      <c r="R20" s="200" t="str">
        <f>IF('Data Import'!$K$271&lt;&gt;"",'Data Import'!$K$271,"")</f>
        <v/>
      </c>
      <c r="S20" s="200" t="str">
        <f>IF('Data Import'!$K$272&lt;&gt;"",'Data Import'!$K$272,"")</f>
        <v/>
      </c>
    </row>
    <row r="21" spans="1:19" s="202" customFormat="1" ht="15.75" customHeight="1" x14ac:dyDescent="0.25">
      <c r="A21" s="33">
        <v>9</v>
      </c>
      <c r="B21" s="177" t="s">
        <v>19</v>
      </c>
      <c r="C21" s="199" t="str">
        <f>IF('Data Import'!$L$256="Нет","+","")</f>
        <v>+</v>
      </c>
      <c r="D21" s="199" t="str">
        <f>IF('Data Import'!$L$257="Нет","+","")</f>
        <v/>
      </c>
      <c r="E21" s="179" t="str">
        <f>IF('Data Import'!$L$258&lt;&gt;"",'Data Import'!$L$258,"")</f>
        <v/>
      </c>
      <c r="F21" s="199" t="str">
        <f>IF('Data Import'!$L$259&lt;&gt;"",'Data Import'!$L$259,"")</f>
        <v/>
      </c>
      <c r="G21" s="201" t="str">
        <f>IF('Data Import'!$L$260&lt;&gt;"",'Data Import'!$L$260,"")</f>
        <v/>
      </c>
      <c r="H21" s="201" t="str">
        <f>IF('Data Import'!$L$261&lt;&gt;"",'Data Import'!$L$261,"")</f>
        <v/>
      </c>
      <c r="I21" s="199" t="str">
        <f>IF('Data Import'!$L$262="Нет","+","")</f>
        <v>+</v>
      </c>
      <c r="J21" s="179" t="str">
        <f>IF('Data Import'!$L$263&lt;&gt;"",'Data Import'!$L$263,"")</f>
        <v/>
      </c>
      <c r="K21" s="199" t="str">
        <f>IF('Data Import'!$L$264="Нет","+","")</f>
        <v/>
      </c>
      <c r="L21" s="179" t="str">
        <f>IF('Data Import'!$L$265&lt;&gt;"",'Data Import'!$L$265,"")</f>
        <v/>
      </c>
      <c r="M21" s="199" t="str">
        <f>IF('Data Import'!$L$266="Нет","+","")</f>
        <v/>
      </c>
      <c r="N21" s="200" t="str">
        <f>IF('Data Import'!$L$267&lt;&gt;"",'Data Import'!$L$267,"")</f>
        <v/>
      </c>
      <c r="O21" s="199" t="str">
        <f>IF('Data Import'!$L$268="Нет","+","")</f>
        <v/>
      </c>
      <c r="P21" s="179" t="str">
        <f>IF('Data Import'!$L$269&lt;&gt;"",'Data Import'!$L$269,"")</f>
        <v/>
      </c>
      <c r="Q21" s="200" t="str">
        <f>IF('Data Import'!$L$270&lt;&gt;"",'Data Import'!$L$270,"")</f>
        <v/>
      </c>
      <c r="R21" s="200">
        <f>IF('Data Import'!$L$271&lt;&gt;"",'Data Import'!$L$271,"")</f>
        <v>46</v>
      </c>
      <c r="S21" s="200">
        <f>IF('Data Import'!$L$272&lt;&gt;"",'Data Import'!$L$272,"")</f>
        <v>5</v>
      </c>
    </row>
    <row r="22" spans="1:19" s="202" customFormat="1" ht="15.75" customHeight="1" x14ac:dyDescent="0.25">
      <c r="A22" s="33">
        <v>10</v>
      </c>
      <c r="B22" s="177" t="s">
        <v>20</v>
      </c>
      <c r="C22" s="199" t="str">
        <f>IF('Data Import'!$M$256="Нет","+","")</f>
        <v>+</v>
      </c>
      <c r="D22" s="199" t="str">
        <f>IF('Data Import'!$M$257="Нет","+","")</f>
        <v/>
      </c>
      <c r="E22" s="179" t="str">
        <f>IF('Data Import'!$M$258&lt;&gt;"",'Data Import'!$M$258,"")</f>
        <v/>
      </c>
      <c r="F22" s="199" t="str">
        <f>IF('Data Import'!$M$259&lt;&gt;"",'Data Import'!$M$259,"")</f>
        <v/>
      </c>
      <c r="G22" s="201" t="str">
        <f>IF('Data Import'!$M$260&lt;&gt;"",'Data Import'!$M$260,"")</f>
        <v/>
      </c>
      <c r="H22" s="201" t="str">
        <f>IF('Data Import'!$M$261&lt;&gt;"",'Data Import'!$M$261,"")</f>
        <v/>
      </c>
      <c r="I22" s="199" t="str">
        <f>IF('Data Import'!$M$262="Нет","+","")</f>
        <v>+</v>
      </c>
      <c r="J22" s="179" t="str">
        <f>IF('Data Import'!$M$263&lt;&gt;"",'Data Import'!$M$263,"")</f>
        <v/>
      </c>
      <c r="K22" s="199" t="str">
        <f>IF('Data Import'!$M$264="Нет","+","")</f>
        <v/>
      </c>
      <c r="L22" s="179" t="str">
        <f>IF('Data Import'!$M$265&lt;&gt;"",'Data Import'!$M$265,"")</f>
        <v/>
      </c>
      <c r="M22" s="199" t="str">
        <f>IF('Data Import'!$M$266="Нет","+","")</f>
        <v/>
      </c>
      <c r="N22" s="200" t="str">
        <f>IF('Data Import'!$M$267&lt;&gt;"",'Data Import'!$M$267,"")</f>
        <v/>
      </c>
      <c r="O22" s="199" t="str">
        <f>IF('Data Import'!$M$268="Нет","+","")</f>
        <v/>
      </c>
      <c r="P22" s="179" t="str">
        <f>IF('Data Import'!$M$269&lt;&gt;"",'Data Import'!$M$269,"")</f>
        <v/>
      </c>
      <c r="Q22" s="200" t="str">
        <f>IF('Data Import'!$M$270&lt;&gt;"",'Data Import'!$M$270,"")</f>
        <v/>
      </c>
      <c r="R22" s="200">
        <f>IF('Data Import'!$M$271&lt;&gt;"",'Data Import'!$M$271,"")</f>
        <v>46</v>
      </c>
      <c r="S22" s="200">
        <f>IF('Data Import'!$M$272&lt;&gt;"",'Data Import'!$M$272,"")</f>
        <v>46</v>
      </c>
    </row>
    <row r="23" spans="1:19" s="202" customFormat="1" ht="15.75" customHeight="1" x14ac:dyDescent="0.25">
      <c r="A23" s="33">
        <v>11</v>
      </c>
      <c r="B23" s="177" t="s">
        <v>21</v>
      </c>
      <c r="C23" s="199" t="str">
        <f>IF('Data Import'!$N$256="Нет","+","")</f>
        <v>+</v>
      </c>
      <c r="D23" s="199" t="str">
        <f>IF('Data Import'!$N$257="Нет","+","")</f>
        <v/>
      </c>
      <c r="E23" s="179" t="str">
        <f>IF('Data Import'!$N$258&lt;&gt;"",'Data Import'!$N$258,"")</f>
        <v/>
      </c>
      <c r="F23" s="199" t="str">
        <f>IF('Data Import'!$N$259&lt;&gt;"",'Data Import'!$N$259,"")</f>
        <v/>
      </c>
      <c r="G23" s="201" t="str">
        <f>IF('Data Import'!$N$260&lt;&gt;"",'Data Import'!$N$260,"")</f>
        <v/>
      </c>
      <c r="H23" s="201" t="str">
        <f>IF('Data Import'!$N$261&lt;&gt;"",'Data Import'!$N$261,"")</f>
        <v/>
      </c>
      <c r="I23" s="199" t="str">
        <f>IF('Data Import'!$N$262="Нет","+","")</f>
        <v>+</v>
      </c>
      <c r="J23" s="179" t="str">
        <f>IF('Data Import'!$N$263&lt;&gt;"",'Data Import'!$N$263,"")</f>
        <v/>
      </c>
      <c r="K23" s="199" t="str">
        <f>IF('Data Import'!$N$264="Нет","+","")</f>
        <v/>
      </c>
      <c r="L23" s="179" t="str">
        <f>IF('Data Import'!$N$265&lt;&gt;"",'Data Import'!$N$265,"")</f>
        <v/>
      </c>
      <c r="M23" s="199" t="str">
        <f>IF('Data Import'!$N$266="Нет","+","")</f>
        <v/>
      </c>
      <c r="N23" s="200" t="str">
        <f>IF('Data Import'!$N$267&lt;&gt;"",'Data Import'!$N$267,"")</f>
        <v/>
      </c>
      <c r="O23" s="199" t="str">
        <f>IF('Data Import'!$N$268="Нет","+","")</f>
        <v/>
      </c>
      <c r="P23" s="179" t="str">
        <f>IF('Data Import'!$N$269&lt;&gt;"",'Data Import'!$N$269,"")</f>
        <v/>
      </c>
      <c r="Q23" s="200" t="str">
        <f>IF('Data Import'!$N$270&lt;&gt;"",'Data Import'!$N$270,"")</f>
        <v/>
      </c>
      <c r="R23" s="200" t="str">
        <f>IF('Data Import'!$N$271&lt;&gt;"",'Data Import'!$N$271,"")</f>
        <v/>
      </c>
      <c r="S23" s="200" t="str">
        <f>IF('Data Import'!$N$272&lt;&gt;"",'Data Import'!$N$272,"")</f>
        <v/>
      </c>
    </row>
    <row r="24" spans="1:19" s="202" customFormat="1" ht="15.75" customHeight="1" x14ac:dyDescent="0.25">
      <c r="A24" s="33">
        <v>12</v>
      </c>
      <c r="B24" s="177" t="s">
        <v>22</v>
      </c>
      <c r="C24" s="199" t="str">
        <f>IF('Data Import'!$O$256="Нет","+","")</f>
        <v>+</v>
      </c>
      <c r="D24" s="199" t="str">
        <f>IF('Data Import'!$O$257="Нет","+","")</f>
        <v/>
      </c>
      <c r="E24" s="179" t="str">
        <f>IF('Data Import'!$O$258&lt;&gt;"",'Data Import'!$O$258,"")</f>
        <v/>
      </c>
      <c r="F24" s="199" t="str">
        <f>IF('Data Import'!$O$259&lt;&gt;"",'Data Import'!$O$259,"")</f>
        <v/>
      </c>
      <c r="G24" s="201" t="str">
        <f>IF('Data Import'!$O$260&lt;&gt;"",'Data Import'!$O$260,"")</f>
        <v/>
      </c>
      <c r="H24" s="201" t="str">
        <f>IF('Data Import'!$O$261&lt;&gt;"",'Data Import'!$O$261,"")</f>
        <v/>
      </c>
      <c r="I24" s="199" t="str">
        <f>IF('Data Import'!$O$262="Нет","+","")</f>
        <v>+</v>
      </c>
      <c r="J24" s="179" t="str">
        <f>IF('Data Import'!$O$263&lt;&gt;"",'Data Import'!$O$263,"")</f>
        <v/>
      </c>
      <c r="K24" s="199" t="str">
        <f>IF('Data Import'!$O$264="Нет","+","")</f>
        <v/>
      </c>
      <c r="L24" s="179" t="str">
        <f>IF('Data Import'!$O$265&lt;&gt;"",'Data Import'!$O$265,"")</f>
        <v/>
      </c>
      <c r="M24" s="199" t="str">
        <f>IF('Data Import'!$O$266="Нет","+","")</f>
        <v/>
      </c>
      <c r="N24" s="200" t="str">
        <f>IF('Data Import'!$O$267&lt;&gt;"",'Data Import'!$O$267,"")</f>
        <v/>
      </c>
      <c r="O24" s="199" t="str">
        <f>IF('Data Import'!$O$268="Нет","+","")</f>
        <v/>
      </c>
      <c r="P24" s="179" t="str">
        <f>IF('Data Import'!$O$269&lt;&gt;"",'Data Import'!$O$269,"")</f>
        <v/>
      </c>
      <c r="Q24" s="200" t="str">
        <f>IF('Data Import'!$O$270&lt;&gt;"",'Data Import'!$O$270,"")</f>
        <v/>
      </c>
      <c r="R24" s="200">
        <f>IF('Data Import'!$O$271&lt;&gt;"",'Data Import'!$O$271,"")</f>
        <v>6</v>
      </c>
      <c r="S24" s="200">
        <f>IF('Data Import'!$O$272&lt;&gt;"",'Data Import'!$O$272,"")</f>
        <v>2</v>
      </c>
    </row>
    <row r="25" spans="1:19" s="202" customFormat="1" ht="15.75" customHeight="1" x14ac:dyDescent="0.25">
      <c r="A25" s="33">
        <v>13</v>
      </c>
      <c r="B25" s="177" t="s">
        <v>23</v>
      </c>
      <c r="C25" s="199" t="str">
        <f>IF('Data Import'!$P$256="Нет","+","")</f>
        <v>+</v>
      </c>
      <c r="D25" s="199" t="str">
        <f>IF('Data Import'!$P$257="Нет","+","")</f>
        <v/>
      </c>
      <c r="E25" s="179" t="str">
        <f>IF('Data Import'!$P$258&lt;&gt;"",'Data Import'!$P$258,"")</f>
        <v/>
      </c>
      <c r="F25" s="199" t="str">
        <f>IF('Data Import'!$P$259&lt;&gt;"",'Data Import'!$P$259,"")</f>
        <v/>
      </c>
      <c r="G25" s="201" t="str">
        <f>IF('Data Import'!$P$260&lt;&gt;"",'Data Import'!$P$260,"")</f>
        <v/>
      </c>
      <c r="H25" s="201" t="str">
        <f>IF('Data Import'!$P$261&lt;&gt;"",'Data Import'!$P$261,"")</f>
        <v/>
      </c>
      <c r="I25" s="199" t="str">
        <f>IF('Data Import'!$P$262="Нет","+","")</f>
        <v>+</v>
      </c>
      <c r="J25" s="179" t="str">
        <f>IF('Data Import'!$P$263&lt;&gt;"",'Data Import'!$P$263,"")</f>
        <v/>
      </c>
      <c r="K25" s="199" t="str">
        <f>IF('Data Import'!$P$264="Нет","+","")</f>
        <v/>
      </c>
      <c r="L25" s="179" t="str">
        <f>IF('Data Import'!$P$265&lt;&gt;"",'Data Import'!$P$265,"")</f>
        <v/>
      </c>
      <c r="M25" s="199" t="str">
        <f>IF('Data Import'!$P$266="Нет","+","")</f>
        <v/>
      </c>
      <c r="N25" s="200" t="str">
        <f>IF('Data Import'!$P$267&lt;&gt;"",'Data Import'!$P$267,"")</f>
        <v/>
      </c>
      <c r="O25" s="199" t="str">
        <f>IF('Data Import'!$P$268="Нет","+","")</f>
        <v/>
      </c>
      <c r="P25" s="179" t="str">
        <f>IF('Data Import'!$P$269&lt;&gt;"",'Data Import'!$P$269,"")</f>
        <v/>
      </c>
      <c r="Q25" s="200" t="str">
        <f>IF('Data Import'!$P$270&lt;&gt;"",'Data Import'!$P$270,"")</f>
        <v/>
      </c>
      <c r="R25" s="200">
        <f>IF('Data Import'!$P$271&lt;&gt;"",'Data Import'!$P$271,"")</f>
        <v>94</v>
      </c>
      <c r="S25" s="200">
        <f>IF('Data Import'!$P$272&lt;&gt;"",'Data Import'!$P$272,"")</f>
        <v>93</v>
      </c>
    </row>
    <row r="26" spans="1:19" s="202" customFormat="1" ht="51" customHeight="1" x14ac:dyDescent="0.25">
      <c r="A26" s="33">
        <v>14</v>
      </c>
      <c r="B26" s="177" t="s">
        <v>24</v>
      </c>
      <c r="C26" s="199" t="str">
        <f>IF('Data Import'!$Q$256="Нет","+","")</f>
        <v/>
      </c>
      <c r="D26" s="199" t="str">
        <f>IF('Data Import'!$Q$257="Нет","+","")</f>
        <v/>
      </c>
      <c r="E26" s="179" t="str">
        <f>IF('Data Import'!$Q$258&lt;&gt;"",'Data Import'!$Q$258,"")</f>
        <v xml:space="preserve">Доля административных зданий органов государственной власти и местного самоуправления Пермского края в сфере транспорта, обеспеченных доступностью для инвалидов. </v>
      </c>
      <c r="F26" s="199" t="str">
        <f>IF('Data Import'!$Q$259&lt;&gt;"",'Data Import'!$Q$259,"")</f>
        <v>%</v>
      </c>
      <c r="G26" s="201">
        <f>IF('Data Import'!$Q$260&lt;&gt;"",'Data Import'!$Q$260,"")</f>
        <v>50</v>
      </c>
      <c r="H26" s="201">
        <f>IF('Data Import'!$Q$261&lt;&gt;"",'Data Import'!$Q$261,"")</f>
        <v>0</v>
      </c>
      <c r="I26" s="199" t="str">
        <f>IF('Data Import'!$Q$262="Нет","+","")</f>
        <v>+</v>
      </c>
      <c r="J26" s="179" t="str">
        <f>IF('Data Import'!$Q$263&lt;&gt;"",'Data Import'!$Q$263,"")</f>
        <v/>
      </c>
      <c r="K26" s="199" t="str">
        <f>IF('Data Import'!$Q$264="Нет","+","")</f>
        <v/>
      </c>
      <c r="L26" s="179" t="str">
        <f>IF('Data Import'!$Q$265&lt;&gt;"",'Data Import'!$Q$265,"")</f>
        <v/>
      </c>
      <c r="M26" s="199" t="str">
        <f>IF('Data Import'!$Q$266="Нет","+","")</f>
        <v/>
      </c>
      <c r="N26" s="200" t="str">
        <f>IF('Data Import'!$Q$267&lt;&gt;"",'Data Import'!$Q$267,"")</f>
        <v/>
      </c>
      <c r="O26" s="199" t="str">
        <f>IF('Data Import'!$Q$268="Нет","+","")</f>
        <v/>
      </c>
      <c r="P26" s="179" t="str">
        <f>IF('Data Import'!$Q$269&lt;&gt;"",'Data Import'!$Q$269,"")</f>
        <v/>
      </c>
      <c r="Q26" s="200" t="str">
        <f>IF('Data Import'!$Q$270&lt;&gt;"",'Data Import'!$Q$270,"")</f>
        <v/>
      </c>
      <c r="R26" s="200">
        <f>IF('Data Import'!$Q$271&lt;&gt;"",'Data Import'!$Q$271,"")</f>
        <v>31</v>
      </c>
      <c r="S26" s="200">
        <f>IF('Data Import'!$Q$272&lt;&gt;"",'Data Import'!$Q$272,"")</f>
        <v>26</v>
      </c>
    </row>
    <row r="27" spans="1:19" s="202" customFormat="1" ht="15.75" customHeight="1" x14ac:dyDescent="0.25">
      <c r="A27" s="33">
        <v>15</v>
      </c>
      <c r="B27" s="177" t="s">
        <v>25</v>
      </c>
      <c r="C27" s="199" t="str">
        <f>IF('Data Import'!$R$256="Нет","+","")</f>
        <v>+</v>
      </c>
      <c r="D27" s="199" t="str">
        <f>IF('Data Import'!$R$257="Нет","+","")</f>
        <v/>
      </c>
      <c r="E27" s="179" t="str">
        <f>IF('Data Import'!$R$258&lt;&gt;"",'Data Import'!$R$258,"")</f>
        <v/>
      </c>
      <c r="F27" s="199" t="str">
        <f>IF('Data Import'!$R$259&lt;&gt;"",'Data Import'!$R$259,"")</f>
        <v/>
      </c>
      <c r="G27" s="201" t="str">
        <f>IF('Data Import'!$R$260&lt;&gt;"",'Data Import'!$R$260,"")</f>
        <v/>
      </c>
      <c r="H27" s="201" t="str">
        <f>IF('Data Import'!$R$261&lt;&gt;"",'Data Import'!$R$261,"")</f>
        <v/>
      </c>
      <c r="I27" s="199" t="str">
        <f>IF('Data Import'!$R$262="Нет","+","")</f>
        <v>+</v>
      </c>
      <c r="J27" s="179" t="str">
        <f>IF('Data Import'!$R$263&lt;&gt;"",'Data Import'!$R$263,"")</f>
        <v/>
      </c>
      <c r="K27" s="199" t="str">
        <f>IF('Data Import'!$R$264="Нет","+","")</f>
        <v/>
      </c>
      <c r="L27" s="179" t="str">
        <f>IF('Data Import'!$R$265&lt;&gt;"",'Data Import'!$R$265,"")</f>
        <v/>
      </c>
      <c r="M27" s="199" t="str">
        <f>IF('Data Import'!$R$266="Нет","+","")</f>
        <v/>
      </c>
      <c r="N27" s="200" t="str">
        <f>IF('Data Import'!$R$267&lt;&gt;"",'Data Import'!$R$267,"")</f>
        <v/>
      </c>
      <c r="O27" s="199" t="str">
        <f>IF('Data Import'!$R$268="Нет","+","")</f>
        <v/>
      </c>
      <c r="P27" s="179" t="str">
        <f>IF('Data Import'!$R$269&lt;&gt;"",'Data Import'!$R$269,"")</f>
        <v/>
      </c>
      <c r="Q27" s="200" t="str">
        <f>IF('Data Import'!$R$270&lt;&gt;"",'Data Import'!$R$270,"")</f>
        <v/>
      </c>
      <c r="R27" s="200">
        <f>IF('Data Import'!$R$271&lt;&gt;"",'Data Import'!$R$271,"")</f>
        <v>20</v>
      </c>
      <c r="S27" s="200">
        <f>IF('Data Import'!$R$272&lt;&gt;"",'Data Import'!$R$272,"")</f>
        <v>12</v>
      </c>
    </row>
    <row r="28" spans="1:19" s="202" customFormat="1" ht="32.25" customHeight="1" x14ac:dyDescent="0.25">
      <c r="A28" s="33">
        <v>16</v>
      </c>
      <c r="B28" s="177" t="s">
        <v>26</v>
      </c>
      <c r="C28" s="199" t="str">
        <f>IF('Data Import'!$S$256="Нет","+","")</f>
        <v/>
      </c>
      <c r="D28" s="199" t="str">
        <f>IF('Data Import'!$S$257="Нет","+","")</f>
        <v/>
      </c>
      <c r="E28" s="179" t="str">
        <f>IF('Data Import'!$S$258&lt;&gt;"",'Data Import'!$S$258,"")</f>
        <v>Доля административных зданий органов исполнительной власти  в сфере транспорта, доступных для инвалидов.</v>
      </c>
      <c r="F28" s="199" t="str">
        <f>IF('Data Import'!$S$259&lt;&gt;"",'Data Import'!$S$259,"")</f>
        <v>%</v>
      </c>
      <c r="G28" s="201">
        <f>IF('Data Import'!$S$260&lt;&gt;"",'Data Import'!$S$260,"")</f>
        <v>30</v>
      </c>
      <c r="H28" s="201">
        <f>IF('Data Import'!$S$261&lt;&gt;"",'Data Import'!$S$261,"")</f>
        <v>77.7</v>
      </c>
      <c r="I28" s="199" t="str">
        <f>IF('Data Import'!$S$262="Нет","+","")</f>
        <v>+</v>
      </c>
      <c r="J28" s="179" t="str">
        <f>IF('Data Import'!$S$263&lt;&gt;"",'Data Import'!$S$263,"")</f>
        <v/>
      </c>
      <c r="K28" s="199" t="str">
        <f>IF('Data Import'!$S$264="Нет","+","")</f>
        <v/>
      </c>
      <c r="L28" s="179" t="str">
        <f>IF('Data Import'!$S$265&lt;&gt;"",'Data Import'!$S$265,"")</f>
        <v/>
      </c>
      <c r="M28" s="199" t="str">
        <f>IF('Data Import'!$S$266="Нет","+","")</f>
        <v/>
      </c>
      <c r="N28" s="200" t="str">
        <f>IF('Data Import'!$S$267&lt;&gt;"",'Data Import'!$S$267,"")</f>
        <v/>
      </c>
      <c r="O28" s="199" t="str">
        <f>IF('Data Import'!$S$268="Нет","+","")</f>
        <v/>
      </c>
      <c r="P28" s="179" t="str">
        <f>IF('Data Import'!$S$269&lt;&gt;"",'Data Import'!$S$269,"")</f>
        <v/>
      </c>
      <c r="Q28" s="200" t="str">
        <f>IF('Data Import'!$S$270&lt;&gt;"",'Data Import'!$S$270,"")</f>
        <v/>
      </c>
      <c r="R28" s="200">
        <f>IF('Data Import'!$S$271&lt;&gt;"",'Data Import'!$S$271,"")</f>
        <v>18</v>
      </c>
      <c r="S28" s="200">
        <f>IF('Data Import'!$S$272&lt;&gt;"",'Data Import'!$S$272,"")</f>
        <v>17</v>
      </c>
    </row>
    <row r="29" spans="1:19" s="202" customFormat="1" ht="15.75" customHeight="1" x14ac:dyDescent="0.25">
      <c r="A29" s="33">
        <v>17</v>
      </c>
      <c r="B29" s="177" t="s">
        <v>27</v>
      </c>
      <c r="C29" s="199" t="str">
        <f>IF('Data Import'!$T$256="Нет","+","")</f>
        <v/>
      </c>
      <c r="D29" s="199" t="str">
        <f>IF('Data Import'!$T$257="Нет","+","")</f>
        <v/>
      </c>
      <c r="E29" s="179" t="str">
        <f>IF('Data Import'!$T$258&lt;&gt;"",'Data Import'!$T$258,"")</f>
        <v/>
      </c>
      <c r="F29" s="199" t="str">
        <f>IF('Data Import'!$T$259&lt;&gt;"",'Data Import'!$T$259,"")</f>
        <v/>
      </c>
      <c r="G29" s="201" t="str">
        <f>IF('Data Import'!$T$260&lt;&gt;"",'Data Import'!$T$260,"")</f>
        <v/>
      </c>
      <c r="H29" s="201" t="str">
        <f>IF('Data Import'!$T$261&lt;&gt;"",'Data Import'!$T$261,"")</f>
        <v/>
      </c>
      <c r="I29" s="199" t="str">
        <f>IF('Data Import'!$T$262="Нет","+","")</f>
        <v/>
      </c>
      <c r="J29" s="179" t="str">
        <f>IF('Data Import'!$T$263&lt;&gt;"",'Data Import'!$T$263,"")</f>
        <v/>
      </c>
      <c r="K29" s="199" t="str">
        <f>IF('Data Import'!$T$264="Нет","+","")</f>
        <v/>
      </c>
      <c r="L29" s="179" t="str">
        <f>IF('Data Import'!$T$265&lt;&gt;"",'Data Import'!$T$265,"")</f>
        <v/>
      </c>
      <c r="M29" s="199" t="str">
        <f>IF('Data Import'!$T$266="Нет","+","")</f>
        <v/>
      </c>
      <c r="N29" s="200" t="str">
        <f>IF('Data Import'!$T$267&lt;&gt;"",'Data Import'!$T$267,"")</f>
        <v/>
      </c>
      <c r="O29" s="199" t="str">
        <f>IF('Data Import'!$T$268="Нет","+","")</f>
        <v/>
      </c>
      <c r="P29" s="179" t="str">
        <f>IF('Data Import'!$T$269&lt;&gt;"",'Data Import'!$T$269,"")</f>
        <v/>
      </c>
      <c r="Q29" s="200" t="str">
        <f>IF('Data Import'!$T$270&lt;&gt;"",'Data Import'!$T$270,"")</f>
        <v/>
      </c>
      <c r="R29" s="200" t="str">
        <f>IF('Data Import'!$T$271&lt;&gt;"",'Data Import'!$T$271,"")</f>
        <v/>
      </c>
      <c r="S29" s="200" t="str">
        <f>IF('Data Import'!$T$272&lt;&gt;"",'Data Import'!$T$272,"")</f>
        <v/>
      </c>
    </row>
    <row r="30" spans="1:19" s="202" customFormat="1" ht="15.75" customHeight="1" x14ac:dyDescent="0.25">
      <c r="A30" s="33">
        <v>18</v>
      </c>
      <c r="B30" s="177" t="s">
        <v>28</v>
      </c>
      <c r="C30" s="199" t="str">
        <f>IF('Data Import'!$U$256="Нет","+","")</f>
        <v/>
      </c>
      <c r="D30" s="199" t="str">
        <f>IF('Data Import'!$U$257="Нет","+","")</f>
        <v/>
      </c>
      <c r="E30" s="179" t="str">
        <f>IF('Data Import'!$U$258&lt;&gt;"",'Data Import'!$U$258,"")</f>
        <v/>
      </c>
      <c r="F30" s="199" t="str">
        <f>IF('Data Import'!$U$259&lt;&gt;"",'Data Import'!$U$259,"")</f>
        <v/>
      </c>
      <c r="G30" s="201" t="str">
        <f>IF('Data Import'!$U$260&lt;&gt;"",'Data Import'!$U$260,"")</f>
        <v/>
      </c>
      <c r="H30" s="201" t="str">
        <f>IF('Data Import'!$U$261&lt;&gt;"",'Data Import'!$U$261,"")</f>
        <v/>
      </c>
      <c r="I30" s="199" t="str">
        <f>IF('Data Import'!$U$262="Нет","+","")</f>
        <v/>
      </c>
      <c r="J30" s="179" t="str">
        <f>IF('Data Import'!$U$263&lt;&gt;"",'Data Import'!$U$263,"")</f>
        <v/>
      </c>
      <c r="K30" s="199" t="str">
        <f>IF('Data Import'!$U$264="Нет","+","")</f>
        <v/>
      </c>
      <c r="L30" s="179" t="str">
        <f>IF('Data Import'!$U$265&lt;&gt;"",'Data Import'!$U$265,"")</f>
        <v/>
      </c>
      <c r="M30" s="199" t="str">
        <f>IF('Data Import'!$U$266="Нет","+","")</f>
        <v/>
      </c>
      <c r="N30" s="200" t="str">
        <f>IF('Data Import'!$U$267&lt;&gt;"",'Data Import'!$U$267,"")</f>
        <v/>
      </c>
      <c r="O30" s="199" t="str">
        <f>IF('Data Import'!$U$268="Нет","+","")</f>
        <v/>
      </c>
      <c r="P30" s="179" t="str">
        <f>IF('Data Import'!$U$269&lt;&gt;"",'Data Import'!$U$269,"")</f>
        <v/>
      </c>
      <c r="Q30" s="200" t="str">
        <f>IF('Data Import'!$U$270&lt;&gt;"",'Data Import'!$U$270,"")</f>
        <v/>
      </c>
      <c r="R30" s="200" t="str">
        <f>IF('Data Import'!$U$271&lt;&gt;"",'Data Import'!$U$271,"")</f>
        <v/>
      </c>
      <c r="S30" s="200" t="str">
        <f>IF('Data Import'!$U$272&lt;&gt;"",'Data Import'!$U$272,"")</f>
        <v/>
      </c>
    </row>
    <row r="31" spans="1:19" s="202" customFormat="1" ht="15.75" customHeight="1" x14ac:dyDescent="0.25">
      <c r="A31" s="33">
        <v>19</v>
      </c>
      <c r="B31" s="177" t="s">
        <v>29</v>
      </c>
      <c r="C31" s="199" t="str">
        <f>IF('Data Import'!$V$256="Нет","+","")</f>
        <v/>
      </c>
      <c r="D31" s="199" t="str">
        <f>IF('Data Import'!$V$257="Нет","+","")</f>
        <v/>
      </c>
      <c r="E31" s="179" t="str">
        <f>IF('Data Import'!$V$258&lt;&gt;"",'Data Import'!$V$258,"")</f>
        <v/>
      </c>
      <c r="F31" s="199" t="str">
        <f>IF('Data Import'!$V$259&lt;&gt;"",'Data Import'!$V$259,"")</f>
        <v/>
      </c>
      <c r="G31" s="201" t="str">
        <f>IF('Data Import'!$V$260&lt;&gt;"",'Data Import'!$V$260,"")</f>
        <v/>
      </c>
      <c r="H31" s="201" t="str">
        <f>IF('Data Import'!$V$261&lt;&gt;"",'Data Import'!$V$261,"")</f>
        <v/>
      </c>
      <c r="I31" s="199" t="str">
        <f>IF('Data Import'!$V$262="Нет","+","")</f>
        <v/>
      </c>
      <c r="J31" s="179" t="str">
        <f>IF('Data Import'!$V$263&lt;&gt;"",'Data Import'!$V$263,"")</f>
        <v/>
      </c>
      <c r="K31" s="199" t="str">
        <f>IF('Data Import'!$V$264="Нет","+","")</f>
        <v/>
      </c>
      <c r="L31" s="179" t="str">
        <f>IF('Data Import'!$V$265&lt;&gt;"",'Data Import'!$V$265,"")</f>
        <v/>
      </c>
      <c r="M31" s="199" t="str">
        <f>IF('Data Import'!$V$266="Нет","+","")</f>
        <v/>
      </c>
      <c r="N31" s="200" t="str">
        <f>IF('Data Import'!$V$267&lt;&gt;"",'Data Import'!$V$267,"")</f>
        <v/>
      </c>
      <c r="O31" s="199" t="str">
        <f>IF('Data Import'!$V$268="Нет","+","")</f>
        <v/>
      </c>
      <c r="P31" s="179" t="str">
        <f>IF('Data Import'!$V$269&lt;&gt;"",'Data Import'!$V$269,"")</f>
        <v/>
      </c>
      <c r="Q31" s="200" t="str">
        <f>IF('Data Import'!$V$270&lt;&gt;"",'Data Import'!$V$270,"")</f>
        <v/>
      </c>
      <c r="R31" s="200" t="str">
        <f>IF('Data Import'!$V$271&lt;&gt;"",'Data Import'!$V$271,"")</f>
        <v/>
      </c>
      <c r="S31" s="200" t="str">
        <f>IF('Data Import'!$V$272&lt;&gt;"",'Data Import'!$V$272,"")</f>
        <v/>
      </c>
    </row>
    <row r="32" spans="1:19" s="202" customFormat="1" ht="15.75" customHeight="1" x14ac:dyDescent="0.25">
      <c r="A32" s="33">
        <v>20</v>
      </c>
      <c r="B32" s="177" t="s">
        <v>30</v>
      </c>
      <c r="C32" s="199" t="str">
        <f>IF('Data Import'!$W$256="Нет","+","")</f>
        <v>+</v>
      </c>
      <c r="D32" s="199" t="str">
        <f>IF('Data Import'!$W$257="Нет","+","")</f>
        <v/>
      </c>
      <c r="E32" s="179" t="str">
        <f>IF('Data Import'!$W$258&lt;&gt;"",'Data Import'!$W$258,"")</f>
        <v/>
      </c>
      <c r="F32" s="199" t="str">
        <f>IF('Data Import'!$W$259&lt;&gt;"",'Data Import'!$W$259,"")</f>
        <v/>
      </c>
      <c r="G32" s="201" t="str">
        <f>IF('Data Import'!$W$260&lt;&gt;"",'Data Import'!$W$260,"")</f>
        <v/>
      </c>
      <c r="H32" s="201" t="str">
        <f>IF('Data Import'!$W$261&lt;&gt;"",'Data Import'!$W$261,"")</f>
        <v/>
      </c>
      <c r="I32" s="199" t="str">
        <f>IF('Data Import'!$W$262="Нет","+","")</f>
        <v/>
      </c>
      <c r="J32" s="179" t="str">
        <f>IF('Data Import'!$W$263&lt;&gt;"",'Data Import'!$W$263,"")</f>
        <v/>
      </c>
      <c r="K32" s="199" t="str">
        <f>IF('Data Import'!$W$264="Нет","+","")</f>
        <v>+</v>
      </c>
      <c r="L32" s="179" t="str">
        <f>IF('Data Import'!$W$265&lt;&gt;"",'Data Import'!$W$265,"")</f>
        <v/>
      </c>
      <c r="M32" s="199" t="str">
        <f>IF('Data Import'!$W$266="Нет","+","")</f>
        <v>+</v>
      </c>
      <c r="N32" s="200" t="str">
        <f>IF('Data Import'!$W$267&lt;&gt;"",'Data Import'!$W$267,"")</f>
        <v/>
      </c>
      <c r="O32" s="199" t="str">
        <f>IF('Data Import'!$W$268="Нет","+","")</f>
        <v>+</v>
      </c>
      <c r="P32" s="179" t="str">
        <f>IF('Data Import'!$W$269&lt;&gt;"",'Data Import'!$W$269,"")</f>
        <v/>
      </c>
      <c r="Q32" s="200">
        <f>IF('Data Import'!$W$270&lt;&gt;"",'Data Import'!$W$270,"")</f>
        <v>60</v>
      </c>
      <c r="R32" s="200">
        <f>IF('Data Import'!$W$271&lt;&gt;"",'Data Import'!$W$271,"")</f>
        <v>41</v>
      </c>
      <c r="S32" s="200">
        <f>IF('Data Import'!$W$272&lt;&gt;"",'Data Import'!$W$272,"")</f>
        <v>41</v>
      </c>
    </row>
    <row r="33" spans="1:19" s="202" customFormat="1" ht="34.5" customHeight="1" x14ac:dyDescent="0.25">
      <c r="A33" s="33">
        <v>21</v>
      </c>
      <c r="B33" s="177" t="s">
        <v>31</v>
      </c>
      <c r="C33" s="199" t="str">
        <f>IF('Data Import'!$X$256="Нет","+","")</f>
        <v/>
      </c>
      <c r="D33" s="199" t="str">
        <f>IF('Data Import'!$X$257="Нет","+","")</f>
        <v/>
      </c>
      <c r="E33" s="179" t="str">
        <f>IF('Data Import'!$X$258&lt;&gt;"",'Data Import'!$X$258,"")</f>
        <v>Доля доступных для инвалидов административных зданий в сфере транспорта </v>
      </c>
      <c r="F33" s="199" t="str">
        <f>IF('Data Import'!$X$259&lt;&gt;"",'Data Import'!$X$259,"")</f>
        <v/>
      </c>
      <c r="G33" s="201" t="str">
        <f>IF('Data Import'!$X$260&lt;&gt;"",'Data Import'!$X$260,"")</f>
        <v/>
      </c>
      <c r="H33" s="201" t="str">
        <f>IF('Data Import'!$X$261&lt;&gt;"",'Data Import'!$X$261,"")</f>
        <v/>
      </c>
      <c r="I33" s="199" t="str">
        <f>IF('Data Import'!$X$262="Нет","+","")</f>
        <v/>
      </c>
      <c r="J33" s="179" t="str">
        <f>IF('Data Import'!$X$263&lt;&gt;"",'Data Import'!$X$263,"")</f>
        <v/>
      </c>
      <c r="K33" s="199" t="str">
        <f>IF('Data Import'!$X$264="Нет","+","")</f>
        <v>+</v>
      </c>
      <c r="L33" s="179" t="str">
        <f>IF('Data Import'!$X$265&lt;&gt;"",'Data Import'!$X$265,"")</f>
        <v/>
      </c>
      <c r="M33" s="199" t="str">
        <f>IF('Data Import'!$X$266="Нет","+","")</f>
        <v>+</v>
      </c>
      <c r="N33" s="200" t="str">
        <f>IF('Data Import'!$X$267&lt;&gt;"",'Data Import'!$X$267,"")</f>
        <v/>
      </c>
      <c r="O33" s="199" t="str">
        <f>IF('Data Import'!$X$268="Нет","+","")</f>
        <v>+</v>
      </c>
      <c r="P33" s="179" t="str">
        <f>IF('Data Import'!$X$269&lt;&gt;"",'Data Import'!$X$269,"")</f>
        <v/>
      </c>
      <c r="Q33" s="200" t="str">
        <f>IF('Data Import'!$X$270&lt;&gt;"",'Data Import'!$X$270,"")</f>
        <v/>
      </c>
      <c r="R33" s="200">
        <f>IF('Data Import'!$X$271&lt;&gt;"",'Data Import'!$X$271,"")</f>
        <v>1</v>
      </c>
      <c r="S33" s="200" t="str">
        <f>IF('Data Import'!$X$272&lt;&gt;"",'Data Import'!$X$272,"")</f>
        <v/>
      </c>
    </row>
    <row r="34" spans="1:19" s="202" customFormat="1" ht="15.75" customHeight="1" x14ac:dyDescent="0.25">
      <c r="A34" s="33">
        <v>22</v>
      </c>
      <c r="B34" s="177" t="s">
        <v>32</v>
      </c>
      <c r="C34" s="199" t="str">
        <f>IF('Data Import'!$Y$256="Нет","+","")</f>
        <v/>
      </c>
      <c r="D34" s="199" t="str">
        <f>IF('Data Import'!$Y$257="Нет","+","")</f>
        <v>+</v>
      </c>
      <c r="E34" s="179" t="str">
        <f>IF('Data Import'!$Y$258&lt;&gt;"",'Data Import'!$Y$258,"")</f>
        <v/>
      </c>
      <c r="F34" s="199" t="str">
        <f>IF('Data Import'!$Y$259&lt;&gt;"",'Data Import'!$Y$259,"")</f>
        <v/>
      </c>
      <c r="G34" s="201" t="str">
        <f>IF('Data Import'!$Y$260&lt;&gt;"",'Data Import'!$Y$260,"")</f>
        <v/>
      </c>
      <c r="H34" s="201" t="str">
        <f>IF('Data Import'!$Y$261&lt;&gt;"",'Data Import'!$Y$261,"")</f>
        <v/>
      </c>
      <c r="I34" s="199" t="str">
        <f>IF('Data Import'!$Y$262="Нет","+","")</f>
        <v>+</v>
      </c>
      <c r="J34" s="179" t="str">
        <f>IF('Data Import'!$Y$263&lt;&gt;"",'Data Import'!$Y$263,"")</f>
        <v/>
      </c>
      <c r="K34" s="199" t="str">
        <f>IF('Data Import'!$Y$264="Нет","+","")</f>
        <v/>
      </c>
      <c r="L34" s="179" t="str">
        <f>IF('Data Import'!$Y$265&lt;&gt;"",'Data Import'!$Y$265,"")</f>
        <v/>
      </c>
      <c r="M34" s="199" t="str">
        <f>IF('Data Import'!$Y$266="Нет","+","")</f>
        <v/>
      </c>
      <c r="N34" s="200" t="str">
        <f>IF('Data Import'!$Y$267&lt;&gt;"",'Data Import'!$Y$267,"")</f>
        <v/>
      </c>
      <c r="O34" s="199" t="str">
        <f>IF('Data Import'!$Y$268="Нет","+","")</f>
        <v/>
      </c>
      <c r="P34" s="179" t="str">
        <f>IF('Data Import'!$Y$269&lt;&gt;"",'Data Import'!$Y$269,"")</f>
        <v/>
      </c>
      <c r="Q34" s="200" t="str">
        <f>IF('Data Import'!$Y$270&lt;&gt;"",'Data Import'!$Y$270,"")</f>
        <v/>
      </c>
      <c r="R34" s="200">
        <f>IF('Data Import'!$Y$271&lt;&gt;"",'Data Import'!$Y$271,"")</f>
        <v>2</v>
      </c>
      <c r="S34" s="200">
        <f>IF('Data Import'!$Y$272&lt;&gt;"",'Data Import'!$Y$272,"")</f>
        <v>1</v>
      </c>
    </row>
    <row r="35" spans="1:19" s="202" customFormat="1" ht="15.75" customHeight="1" x14ac:dyDescent="0.25">
      <c r="A35" s="33">
        <v>23</v>
      </c>
      <c r="B35" s="177" t="s">
        <v>33</v>
      </c>
      <c r="C35" s="199" t="str">
        <f>IF('Data Import'!$Z$256="Нет","+","")</f>
        <v/>
      </c>
      <c r="D35" s="199" t="str">
        <f>IF('Data Import'!$Z$257="Нет","+","")</f>
        <v/>
      </c>
      <c r="E35" s="179" t="str">
        <f>IF('Data Import'!$Z$258&lt;&gt;"",'Data Import'!$Z$258,"")</f>
        <v/>
      </c>
      <c r="F35" s="199" t="str">
        <f>IF('Data Import'!$Z$259&lt;&gt;"",'Data Import'!$Z$259,"")</f>
        <v/>
      </c>
      <c r="G35" s="201" t="str">
        <f>IF('Data Import'!$Z$260&lt;&gt;"",'Data Import'!$Z$260,"")</f>
        <v/>
      </c>
      <c r="H35" s="201" t="str">
        <f>IF('Data Import'!$Z$261&lt;&gt;"",'Data Import'!$Z$261,"")</f>
        <v/>
      </c>
      <c r="I35" s="199" t="str">
        <f>IF('Data Import'!$Z$262="Нет","+","")</f>
        <v/>
      </c>
      <c r="J35" s="179" t="str">
        <f>IF('Data Import'!$Z$263&lt;&gt;"",'Data Import'!$Z$263,"")</f>
        <v/>
      </c>
      <c r="K35" s="199" t="str">
        <f>IF('Data Import'!$Z$264="Нет","+","")</f>
        <v/>
      </c>
      <c r="L35" s="179" t="str">
        <f>IF('Data Import'!$Z$265&lt;&gt;"",'Data Import'!$Z$265,"")</f>
        <v/>
      </c>
      <c r="M35" s="199" t="str">
        <f>IF('Data Import'!$Z$266="Нет","+","")</f>
        <v/>
      </c>
      <c r="N35" s="200" t="str">
        <f>IF('Data Import'!$Z$267&lt;&gt;"",'Data Import'!$Z$267,"")</f>
        <v/>
      </c>
      <c r="O35" s="199" t="str">
        <f>IF('Data Import'!$Z$268="Нет","+","")</f>
        <v/>
      </c>
      <c r="P35" s="179" t="str">
        <f>IF('Data Import'!$Z$269&lt;&gt;"",'Data Import'!$Z$269,"")</f>
        <v/>
      </c>
      <c r="Q35" s="200" t="str">
        <f>IF('Data Import'!$Z$270&lt;&gt;"",'Data Import'!$Z$270,"")</f>
        <v/>
      </c>
      <c r="R35" s="200" t="str">
        <f>IF('Data Import'!$Z$271&lt;&gt;"",'Data Import'!$Z$271,"")</f>
        <v/>
      </c>
      <c r="S35" s="200" t="str">
        <f>IF('Data Import'!$Z$272&lt;&gt;"",'Data Import'!$Z$272,"")</f>
        <v/>
      </c>
    </row>
    <row r="36" spans="1:19" s="202" customFormat="1" ht="15.75" customHeight="1" x14ac:dyDescent="0.25">
      <c r="A36" s="33">
        <v>24</v>
      </c>
      <c r="B36" s="177" t="s">
        <v>34</v>
      </c>
      <c r="C36" s="199" t="str">
        <f>IF('Data Import'!$AA$256="Нет","+","")</f>
        <v>+</v>
      </c>
      <c r="D36" s="199" t="str">
        <f>IF('Data Import'!$AA$257="Нет","+","")</f>
        <v/>
      </c>
      <c r="E36" s="179" t="str">
        <f>IF('Data Import'!$AA$258&lt;&gt;"",'Data Import'!$AA$258,"")</f>
        <v/>
      </c>
      <c r="F36" s="199" t="str">
        <f>IF('Data Import'!$AA$259&lt;&gt;"",'Data Import'!$AA$259,"")</f>
        <v/>
      </c>
      <c r="G36" s="201" t="str">
        <f>IF('Data Import'!$AA$260&lt;&gt;"",'Data Import'!$AA$260,"")</f>
        <v/>
      </c>
      <c r="H36" s="201" t="str">
        <f>IF('Data Import'!$AA$261&lt;&gt;"",'Data Import'!$AA$261,"")</f>
        <v/>
      </c>
      <c r="I36" s="199" t="str">
        <f>IF('Data Import'!$AA$262="Нет","+","")</f>
        <v>+</v>
      </c>
      <c r="J36" s="179" t="str">
        <f>IF('Data Import'!$AA$263&lt;&gt;"",'Data Import'!$AA$263,"")</f>
        <v/>
      </c>
      <c r="K36" s="199" t="str">
        <f>IF('Data Import'!$AA$264="Нет","+","")</f>
        <v/>
      </c>
      <c r="L36" s="179" t="str">
        <f>IF('Data Import'!$AA$265&lt;&gt;"",'Data Import'!$AA$265,"")</f>
        <v/>
      </c>
      <c r="M36" s="199" t="str">
        <f>IF('Data Import'!$AA$266="Нет","+","")</f>
        <v/>
      </c>
      <c r="N36" s="200" t="str">
        <f>IF('Data Import'!$AA$267&lt;&gt;"",'Data Import'!$AA$267,"")</f>
        <v/>
      </c>
      <c r="O36" s="199" t="str">
        <f>IF('Data Import'!$AA$268="Нет","+","")</f>
        <v/>
      </c>
      <c r="P36" s="179" t="str">
        <f>IF('Data Import'!$AA$269&lt;&gt;"",'Data Import'!$AA$269,"")</f>
        <v/>
      </c>
      <c r="Q36" s="200" t="str">
        <f>IF('Data Import'!$AA$270&lt;&gt;"",'Data Import'!$AA$270,"")</f>
        <v/>
      </c>
      <c r="R36" s="200">
        <f>IF('Data Import'!$AA$271&lt;&gt;"",'Data Import'!$AA$271,"")</f>
        <v>26</v>
      </c>
      <c r="S36" s="200">
        <f>IF('Data Import'!$AA$272&lt;&gt;"",'Data Import'!$AA$272,"")</f>
        <v>26</v>
      </c>
    </row>
    <row r="37" spans="1:19" s="202" customFormat="1" ht="15.75" customHeight="1" x14ac:dyDescent="0.25">
      <c r="A37" s="33">
        <v>25</v>
      </c>
      <c r="B37" s="177" t="s">
        <v>35</v>
      </c>
      <c r="C37" s="199" t="str">
        <f>IF('Data Import'!$AB$256="Нет","+","")</f>
        <v>+</v>
      </c>
      <c r="D37" s="199" t="str">
        <f>IF('Data Import'!$AB$257="Нет","+","")</f>
        <v/>
      </c>
      <c r="E37" s="179" t="str">
        <f>IF('Data Import'!$AB$258&lt;&gt;"",'Data Import'!$AB$258,"")</f>
        <v/>
      </c>
      <c r="F37" s="199" t="str">
        <f>IF('Data Import'!$AB$259&lt;&gt;"",'Data Import'!$AB$259,"")</f>
        <v/>
      </c>
      <c r="G37" s="201" t="str">
        <f>IF('Data Import'!$AB$260&lt;&gt;"",'Data Import'!$AB$260,"")</f>
        <v/>
      </c>
      <c r="H37" s="201" t="str">
        <f>IF('Data Import'!$AB$261&lt;&gt;"",'Data Import'!$AB$261,"")</f>
        <v/>
      </c>
      <c r="I37" s="199" t="str">
        <f>IF('Data Import'!$AB$262="Нет","+","")</f>
        <v>+</v>
      </c>
      <c r="J37" s="179" t="str">
        <f>IF('Data Import'!$AB$263&lt;&gt;"",'Data Import'!$AB$263,"")</f>
        <v/>
      </c>
      <c r="K37" s="199" t="str">
        <f>IF('Data Import'!$AB$264="Нет","+","")</f>
        <v/>
      </c>
      <c r="L37" s="179" t="str">
        <f>IF('Data Import'!$AB$265&lt;&gt;"",'Data Import'!$AB$265,"")</f>
        <v/>
      </c>
      <c r="M37" s="199" t="str">
        <f>IF('Data Import'!$AB$266="Нет","+","")</f>
        <v/>
      </c>
      <c r="N37" s="200" t="str">
        <f>IF('Data Import'!$AB$267&lt;&gt;"",'Data Import'!$AB$267,"")</f>
        <v/>
      </c>
      <c r="O37" s="199" t="str">
        <f>IF('Data Import'!$AB$268="Нет","+","")</f>
        <v/>
      </c>
      <c r="P37" s="179" t="str">
        <f>IF('Data Import'!$AB$269&lt;&gt;"",'Data Import'!$AB$269,"")</f>
        <v/>
      </c>
      <c r="Q37" s="200" t="str">
        <f>IF('Data Import'!$AB$270&lt;&gt;"",'Data Import'!$AB$270,"")</f>
        <v/>
      </c>
      <c r="R37" s="200">
        <f>IF('Data Import'!$AB$271&lt;&gt;"",'Data Import'!$AB$271,"")</f>
        <v>0</v>
      </c>
      <c r="S37" s="200">
        <f>IF('Data Import'!$AB$272&lt;&gt;"",'Data Import'!$AB$272,"")</f>
        <v>0</v>
      </c>
    </row>
    <row r="38" spans="1:19" s="202" customFormat="1" ht="15.75" customHeight="1" x14ac:dyDescent="0.25">
      <c r="A38" s="33">
        <v>26</v>
      </c>
      <c r="B38" s="177" t="s">
        <v>36</v>
      </c>
      <c r="C38" s="199" t="str">
        <f>IF('Data Import'!$AC$256="Нет","+","")</f>
        <v/>
      </c>
      <c r="D38" s="199" t="str">
        <f>IF('Data Import'!$AC$257="Нет","+","")</f>
        <v>+</v>
      </c>
      <c r="E38" s="179" t="str">
        <f>IF('Data Import'!$AC$258&lt;&gt;"",'Data Import'!$AC$258,"")</f>
        <v/>
      </c>
      <c r="F38" s="199" t="str">
        <f>IF('Data Import'!$AC$259&lt;&gt;"",'Data Import'!$AC$259,"")</f>
        <v/>
      </c>
      <c r="G38" s="201" t="str">
        <f>IF('Data Import'!$AC$260&lt;&gt;"",'Data Import'!$AC$260,"")</f>
        <v/>
      </c>
      <c r="H38" s="201" t="str">
        <f>IF('Data Import'!$AC$261&lt;&gt;"",'Data Import'!$AC$261,"")</f>
        <v/>
      </c>
      <c r="I38" s="199" t="str">
        <f>IF('Data Import'!$AC$262="Нет","+","")</f>
        <v>+</v>
      </c>
      <c r="J38" s="179" t="str">
        <f>IF('Data Import'!$AC$263&lt;&gt;"",'Data Import'!$AC$263,"")</f>
        <v/>
      </c>
      <c r="K38" s="199" t="str">
        <f>IF('Data Import'!$AC$264="Нет","+","")</f>
        <v/>
      </c>
      <c r="L38" s="179" t="str">
        <f>IF('Data Import'!$AC$265&lt;&gt;"",'Data Import'!$AC$265,"")</f>
        <v/>
      </c>
      <c r="M38" s="199" t="str">
        <f>IF('Data Import'!$AC$266="Нет","+","")</f>
        <v/>
      </c>
      <c r="N38" s="200" t="str">
        <f>IF('Data Import'!$AC$267&lt;&gt;"",'Data Import'!$AC$267,"")</f>
        <v/>
      </c>
      <c r="O38" s="199" t="str">
        <f>IF('Data Import'!$AC$268="Нет","+","")</f>
        <v/>
      </c>
      <c r="P38" s="179" t="str">
        <f>IF('Data Import'!$AC$269&lt;&gt;"",'Data Import'!$AC$269,"")</f>
        <v/>
      </c>
      <c r="Q38" s="200" t="str">
        <f>IF('Data Import'!$AC$270&lt;&gt;"",'Data Import'!$AC$270,"")</f>
        <v/>
      </c>
      <c r="R38" s="200">
        <f>IF('Data Import'!$AC$271&lt;&gt;"",'Data Import'!$AC$271,"")</f>
        <v>2</v>
      </c>
      <c r="S38" s="200">
        <f>IF('Data Import'!$AC$272&lt;&gt;"",'Data Import'!$AC$272,"")</f>
        <v>2</v>
      </c>
    </row>
    <row r="39" spans="1:19" s="202" customFormat="1" ht="15.75" customHeight="1" x14ac:dyDescent="0.25">
      <c r="A39" s="33">
        <v>27</v>
      </c>
      <c r="B39" s="177" t="s">
        <v>37</v>
      </c>
      <c r="C39" s="199" t="str">
        <f>IF('Data Import'!$AD$256="Нет","+","")</f>
        <v/>
      </c>
      <c r="D39" s="199" t="str">
        <f>IF('Data Import'!$AD$257="Нет","+","")</f>
        <v/>
      </c>
      <c r="E39" s="179" t="str">
        <f>IF('Data Import'!$AD$258&lt;&gt;"",'Data Import'!$AD$258,"")</f>
        <v/>
      </c>
      <c r="F39" s="199" t="str">
        <f>IF('Data Import'!$AD$259&lt;&gt;"",'Data Import'!$AD$259,"")</f>
        <v/>
      </c>
      <c r="G39" s="201" t="str">
        <f>IF('Data Import'!$AD$260&lt;&gt;"",'Data Import'!$AD$260,"")</f>
        <v/>
      </c>
      <c r="H39" s="201" t="str">
        <f>IF('Data Import'!$AD$261&lt;&gt;"",'Data Import'!$AD$261,"")</f>
        <v/>
      </c>
      <c r="I39" s="199" t="str">
        <f>IF('Data Import'!$AD$262="Нет","+","")</f>
        <v/>
      </c>
      <c r="J39" s="179" t="str">
        <f>IF('Data Import'!$AD$263&lt;&gt;"",'Data Import'!$AD$263,"")</f>
        <v/>
      </c>
      <c r="K39" s="199" t="str">
        <f>IF('Data Import'!$AD$264="Нет","+","")</f>
        <v/>
      </c>
      <c r="L39" s="179" t="str">
        <f>IF('Data Import'!$AD$265&lt;&gt;"",'Data Import'!$AD$265,"")</f>
        <v/>
      </c>
      <c r="M39" s="199" t="str">
        <f>IF('Data Import'!$AD$266="Нет","+","")</f>
        <v/>
      </c>
      <c r="N39" s="200" t="str">
        <f>IF('Data Import'!$AD$267&lt;&gt;"",'Data Import'!$AD$267,"")</f>
        <v/>
      </c>
      <c r="O39" s="199" t="str">
        <f>IF('Data Import'!$AD$268="Нет","+","")</f>
        <v/>
      </c>
      <c r="P39" s="179" t="str">
        <f>IF('Data Import'!$AD$269&lt;&gt;"",'Data Import'!$AD$269,"")</f>
        <v/>
      </c>
      <c r="Q39" s="200" t="str">
        <f>IF('Data Import'!$AD$270&lt;&gt;"",'Data Import'!$AD$270,"")</f>
        <v/>
      </c>
      <c r="R39" s="200" t="str">
        <f>IF('Data Import'!$AD$271&lt;&gt;"",'Data Import'!$AD$271,"")</f>
        <v/>
      </c>
      <c r="S39" s="200" t="str">
        <f>IF('Data Import'!$AD$272&lt;&gt;"",'Data Import'!$AD$272,"")</f>
        <v/>
      </c>
    </row>
    <row r="40" spans="1:19" s="202" customFormat="1" ht="15.75" customHeight="1" x14ac:dyDescent="0.25">
      <c r="A40" s="33">
        <v>28</v>
      </c>
      <c r="B40" s="177" t="s">
        <v>38</v>
      </c>
      <c r="C40" s="199" t="str">
        <f>IF('Data Import'!$AE$256="Нет","+","")</f>
        <v>+</v>
      </c>
      <c r="D40" s="199" t="str">
        <f>IF('Data Import'!$AE$257="Нет","+","")</f>
        <v>+</v>
      </c>
      <c r="E40" s="179" t="str">
        <f>IF('Data Import'!$AE$258&lt;&gt;"",'Data Import'!$AE$258,"")</f>
        <v/>
      </c>
      <c r="F40" s="199" t="str">
        <f>IF('Data Import'!$AE$259&lt;&gt;"",'Data Import'!$AE$259,"")</f>
        <v/>
      </c>
      <c r="G40" s="201" t="str">
        <f>IF('Data Import'!$AE$260&lt;&gt;"",'Data Import'!$AE$260,"")</f>
        <v/>
      </c>
      <c r="H40" s="201" t="str">
        <f>IF('Data Import'!$AE$261&lt;&gt;"",'Data Import'!$AE$261,"")</f>
        <v/>
      </c>
      <c r="I40" s="199" t="str">
        <f>IF('Data Import'!$AE$262="Нет","+","")</f>
        <v>+</v>
      </c>
      <c r="J40" s="179" t="str">
        <f>IF('Data Import'!$AE$263&lt;&gt;"",'Data Import'!$AE$263,"")</f>
        <v/>
      </c>
      <c r="K40" s="199" t="str">
        <f>IF('Data Import'!$AE$264="Нет","+","")</f>
        <v/>
      </c>
      <c r="L40" s="179" t="str">
        <f>IF('Data Import'!$AE$265&lt;&gt;"",'Data Import'!$AE$265,"")</f>
        <v/>
      </c>
      <c r="M40" s="199" t="str">
        <f>IF('Data Import'!$AE$266="Нет","+","")</f>
        <v/>
      </c>
      <c r="N40" s="200" t="str">
        <f>IF('Data Import'!$AE$267&lt;&gt;"",'Data Import'!$AE$267,"")</f>
        <v/>
      </c>
      <c r="O40" s="199" t="str">
        <f>IF('Data Import'!$AE$268="Нет","+","")</f>
        <v/>
      </c>
      <c r="P40" s="179" t="str">
        <f>IF('Data Import'!$AE$269&lt;&gt;"",'Data Import'!$AE$269,"")</f>
        <v/>
      </c>
      <c r="Q40" s="200" t="str">
        <f>IF('Data Import'!$AE$270&lt;&gt;"",'Data Import'!$AE$270,"")</f>
        <v/>
      </c>
      <c r="R40" s="200">
        <f>IF('Data Import'!$AE$271&lt;&gt;"",'Data Import'!$AE$271,"")</f>
        <v>0</v>
      </c>
      <c r="S40" s="200">
        <f>IF('Data Import'!$AE$272&lt;&gt;"",'Data Import'!$AE$272,"")</f>
        <v>0</v>
      </c>
    </row>
    <row r="41" spans="1:19" s="202" customFormat="1" ht="15.75" customHeight="1" x14ac:dyDescent="0.25">
      <c r="A41" s="33">
        <v>29</v>
      </c>
      <c r="B41" s="177" t="s">
        <v>39</v>
      </c>
      <c r="C41" s="199" t="str">
        <f>IF('Data Import'!$AF$256="Нет","+","")</f>
        <v>+</v>
      </c>
      <c r="D41" s="199" t="str">
        <f>IF('Data Import'!$AF$257="Нет","+","")</f>
        <v/>
      </c>
      <c r="E41" s="179" t="str">
        <f>IF('Data Import'!$AF$258&lt;&gt;"",'Data Import'!$AF$258,"")</f>
        <v/>
      </c>
      <c r="F41" s="199" t="str">
        <f>IF('Data Import'!$AF$259&lt;&gt;"",'Data Import'!$AF$259,"")</f>
        <v/>
      </c>
      <c r="G41" s="201" t="str">
        <f>IF('Data Import'!$AF$260&lt;&gt;"",'Data Import'!$AF$260,"")</f>
        <v/>
      </c>
      <c r="H41" s="201" t="str">
        <f>IF('Data Import'!$AF$261&lt;&gt;"",'Data Import'!$AF$261,"")</f>
        <v/>
      </c>
      <c r="I41" s="199" t="str">
        <f>IF('Data Import'!$AF$262="Нет","+","")</f>
        <v>+</v>
      </c>
      <c r="J41" s="179" t="str">
        <f>IF('Data Import'!$AF$263&lt;&gt;"",'Data Import'!$AF$263,"")</f>
        <v/>
      </c>
      <c r="K41" s="199" t="str">
        <f>IF('Data Import'!$AF$264="Нет","+","")</f>
        <v/>
      </c>
      <c r="L41" s="179" t="str">
        <f>IF('Data Import'!$AF$265&lt;&gt;"",'Data Import'!$AF$265,"")</f>
        <v/>
      </c>
      <c r="M41" s="199" t="str">
        <f>IF('Data Import'!$AF$266="Нет","+","")</f>
        <v/>
      </c>
      <c r="N41" s="200" t="str">
        <f>IF('Data Import'!$AF$267&lt;&gt;"",'Data Import'!$AF$267,"")</f>
        <v/>
      </c>
      <c r="O41" s="199" t="str">
        <f>IF('Data Import'!$AF$268="Нет","+","")</f>
        <v/>
      </c>
      <c r="P41" s="179" t="str">
        <f>IF('Data Import'!$AF$269&lt;&gt;"",'Data Import'!$AF$269,"")</f>
        <v/>
      </c>
      <c r="Q41" s="200" t="str">
        <f>IF('Data Import'!$AF$270&lt;&gt;"",'Data Import'!$AF$270,"")</f>
        <v/>
      </c>
      <c r="R41" s="200">
        <f>IF('Data Import'!$AF$271&lt;&gt;"",'Data Import'!$AF$271,"")</f>
        <v>1</v>
      </c>
      <c r="S41" s="200" t="str">
        <f>IF('Data Import'!$AF$272&lt;&gt;"",'Data Import'!$AF$272,"")</f>
        <v/>
      </c>
    </row>
    <row r="42" spans="1:19" s="202" customFormat="1" ht="78.75" customHeight="1" x14ac:dyDescent="0.25">
      <c r="A42" s="33">
        <v>30</v>
      </c>
      <c r="B42" s="177" t="s">
        <v>40</v>
      </c>
      <c r="C42" s="199" t="str">
        <f>IF('Data Import'!$AG$256="Нет","+","")</f>
        <v>+</v>
      </c>
      <c r="D42" s="199" t="str">
        <f>IF('Data Import'!$AG$257="Нет","+","")</f>
        <v/>
      </c>
      <c r="E42" s="179" t="str">
        <f>IF('Data Import'!$AG$258&lt;&gt;"",'Data Import'!$AG$258,"")</f>
        <v/>
      </c>
      <c r="F42" s="199" t="str">
        <f>IF('Data Import'!$AG$259&lt;&gt;"",'Data Import'!$AG$259,"")</f>
        <v/>
      </c>
      <c r="G42" s="201" t="str">
        <f>IF('Data Import'!$AG$260&lt;&gt;"",'Data Import'!$AG$260,"")</f>
        <v/>
      </c>
      <c r="H42" s="201" t="str">
        <f>IF('Data Import'!$AG$261&lt;&gt;"",'Data Import'!$AG$261,"")</f>
        <v/>
      </c>
      <c r="I42" s="199" t="str">
        <f>IF('Data Import'!$AG$262="Нет","+","")</f>
        <v/>
      </c>
      <c r="J42" s="179" t="str">
        <f>IF('Data Import'!$AG$263&lt;&gt;"",'Data Import'!$AG$263,"")</f>
        <v>Административные здания имеют шаговую доступность до остановок общественного транспорта.  предложений, жалоб от общественных организаций инвалидов не поступало.</v>
      </c>
      <c r="K42" s="199" t="str">
        <f>IF('Data Import'!$AG$264="Нет","+","")</f>
        <v/>
      </c>
      <c r="L42" s="179" t="str">
        <f>IF('Data Import'!$AG$265&lt;&gt;"",'Data Import'!$AG$265,"")</f>
        <v/>
      </c>
      <c r="M42" s="199" t="str">
        <f>IF('Data Import'!$AG$266="Нет","+","")</f>
        <v/>
      </c>
      <c r="N42" s="200" t="str">
        <f>IF('Data Import'!$AG$267&lt;&gt;"",'Data Import'!$AG$267,"")</f>
        <v/>
      </c>
      <c r="O42" s="199" t="str">
        <f>IF('Data Import'!$AG$268="Нет","+","")</f>
        <v/>
      </c>
      <c r="P42" s="179" t="str">
        <f>IF('Data Import'!$AG$269&lt;&gt;"",'Data Import'!$AG$269,"")</f>
        <v/>
      </c>
      <c r="Q42" s="200" t="str">
        <f>IF('Data Import'!$AG$270&lt;&gt;"",'Data Import'!$AG$270,"")</f>
        <v/>
      </c>
      <c r="R42" s="200">
        <f>IF('Data Import'!$AG$271&lt;&gt;"",'Data Import'!$AG$271,"")</f>
        <v>2</v>
      </c>
      <c r="S42" s="200">
        <f>IF('Data Import'!$AG$272&lt;&gt;"",'Data Import'!$AG$272,"")</f>
        <v>2</v>
      </c>
    </row>
    <row r="43" spans="1:19" s="202" customFormat="1" ht="19.5" customHeight="1" x14ac:dyDescent="0.25">
      <c r="A43" s="33">
        <v>31</v>
      </c>
      <c r="B43" s="177" t="s">
        <v>41</v>
      </c>
      <c r="C43" s="199" t="str">
        <f>IF('Data Import'!$AH$256="Нет","+","")</f>
        <v>+</v>
      </c>
      <c r="D43" s="199" t="str">
        <f>IF('Data Import'!$AH$257="Нет","+","")</f>
        <v/>
      </c>
      <c r="E43" s="179" t="str">
        <f>IF('Data Import'!$AH$258&lt;&gt;"",'Data Import'!$AH$258,"")</f>
        <v/>
      </c>
      <c r="F43" s="199" t="str">
        <f>IF('Data Import'!$AH$259&lt;&gt;"",'Data Import'!$AH$259,"")</f>
        <v/>
      </c>
      <c r="G43" s="201" t="str">
        <f>IF('Data Import'!$AH$260&lt;&gt;"",'Data Import'!$AH$260,"")</f>
        <v/>
      </c>
      <c r="H43" s="201" t="str">
        <f>IF('Data Import'!$AH$261&lt;&gt;"",'Data Import'!$AH$261,"")</f>
        <v/>
      </c>
      <c r="I43" s="199" t="str">
        <f>IF('Data Import'!$AH$262="Нет","+","")</f>
        <v/>
      </c>
      <c r="J43" s="179" t="str">
        <f>IF('Data Import'!$AH$263&lt;&gt;"",'Data Import'!$AH$263,"")</f>
        <v>доступность обеспечена</v>
      </c>
      <c r="K43" s="199" t="str">
        <f>IF('Data Import'!$AH$264="Нет","+","")</f>
        <v/>
      </c>
      <c r="L43" s="179" t="str">
        <f>IF('Data Import'!$AH$265&lt;&gt;"",'Data Import'!$AH$265,"")</f>
        <v/>
      </c>
      <c r="M43" s="199" t="str">
        <f>IF('Data Import'!$AH$266="Нет","+","")</f>
        <v/>
      </c>
      <c r="N43" s="200" t="str">
        <f>IF('Data Import'!$AH$267&lt;&gt;"",'Data Import'!$AH$267,"")</f>
        <v/>
      </c>
      <c r="O43" s="199" t="str">
        <f>IF('Data Import'!$AH$268="Нет","+","")</f>
        <v/>
      </c>
      <c r="P43" s="179" t="str">
        <f>IF('Data Import'!$AH$269&lt;&gt;"",'Data Import'!$AH$269,"")</f>
        <v/>
      </c>
      <c r="Q43" s="200" t="str">
        <f>IF('Data Import'!$AH$270&lt;&gt;"",'Data Import'!$AH$270,"")</f>
        <v/>
      </c>
      <c r="R43" s="200">
        <f>IF('Data Import'!$AH$271&lt;&gt;"",'Data Import'!$AH$271,"")</f>
        <v>22</v>
      </c>
      <c r="S43" s="200">
        <f>IF('Data Import'!$AH$272&lt;&gt;"",'Data Import'!$AH$272,"")</f>
        <v>22</v>
      </c>
    </row>
    <row r="44" spans="1:19" s="202" customFormat="1" ht="15.75" customHeight="1" x14ac:dyDescent="0.25">
      <c r="A44" s="33">
        <v>32</v>
      </c>
      <c r="B44" s="177" t="s">
        <v>42</v>
      </c>
      <c r="C44" s="199" t="str">
        <f>IF('Data Import'!$AI$256="Нет","+","")</f>
        <v>+</v>
      </c>
      <c r="D44" s="199" t="str">
        <f>IF('Data Import'!$AI$257="Нет","+","")</f>
        <v/>
      </c>
      <c r="E44" s="179" t="str">
        <f>IF('Data Import'!$AI$258&lt;&gt;"",'Data Import'!$AI$258,"")</f>
        <v/>
      </c>
      <c r="F44" s="199" t="str">
        <f>IF('Data Import'!$AI$259&lt;&gt;"",'Data Import'!$AI$259,"")</f>
        <v/>
      </c>
      <c r="G44" s="201" t="str">
        <f>IF('Data Import'!$AI$260&lt;&gt;"",'Data Import'!$AI$260,"")</f>
        <v/>
      </c>
      <c r="H44" s="201" t="str">
        <f>IF('Data Import'!$AI$261&lt;&gt;"",'Data Import'!$AI$261,"")</f>
        <v/>
      </c>
      <c r="I44" s="199" t="str">
        <f>IF('Data Import'!$AI$262="Нет","+","")</f>
        <v>+</v>
      </c>
      <c r="J44" s="179" t="str">
        <f>IF('Data Import'!$AI$263&lt;&gt;"",'Data Import'!$AI$263,"")</f>
        <v/>
      </c>
      <c r="K44" s="199" t="str">
        <f>IF('Data Import'!$AI$264="Нет","+","")</f>
        <v/>
      </c>
      <c r="L44" s="179" t="str">
        <f>IF('Data Import'!$AI$265&lt;&gt;"",'Data Import'!$AI$265,"")</f>
        <v/>
      </c>
      <c r="M44" s="199" t="str">
        <f>IF('Data Import'!$AI$266="Нет","+","")</f>
        <v/>
      </c>
      <c r="N44" s="200" t="str">
        <f>IF('Data Import'!$AI$267&lt;&gt;"",'Data Import'!$AI$267,"")</f>
        <v/>
      </c>
      <c r="O44" s="199" t="str">
        <f>IF('Data Import'!$AI$268="Нет","+","")</f>
        <v/>
      </c>
      <c r="P44" s="179" t="str">
        <f>IF('Data Import'!$AI$269&lt;&gt;"",'Data Import'!$AI$269,"")</f>
        <v/>
      </c>
      <c r="Q44" s="200" t="str">
        <f>IF('Data Import'!$AI$270&lt;&gt;"",'Data Import'!$AI$270,"")</f>
        <v/>
      </c>
      <c r="R44" s="200">
        <f>IF('Data Import'!$AI$271&lt;&gt;"",'Data Import'!$AI$271,"")</f>
        <v>4</v>
      </c>
      <c r="S44" s="200">
        <f>IF('Data Import'!$AI$272&lt;&gt;"",'Data Import'!$AI$272,"")</f>
        <v>3</v>
      </c>
    </row>
    <row r="45" spans="1:19" s="202" customFormat="1" ht="15.75" customHeight="1" x14ac:dyDescent="0.25">
      <c r="A45" s="33">
        <v>33</v>
      </c>
      <c r="B45" s="177" t="s">
        <v>43</v>
      </c>
      <c r="C45" s="199" t="str">
        <f>IF('Data Import'!$AJ$256="Нет","+","")</f>
        <v>+</v>
      </c>
      <c r="D45" s="199" t="str">
        <f>IF('Data Import'!$AJ$257="Нет","+","")</f>
        <v/>
      </c>
      <c r="E45" s="179" t="str">
        <f>IF('Data Import'!$AJ$258&lt;&gt;"",'Data Import'!$AJ$258,"")</f>
        <v/>
      </c>
      <c r="F45" s="199" t="str">
        <f>IF('Data Import'!$AJ$259&lt;&gt;"",'Data Import'!$AJ$259,"")</f>
        <v/>
      </c>
      <c r="G45" s="201" t="str">
        <f>IF('Data Import'!$AJ$260&lt;&gt;"",'Data Import'!$AJ$260,"")</f>
        <v/>
      </c>
      <c r="H45" s="201" t="str">
        <f>IF('Data Import'!$AJ$261&lt;&gt;"",'Data Import'!$AJ$261,"")</f>
        <v/>
      </c>
      <c r="I45" s="199" t="str">
        <f>IF('Data Import'!$AJ$262="Нет","+","")</f>
        <v>+</v>
      </c>
      <c r="J45" s="179" t="str">
        <f>IF('Data Import'!$AJ$263&lt;&gt;"",'Data Import'!$AJ$263,"")</f>
        <v/>
      </c>
      <c r="K45" s="199" t="str">
        <f>IF('Data Import'!$AJ$264="Нет","+","")</f>
        <v/>
      </c>
      <c r="L45" s="179" t="str">
        <f>IF('Data Import'!$AJ$265&lt;&gt;"",'Data Import'!$AJ$265,"")</f>
        <v/>
      </c>
      <c r="M45" s="199" t="str">
        <f>IF('Data Import'!$AJ$266="Нет","+","")</f>
        <v/>
      </c>
      <c r="N45" s="200" t="str">
        <f>IF('Data Import'!$AJ$267&lt;&gt;"",'Data Import'!$AJ$267,"")</f>
        <v/>
      </c>
      <c r="O45" s="199" t="str">
        <f>IF('Data Import'!$AJ$268="Нет","+","")</f>
        <v/>
      </c>
      <c r="P45" s="179" t="str">
        <f>IF('Data Import'!$AJ$269&lt;&gt;"",'Data Import'!$AJ$269,"")</f>
        <v/>
      </c>
      <c r="Q45" s="200" t="str">
        <f>IF('Data Import'!$AJ$270&lt;&gt;"",'Data Import'!$AJ$270,"")</f>
        <v/>
      </c>
      <c r="R45" s="200">
        <f>IF('Data Import'!$AJ$271&lt;&gt;"",'Data Import'!$AJ$271,"")</f>
        <v>20</v>
      </c>
      <c r="S45" s="200">
        <f>IF('Data Import'!$AJ$272&lt;&gt;"",'Data Import'!$AJ$272,"")</f>
        <v>20</v>
      </c>
    </row>
    <row r="46" spans="1:19" s="202" customFormat="1" ht="15.75" customHeight="1" x14ac:dyDescent="0.25">
      <c r="A46" s="33">
        <v>34</v>
      </c>
      <c r="B46" s="177" t="s">
        <v>44</v>
      </c>
      <c r="C46" s="199" t="str">
        <f>IF('Data Import'!$AK$256="Нет","+","")</f>
        <v>+</v>
      </c>
      <c r="D46" s="199" t="str">
        <f>IF('Data Import'!$AK$257="Нет","+","")</f>
        <v/>
      </c>
      <c r="E46" s="179" t="str">
        <f>IF('Data Import'!$AK$258&lt;&gt;"",'Data Import'!$AK$258,"")</f>
        <v/>
      </c>
      <c r="F46" s="199" t="str">
        <f>IF('Data Import'!$AK$259&lt;&gt;"",'Data Import'!$AK$259,"")</f>
        <v/>
      </c>
      <c r="G46" s="201" t="str">
        <f>IF('Data Import'!$AK$260&lt;&gt;"",'Data Import'!$AK$260,"")</f>
        <v/>
      </c>
      <c r="H46" s="201" t="str">
        <f>IF('Data Import'!$AK$261&lt;&gt;"",'Data Import'!$AK$261,"")</f>
        <v/>
      </c>
      <c r="I46" s="199" t="str">
        <f>IF('Data Import'!$AK$262="Нет","+","")</f>
        <v>+</v>
      </c>
      <c r="J46" s="179" t="str">
        <f>IF('Data Import'!$AK$263&lt;&gt;"",'Data Import'!$AK$263,"")</f>
        <v/>
      </c>
      <c r="K46" s="199" t="str">
        <f>IF('Data Import'!$AK$264="Нет","+","")</f>
        <v/>
      </c>
      <c r="L46" s="179" t="str">
        <f>IF('Data Import'!$AK$265&lt;&gt;"",'Data Import'!$AK$265,"")</f>
        <v/>
      </c>
      <c r="M46" s="199" t="str">
        <f>IF('Data Import'!$AK$266="Нет","+","")</f>
        <v/>
      </c>
      <c r="N46" s="200" t="str">
        <f>IF('Data Import'!$AK$267&lt;&gt;"",'Data Import'!$AK$267,"")</f>
        <v/>
      </c>
      <c r="O46" s="199" t="str">
        <f>IF('Data Import'!$AK$268="Нет","+","")</f>
        <v/>
      </c>
      <c r="P46" s="179" t="str">
        <f>IF('Data Import'!$AK$269&lt;&gt;"",'Data Import'!$AK$269,"")</f>
        <v/>
      </c>
      <c r="Q46" s="200" t="str">
        <f>IF('Data Import'!$AK$270&lt;&gt;"",'Data Import'!$AK$270,"")</f>
        <v/>
      </c>
      <c r="R46" s="200">
        <f>IF('Data Import'!$AK$271&lt;&gt;"",'Data Import'!$AK$271,"")</f>
        <v>20</v>
      </c>
      <c r="S46" s="200">
        <f>IF('Data Import'!$AK$272&lt;&gt;"",'Data Import'!$AK$272,"")</f>
        <v>20</v>
      </c>
    </row>
    <row r="47" spans="1:19" s="202" customFormat="1" ht="15.75" customHeight="1" x14ac:dyDescent="0.25">
      <c r="A47" s="33">
        <v>35</v>
      </c>
      <c r="B47" s="177" t="s">
        <v>45</v>
      </c>
      <c r="C47" s="199" t="str">
        <f>IF('Data Import'!$AL$256="Нет","+","")</f>
        <v/>
      </c>
      <c r="D47" s="199" t="str">
        <f>IF('Data Import'!$AL$257="Нет","+","")</f>
        <v>+</v>
      </c>
      <c r="E47" s="179" t="str">
        <f>IF('Data Import'!$AL$258&lt;&gt;"",'Data Import'!$AL$258,"")</f>
        <v/>
      </c>
      <c r="F47" s="199" t="str">
        <f>IF('Data Import'!$AL$259&lt;&gt;"",'Data Import'!$AL$259,"")</f>
        <v/>
      </c>
      <c r="G47" s="201" t="str">
        <f>IF('Data Import'!$AL$260&lt;&gt;"",'Data Import'!$AL$260,"")</f>
        <v/>
      </c>
      <c r="H47" s="201" t="str">
        <f>IF('Data Import'!$AL$261&lt;&gt;"",'Data Import'!$AL$261,"")</f>
        <v/>
      </c>
      <c r="I47" s="199" t="str">
        <f>IF('Data Import'!$AL$262="Нет","+","")</f>
        <v>+</v>
      </c>
      <c r="J47" s="179" t="str">
        <f>IF('Data Import'!$AL$263&lt;&gt;"",'Data Import'!$AL$263,"")</f>
        <v/>
      </c>
      <c r="K47" s="199" t="str">
        <f>IF('Data Import'!$AL$264="Нет","+","")</f>
        <v/>
      </c>
      <c r="L47" s="179" t="str">
        <f>IF('Data Import'!$AL$265&lt;&gt;"",'Data Import'!$AL$265,"")</f>
        <v/>
      </c>
      <c r="M47" s="199" t="str">
        <f>IF('Data Import'!$AL$266="Нет","+","")</f>
        <v/>
      </c>
      <c r="N47" s="200" t="str">
        <f>IF('Data Import'!$AL$267&lt;&gt;"",'Data Import'!$AL$267,"")</f>
        <v/>
      </c>
      <c r="O47" s="199" t="str">
        <f>IF('Data Import'!$AL$268="Нет","+","")</f>
        <v/>
      </c>
      <c r="P47" s="179" t="str">
        <f>IF('Data Import'!$AL$269&lt;&gt;"",'Data Import'!$AL$269,"")</f>
        <v/>
      </c>
      <c r="Q47" s="200" t="str">
        <f>IF('Data Import'!$AL$270&lt;&gt;"",'Data Import'!$AL$270,"")</f>
        <v/>
      </c>
      <c r="R47" s="200">
        <f>IF('Data Import'!$AL$271&lt;&gt;"",'Data Import'!$AL$271,"")</f>
        <v>14</v>
      </c>
      <c r="S47" s="200">
        <f>IF('Data Import'!$AL$272&lt;&gt;"",'Data Import'!$AL$272,"")</f>
        <v>14</v>
      </c>
    </row>
    <row r="48" spans="1:19" s="202" customFormat="1" ht="15.75" customHeight="1" x14ac:dyDescent="0.25">
      <c r="A48" s="33">
        <v>36</v>
      </c>
      <c r="B48" s="177" t="s">
        <v>46</v>
      </c>
      <c r="C48" s="199" t="str">
        <f>IF('Data Import'!$AM$256="Нет","+","")</f>
        <v/>
      </c>
      <c r="D48" s="199" t="str">
        <f>IF('Data Import'!$AM$257="Нет","+","")</f>
        <v/>
      </c>
      <c r="E48" s="179" t="str">
        <f>IF('Data Import'!$AM$258&lt;&gt;"",'Data Import'!$AM$258,"")</f>
        <v/>
      </c>
      <c r="F48" s="199" t="str">
        <f>IF('Data Import'!$AM$259&lt;&gt;"",'Data Import'!$AM$259,"")</f>
        <v/>
      </c>
      <c r="G48" s="201" t="str">
        <f>IF('Data Import'!$AM$260&lt;&gt;"",'Data Import'!$AM$260,"")</f>
        <v/>
      </c>
      <c r="H48" s="201" t="str">
        <f>IF('Data Import'!$AM$261&lt;&gt;"",'Data Import'!$AM$261,"")</f>
        <v/>
      </c>
      <c r="I48" s="199" t="str">
        <f>IF('Data Import'!$AM$262="Нет","+","")</f>
        <v/>
      </c>
      <c r="J48" s="179" t="str">
        <f>IF('Data Import'!$AM$263&lt;&gt;"",'Data Import'!$AM$263,"")</f>
        <v/>
      </c>
      <c r="K48" s="199" t="str">
        <f>IF('Data Import'!$AM$264="Нет","+","")</f>
        <v/>
      </c>
      <c r="L48" s="179" t="str">
        <f>IF('Data Import'!$AM$265&lt;&gt;"",'Data Import'!$AM$265,"")</f>
        <v/>
      </c>
      <c r="M48" s="199" t="str">
        <f>IF('Data Import'!$AM$266="Нет","+","")</f>
        <v/>
      </c>
      <c r="N48" s="200" t="str">
        <f>IF('Data Import'!$AM$267&lt;&gt;"",'Data Import'!$AM$267,"")</f>
        <v/>
      </c>
      <c r="O48" s="199" t="str">
        <f>IF('Data Import'!$AM$268="Нет","+","")</f>
        <v/>
      </c>
      <c r="P48" s="179" t="str">
        <f>IF('Data Import'!$AM$269&lt;&gt;"",'Data Import'!$AM$269,"")</f>
        <v/>
      </c>
      <c r="Q48" s="200" t="str">
        <f>IF('Data Import'!$AM$270&lt;&gt;"",'Data Import'!$AM$270,"")</f>
        <v/>
      </c>
      <c r="R48" s="200" t="str">
        <f>IF('Data Import'!$AM$271&lt;&gt;"",'Data Import'!$AM$271,"")</f>
        <v/>
      </c>
      <c r="S48" s="200" t="str">
        <f>IF('Data Import'!$AM$272&lt;&gt;"",'Data Import'!$AM$272,"")</f>
        <v/>
      </c>
    </row>
    <row r="49" spans="1:19" s="202" customFormat="1" ht="15.75" customHeight="1" x14ac:dyDescent="0.25">
      <c r="A49" s="33">
        <v>37</v>
      </c>
      <c r="B49" s="177" t="s">
        <v>47</v>
      </c>
      <c r="C49" s="199" t="str">
        <f>IF('Data Import'!$AN$256="Нет","+","")</f>
        <v/>
      </c>
      <c r="D49" s="199" t="str">
        <f>IF('Data Import'!$AN$257="Нет","+","")</f>
        <v>+</v>
      </c>
      <c r="E49" s="179" t="str">
        <f>IF('Data Import'!$AN$258&lt;&gt;"",'Data Import'!$AN$258,"")</f>
        <v/>
      </c>
      <c r="F49" s="199" t="str">
        <f>IF('Data Import'!$AN$259&lt;&gt;"",'Data Import'!$AN$259,"")</f>
        <v/>
      </c>
      <c r="G49" s="201" t="str">
        <f>IF('Data Import'!$AN$260&lt;&gt;"",'Data Import'!$AN$260,"")</f>
        <v/>
      </c>
      <c r="H49" s="201" t="str">
        <f>IF('Data Import'!$AN$261&lt;&gt;"",'Data Import'!$AN$261,"")</f>
        <v/>
      </c>
      <c r="I49" s="199" t="str">
        <f>IF('Data Import'!$AN$262="Нет","+","")</f>
        <v>+</v>
      </c>
      <c r="J49" s="179" t="str">
        <f>IF('Data Import'!$AN$263&lt;&gt;"",'Data Import'!$AN$263,"")</f>
        <v/>
      </c>
      <c r="K49" s="199" t="str">
        <f>IF('Data Import'!$AN$264="Нет","+","")</f>
        <v/>
      </c>
      <c r="L49" s="179" t="str">
        <f>IF('Data Import'!$AN$265&lt;&gt;"",'Data Import'!$AN$265,"")</f>
        <v/>
      </c>
      <c r="M49" s="199" t="str">
        <f>IF('Data Import'!$AN$266="Нет","+","")</f>
        <v/>
      </c>
      <c r="N49" s="200" t="str">
        <f>IF('Data Import'!$AN$267&lt;&gt;"",'Data Import'!$AN$267,"")</f>
        <v/>
      </c>
      <c r="O49" s="199" t="str">
        <f>IF('Data Import'!$AN$268="Нет","+","")</f>
        <v/>
      </c>
      <c r="P49" s="179" t="str">
        <f>IF('Data Import'!$AN$269&lt;&gt;"",'Data Import'!$AN$269,"")</f>
        <v/>
      </c>
      <c r="Q49" s="200" t="str">
        <f>IF('Data Import'!$AN$270&lt;&gt;"",'Data Import'!$AN$270,"")</f>
        <v/>
      </c>
      <c r="R49" s="200">
        <f>IF('Data Import'!$AN$271&lt;&gt;"",'Data Import'!$AN$271,"")</f>
        <v>52</v>
      </c>
      <c r="S49" s="200">
        <f>IF('Data Import'!$AN$272&lt;&gt;"",'Data Import'!$AN$272,"")</f>
        <v>52</v>
      </c>
    </row>
    <row r="50" spans="1:19" s="202" customFormat="1" ht="15.75" customHeight="1" x14ac:dyDescent="0.25">
      <c r="A50" s="33">
        <v>38</v>
      </c>
      <c r="B50" s="177" t="s">
        <v>48</v>
      </c>
      <c r="C50" s="199" t="str">
        <f>IF('Data Import'!$AO$256="Нет","+","")</f>
        <v>+</v>
      </c>
      <c r="D50" s="199" t="str">
        <f>IF('Data Import'!$AO$257="Нет","+","")</f>
        <v/>
      </c>
      <c r="E50" s="179" t="str">
        <f>IF('Data Import'!$AO$258&lt;&gt;"",'Data Import'!$AO$258,"")</f>
        <v/>
      </c>
      <c r="F50" s="199" t="str">
        <f>IF('Data Import'!$AO$259&lt;&gt;"",'Data Import'!$AO$259,"")</f>
        <v/>
      </c>
      <c r="G50" s="201" t="str">
        <f>IF('Data Import'!$AO$260&lt;&gt;"",'Data Import'!$AO$260,"")</f>
        <v/>
      </c>
      <c r="H50" s="201" t="str">
        <f>IF('Data Import'!$AO$261&lt;&gt;"",'Data Import'!$AO$261,"")</f>
        <v/>
      </c>
      <c r="I50" s="199" t="str">
        <f>IF('Data Import'!$AO$262="Нет","+","")</f>
        <v>+</v>
      </c>
      <c r="J50" s="179" t="str">
        <f>IF('Data Import'!$AO$263&lt;&gt;"",'Data Import'!$AO$263,"")</f>
        <v/>
      </c>
      <c r="K50" s="199" t="str">
        <f>IF('Data Import'!$AO$264="Нет","+","")</f>
        <v/>
      </c>
      <c r="L50" s="179" t="str">
        <f>IF('Data Import'!$AO$265&lt;&gt;"",'Data Import'!$AO$265,"")</f>
        <v/>
      </c>
      <c r="M50" s="199" t="str">
        <f>IF('Data Import'!$AO$266="Нет","+","")</f>
        <v/>
      </c>
      <c r="N50" s="200" t="str">
        <f>IF('Data Import'!$AO$267&lt;&gt;"",'Data Import'!$AO$267,"")</f>
        <v/>
      </c>
      <c r="O50" s="199" t="str">
        <f>IF('Data Import'!$AO$268="Нет","+","")</f>
        <v/>
      </c>
      <c r="P50" s="179" t="str">
        <f>IF('Data Import'!$AO$269&lt;&gt;"",'Data Import'!$AO$269,"")</f>
        <v/>
      </c>
      <c r="Q50" s="200" t="str">
        <f>IF('Data Import'!$AO$270&lt;&gt;"",'Data Import'!$AO$270,"")</f>
        <v/>
      </c>
      <c r="R50" s="200">
        <f>IF('Data Import'!$AO$271&lt;&gt;"",'Data Import'!$AO$271,"")</f>
        <v>34</v>
      </c>
      <c r="S50" s="200">
        <f>IF('Data Import'!$AO$272&lt;&gt;"",'Data Import'!$AO$272,"")</f>
        <v>20</v>
      </c>
    </row>
    <row r="51" spans="1:19" s="202" customFormat="1" ht="15.75" customHeight="1" x14ac:dyDescent="0.25">
      <c r="A51" s="33">
        <v>39</v>
      </c>
      <c r="B51" s="177" t="s">
        <v>49</v>
      </c>
      <c r="C51" s="199" t="str">
        <f>IF('Data Import'!$AP$256="Нет","+","")</f>
        <v/>
      </c>
      <c r="D51" s="199" t="str">
        <f>IF('Data Import'!$AP$257="Нет","+","")</f>
        <v>+</v>
      </c>
      <c r="E51" s="179" t="str">
        <f>IF('Data Import'!$AP$258&lt;&gt;"",'Data Import'!$AP$258,"")</f>
        <v/>
      </c>
      <c r="F51" s="199" t="str">
        <f>IF('Data Import'!$AP$259&lt;&gt;"",'Data Import'!$AP$259,"")</f>
        <v/>
      </c>
      <c r="G51" s="201" t="str">
        <f>IF('Data Import'!$AP$260&lt;&gt;"",'Data Import'!$AP$260,"")</f>
        <v/>
      </c>
      <c r="H51" s="201" t="str">
        <f>IF('Data Import'!$AP$261&lt;&gt;"",'Data Import'!$AP$261,"")</f>
        <v/>
      </c>
      <c r="I51" s="199" t="str">
        <f>IF('Data Import'!$AP$262="Нет","+","")</f>
        <v>+</v>
      </c>
      <c r="J51" s="179" t="str">
        <f>IF('Data Import'!$AP$263&lt;&gt;"",'Data Import'!$AP$263,"")</f>
        <v/>
      </c>
      <c r="K51" s="199" t="str">
        <f>IF('Data Import'!$AP$264="Нет","+","")</f>
        <v/>
      </c>
      <c r="L51" s="179" t="str">
        <f>IF('Data Import'!$AP$265&lt;&gt;"",'Data Import'!$AP$265,"")</f>
        <v/>
      </c>
      <c r="M51" s="199" t="str">
        <f>IF('Data Import'!$AP$266="Нет","+","")</f>
        <v/>
      </c>
      <c r="N51" s="200" t="str">
        <f>IF('Data Import'!$AP$267&lt;&gt;"",'Data Import'!$AP$267,"")</f>
        <v/>
      </c>
      <c r="O51" s="199" t="str">
        <f>IF('Data Import'!$AP$268="Нет","+","")</f>
        <v/>
      </c>
      <c r="P51" s="179" t="str">
        <f>IF('Data Import'!$AP$269&lt;&gt;"",'Data Import'!$AP$269,"")</f>
        <v/>
      </c>
      <c r="Q51" s="200" t="str">
        <f>IF('Data Import'!$AP$270&lt;&gt;"",'Data Import'!$AP$270,"")</f>
        <v/>
      </c>
      <c r="R51" s="200">
        <f>IF('Data Import'!$AP$271&lt;&gt;"",'Data Import'!$AP$271,"")</f>
        <v>10</v>
      </c>
      <c r="S51" s="200">
        <f>IF('Data Import'!$AP$272&lt;&gt;"",'Data Import'!$AP$272,"")</f>
        <v>10</v>
      </c>
    </row>
    <row r="52" spans="1:19" s="202" customFormat="1" ht="108.75" customHeight="1" x14ac:dyDescent="0.25">
      <c r="A52" s="33">
        <v>40</v>
      </c>
      <c r="B52" s="177" t="s">
        <v>50</v>
      </c>
      <c r="C52" s="199" t="str">
        <f>IF('Data Import'!$AQ$256="Нет","+","")</f>
        <v/>
      </c>
      <c r="D52" s="199" t="str">
        <f>IF('Data Import'!$AQ$257="Нет","+","")</f>
        <v/>
      </c>
      <c r="E52" s="179" t="str">
        <f>IF('Data Import'!$AQ$258&lt;&gt;"",'Data Import'!$AQ$258,"")</f>
        <v>Удельный вес объектов организаций подведомственных министерству дорожного хозяйства и транспорта Ставропольского края (далее - миндор края), на которых обеспечиваются условия индивидуальной мобильности инвалидов и возможность самостоятельного их передвижения по объекту, от общего количества объектов организаций,  подведомственных миндору края.</v>
      </c>
      <c r="F52" s="199" t="str">
        <f>IF('Data Import'!$AQ$259&lt;&gt;"",'Data Import'!$AQ$259,"")</f>
        <v>%</v>
      </c>
      <c r="G52" s="201">
        <f>IF('Data Import'!$AQ$260&lt;&gt;"",'Data Import'!$AQ$260,"")</f>
        <v>100</v>
      </c>
      <c r="H52" s="201">
        <f>IF('Data Import'!$AQ$261&lt;&gt;"",'Data Import'!$AQ$261,"")</f>
        <v>100</v>
      </c>
      <c r="I52" s="199" t="str">
        <f>IF('Data Import'!$AQ$262="Нет","+","")</f>
        <v/>
      </c>
      <c r="J52" s="179" t="str">
        <f>IF('Data Import'!$AQ$263&lt;&gt;"",'Data Import'!$AQ$263,"")</f>
        <v/>
      </c>
      <c r="K52" s="199" t="str">
        <f>IF('Data Import'!$AQ$264="Нет","+","")</f>
        <v>+</v>
      </c>
      <c r="L52" s="179" t="str">
        <f>IF('Data Import'!$AQ$265&lt;&gt;"",'Data Import'!$AQ$265,"")</f>
        <v/>
      </c>
      <c r="M52" s="199" t="str">
        <f>IF('Data Import'!$AQ$266="Нет","+","")</f>
        <v>+</v>
      </c>
      <c r="N52" s="200" t="str">
        <f>IF('Data Import'!$AQ$267&lt;&gt;"",'Data Import'!$AQ$267,"")</f>
        <v/>
      </c>
      <c r="O52" s="199" t="str">
        <f>IF('Data Import'!$AQ$268="Нет","+","")</f>
        <v>+</v>
      </c>
      <c r="P52" s="179" t="str">
        <f>IF('Data Import'!$AQ$269&lt;&gt;"",'Data Import'!$AQ$269,"")</f>
        <v/>
      </c>
      <c r="Q52" s="200">
        <f>IF('Data Import'!$AQ$270&lt;&gt;"",'Data Import'!$AQ$270,"")</f>
        <v>20</v>
      </c>
      <c r="R52" s="200">
        <f>IF('Data Import'!$AQ$271&lt;&gt;"",'Data Import'!$AQ$271,"")</f>
        <v>16</v>
      </c>
      <c r="S52" s="200">
        <f>IF('Data Import'!$AQ$272&lt;&gt;"",'Data Import'!$AQ$272,"")</f>
        <v>0</v>
      </c>
    </row>
    <row r="53" spans="1:19" s="202" customFormat="1" ht="15.75" customHeight="1" x14ac:dyDescent="0.25">
      <c r="A53" s="33">
        <v>41</v>
      </c>
      <c r="B53" s="177" t="s">
        <v>51</v>
      </c>
      <c r="C53" s="199" t="str">
        <f>IF('Data Import'!$AR$256="Нет","+","")</f>
        <v/>
      </c>
      <c r="D53" s="199" t="str">
        <f>IF('Data Import'!$AR$257="Нет","+","")</f>
        <v>+</v>
      </c>
      <c r="E53" s="179" t="str">
        <f>IF('Data Import'!$AR$258&lt;&gt;"",'Data Import'!$AR$258,"")</f>
        <v/>
      </c>
      <c r="F53" s="199" t="str">
        <f>IF('Data Import'!$AR$259&lt;&gt;"",'Data Import'!$AR$259,"")</f>
        <v/>
      </c>
      <c r="G53" s="201" t="str">
        <f>IF('Data Import'!$AR$260&lt;&gt;"",'Data Import'!$AR$260,"")</f>
        <v/>
      </c>
      <c r="H53" s="201" t="str">
        <f>IF('Data Import'!$AR$261&lt;&gt;"",'Data Import'!$AR$261,"")</f>
        <v/>
      </c>
      <c r="I53" s="199" t="str">
        <f>IF('Data Import'!$AR$262="Нет","+","")</f>
        <v>+</v>
      </c>
      <c r="J53" s="179" t="str">
        <f>IF('Data Import'!$AR$263&lt;&gt;"",'Data Import'!$AR$263,"")</f>
        <v/>
      </c>
      <c r="K53" s="199" t="str">
        <f>IF('Data Import'!$AR$264="Нет","+","")</f>
        <v/>
      </c>
      <c r="L53" s="179" t="str">
        <f>IF('Data Import'!$AR$265&lt;&gt;"",'Data Import'!$AR$265,"")</f>
        <v/>
      </c>
      <c r="M53" s="199" t="str">
        <f>IF('Data Import'!$AR$266="Нет","+","")</f>
        <v/>
      </c>
      <c r="N53" s="200" t="str">
        <f>IF('Data Import'!$AR$267&lt;&gt;"",'Data Import'!$AR$267,"")</f>
        <v/>
      </c>
      <c r="O53" s="199" t="str">
        <f>IF('Data Import'!$AR$268="Нет","+","")</f>
        <v/>
      </c>
      <c r="P53" s="179" t="str">
        <f>IF('Data Import'!$AR$269&lt;&gt;"",'Data Import'!$AR$269,"")</f>
        <v/>
      </c>
      <c r="Q53" s="200" t="str">
        <f>IF('Data Import'!$AR$270&lt;&gt;"",'Data Import'!$AR$270,"")</f>
        <v/>
      </c>
      <c r="R53" s="200">
        <f>IF('Data Import'!$AR$271&lt;&gt;"",'Data Import'!$AR$271,"")</f>
        <v>5</v>
      </c>
      <c r="S53" s="200">
        <f>IF('Data Import'!$AR$272&lt;&gt;"",'Data Import'!$AR$272,"")</f>
        <v>3</v>
      </c>
    </row>
    <row r="54" spans="1:19" s="202" customFormat="1" ht="15.75" customHeight="1" x14ac:dyDescent="0.25">
      <c r="A54" s="33">
        <v>42</v>
      </c>
      <c r="B54" s="177" t="s">
        <v>52</v>
      </c>
      <c r="C54" s="199" t="str">
        <f>IF('Data Import'!$AS$256="Нет","+","")</f>
        <v/>
      </c>
      <c r="D54" s="199" t="str">
        <f>IF('Data Import'!$AS$257="Нет","+","")</f>
        <v/>
      </c>
      <c r="E54" s="179" t="str">
        <f>IF('Data Import'!$AS$258&lt;&gt;"",'Data Import'!$AS$258,"")</f>
        <v/>
      </c>
      <c r="F54" s="199" t="str">
        <f>IF('Data Import'!$AS$259&lt;&gt;"",'Data Import'!$AS$259,"")</f>
        <v/>
      </c>
      <c r="G54" s="201" t="str">
        <f>IF('Data Import'!$AS$260&lt;&gt;"",'Data Import'!$AS$260,"")</f>
        <v/>
      </c>
      <c r="H54" s="201" t="str">
        <f>IF('Data Import'!$AS$261&lt;&gt;"",'Data Import'!$AS$261,"")</f>
        <v/>
      </c>
      <c r="I54" s="199" t="str">
        <f>IF('Data Import'!$AS$262="Нет","+","")</f>
        <v>+</v>
      </c>
      <c r="J54" s="179" t="str">
        <f>IF('Data Import'!$AS$263&lt;&gt;"",'Data Import'!$AS$263,"")</f>
        <v/>
      </c>
      <c r="K54" s="199" t="str">
        <f>IF('Data Import'!$AS$264="Нет","+","")</f>
        <v/>
      </c>
      <c r="L54" s="179" t="str">
        <f>IF('Data Import'!$AS$265&lt;&gt;"",'Data Import'!$AS$265,"")</f>
        <v/>
      </c>
      <c r="M54" s="199" t="str">
        <f>IF('Data Import'!$AS$266="Нет","+","")</f>
        <v/>
      </c>
      <c r="N54" s="200" t="str">
        <f>IF('Data Import'!$AS$267&lt;&gt;"",'Data Import'!$AS$267,"")</f>
        <v/>
      </c>
      <c r="O54" s="199" t="str">
        <f>IF('Data Import'!$AS$268="Нет","+","")</f>
        <v/>
      </c>
      <c r="P54" s="179" t="str">
        <f>IF('Data Import'!$AS$269&lt;&gt;"",'Data Import'!$AS$269,"")</f>
        <v/>
      </c>
      <c r="Q54" s="200" t="str">
        <f>IF('Data Import'!$AS$270&lt;&gt;"",'Data Import'!$AS$270,"")</f>
        <v/>
      </c>
      <c r="R54" s="200" t="str">
        <f>IF('Data Import'!$AS$271&lt;&gt;"",'Data Import'!$AS$271,"")</f>
        <v/>
      </c>
      <c r="S54" s="200" t="str">
        <f>IF('Data Import'!$AS$272&lt;&gt;"",'Data Import'!$AS$272,"")</f>
        <v/>
      </c>
    </row>
    <row r="55" spans="1:19" s="202" customFormat="1" ht="15.75" customHeight="1" x14ac:dyDescent="0.25">
      <c r="A55" s="33">
        <v>43</v>
      </c>
      <c r="B55" s="177" t="s">
        <v>53</v>
      </c>
      <c r="C55" s="199" t="str">
        <f>IF('Data Import'!$AT$256="Нет","+","")</f>
        <v/>
      </c>
      <c r="D55" s="199" t="str">
        <f>IF('Data Import'!$AT$257="Нет","+","")</f>
        <v/>
      </c>
      <c r="E55" s="179" t="str">
        <f>IF('Data Import'!$AT$258&lt;&gt;"",'Data Import'!$AT$258,"")</f>
        <v/>
      </c>
      <c r="F55" s="199" t="str">
        <f>IF('Data Import'!$AT$259&lt;&gt;"",'Data Import'!$AT$259,"")</f>
        <v/>
      </c>
      <c r="G55" s="201" t="str">
        <f>IF('Data Import'!$AT$260&lt;&gt;"",'Data Import'!$AT$260,"")</f>
        <v/>
      </c>
      <c r="H55" s="201" t="str">
        <f>IF('Data Import'!$AT$261&lt;&gt;"",'Data Import'!$AT$261,"")</f>
        <v/>
      </c>
      <c r="I55" s="199" t="str">
        <f>IF('Data Import'!$AT$262="Нет","+","")</f>
        <v/>
      </c>
      <c r="J55" s="179" t="str">
        <f>IF('Data Import'!$AT$263&lt;&gt;"",'Data Import'!$AT$263,"")</f>
        <v/>
      </c>
      <c r="K55" s="199" t="str">
        <f>IF('Data Import'!$AT$264="Нет","+","")</f>
        <v/>
      </c>
      <c r="L55" s="179" t="str">
        <f>IF('Data Import'!$AT$265&lt;&gt;"",'Data Import'!$AT$265,"")</f>
        <v/>
      </c>
      <c r="M55" s="199" t="str">
        <f>IF('Data Import'!$AT$266="Нет","+","")</f>
        <v/>
      </c>
      <c r="N55" s="200" t="str">
        <f>IF('Data Import'!$AT$267&lt;&gt;"",'Data Import'!$AT$267,"")</f>
        <v/>
      </c>
      <c r="O55" s="199" t="str">
        <f>IF('Data Import'!$AT$268="Нет","+","")</f>
        <v/>
      </c>
      <c r="P55" s="179" t="str">
        <f>IF('Data Import'!$AT$269&lt;&gt;"",'Data Import'!$AT$269,"")</f>
        <v/>
      </c>
      <c r="Q55" s="200" t="str">
        <f>IF('Data Import'!$AT$270&lt;&gt;"",'Data Import'!$AT$270,"")</f>
        <v/>
      </c>
      <c r="R55" s="200" t="str">
        <f>IF('Data Import'!$AT$271&lt;&gt;"",'Data Import'!$AT$271,"")</f>
        <v/>
      </c>
      <c r="S55" s="200" t="str">
        <f>IF('Data Import'!$AT$272&lt;&gt;"",'Data Import'!$AT$272,"")</f>
        <v/>
      </c>
    </row>
    <row r="56" spans="1:19" s="202" customFormat="1" ht="15.75" customHeight="1" x14ac:dyDescent="0.25">
      <c r="A56" s="33">
        <v>44</v>
      </c>
      <c r="B56" s="177" t="s">
        <v>54</v>
      </c>
      <c r="C56" s="199" t="str">
        <f>IF('Data Import'!$AU$256="Нет","+","")</f>
        <v/>
      </c>
      <c r="D56" s="199" t="str">
        <f>IF('Data Import'!$AU$257="Нет","+","")</f>
        <v>+</v>
      </c>
      <c r="E56" s="179" t="str">
        <f>IF('Data Import'!$AU$258&lt;&gt;"",'Data Import'!$AU$258,"")</f>
        <v/>
      </c>
      <c r="F56" s="199" t="str">
        <f>IF('Data Import'!$AU$259&lt;&gt;"",'Data Import'!$AU$259,"")</f>
        <v/>
      </c>
      <c r="G56" s="201" t="str">
        <f>IF('Data Import'!$AU$260&lt;&gt;"",'Data Import'!$AU$260,"")</f>
        <v/>
      </c>
      <c r="H56" s="201" t="str">
        <f>IF('Data Import'!$AU$261&lt;&gt;"",'Data Import'!$AU$261,"")</f>
        <v/>
      </c>
      <c r="I56" s="199" t="str">
        <f>IF('Data Import'!$AU$262="Нет","+","")</f>
        <v>+</v>
      </c>
      <c r="J56" s="179" t="str">
        <f>IF('Data Import'!$AU$263&lt;&gt;"",'Data Import'!$AU$263,"")</f>
        <v/>
      </c>
      <c r="K56" s="199" t="str">
        <f>IF('Data Import'!$AU$264="Нет","+","")</f>
        <v/>
      </c>
      <c r="L56" s="179" t="str">
        <f>IF('Data Import'!$AU$265&lt;&gt;"",'Data Import'!$AU$265,"")</f>
        <v/>
      </c>
      <c r="M56" s="199" t="str">
        <f>IF('Data Import'!$AU$266="Нет","+","")</f>
        <v/>
      </c>
      <c r="N56" s="200" t="str">
        <f>IF('Data Import'!$AU$267&lt;&gt;"",'Data Import'!$AU$267,"")</f>
        <v/>
      </c>
      <c r="O56" s="199" t="str">
        <f>IF('Data Import'!$AU$268="Нет","+","")</f>
        <v/>
      </c>
      <c r="P56" s="179" t="str">
        <f>IF('Data Import'!$AU$269&lt;&gt;"",'Data Import'!$AU$269,"")</f>
        <v/>
      </c>
      <c r="Q56" s="200" t="str">
        <f>IF('Data Import'!$AU$270&lt;&gt;"",'Data Import'!$AU$270,"")</f>
        <v/>
      </c>
      <c r="R56" s="200">
        <f>IF('Data Import'!$AU$271&lt;&gt;"",'Data Import'!$AU$271,"")</f>
        <v>4</v>
      </c>
      <c r="S56" s="200">
        <f>IF('Data Import'!$AU$272&lt;&gt;"",'Data Import'!$AU$272,"")</f>
        <v>3</v>
      </c>
    </row>
    <row r="57" spans="1:19" s="202" customFormat="1" ht="15.75" customHeight="1" x14ac:dyDescent="0.25">
      <c r="A57" s="33">
        <v>45</v>
      </c>
      <c r="B57" s="177" t="s">
        <v>55</v>
      </c>
      <c r="C57" s="199" t="str">
        <f>IF('Data Import'!$AV$256="Нет","+","")</f>
        <v>+</v>
      </c>
      <c r="D57" s="199" t="str">
        <f>IF('Data Import'!$AV$257="Нет","+","")</f>
        <v/>
      </c>
      <c r="E57" s="179" t="str">
        <f>IF('Data Import'!$AV$258&lt;&gt;"",'Data Import'!$AV$258,"")</f>
        <v/>
      </c>
      <c r="F57" s="199" t="str">
        <f>IF('Data Import'!$AV$259&lt;&gt;"",'Data Import'!$AV$259,"")</f>
        <v/>
      </c>
      <c r="G57" s="201" t="str">
        <f>IF('Data Import'!$AV$260&lt;&gt;"",'Data Import'!$AV$260,"")</f>
        <v/>
      </c>
      <c r="H57" s="201" t="str">
        <f>IF('Data Import'!$AV$261&lt;&gt;"",'Data Import'!$AV$261,"")</f>
        <v/>
      </c>
      <c r="I57" s="199" t="str">
        <f>IF('Data Import'!$AV$262="Нет","+","")</f>
        <v>+</v>
      </c>
      <c r="J57" s="179" t="str">
        <f>IF('Data Import'!$AV$263&lt;&gt;"",'Data Import'!$AV$263,"")</f>
        <v/>
      </c>
      <c r="K57" s="199" t="str">
        <f>IF('Data Import'!$AV$264="Нет","+","")</f>
        <v/>
      </c>
      <c r="L57" s="179" t="str">
        <f>IF('Data Import'!$AV$265&lt;&gt;"",'Data Import'!$AV$265,"")</f>
        <v/>
      </c>
      <c r="M57" s="199" t="str">
        <f>IF('Data Import'!$AV$266="Нет","+","")</f>
        <v/>
      </c>
      <c r="N57" s="200" t="str">
        <f>IF('Data Import'!$AV$267&lt;&gt;"",'Data Import'!$AV$267,"")</f>
        <v/>
      </c>
      <c r="O57" s="199" t="str">
        <f>IF('Data Import'!$AV$268="Нет","+","")</f>
        <v/>
      </c>
      <c r="P57" s="179" t="str">
        <f>IF('Data Import'!$AV$269&lt;&gt;"",'Data Import'!$AV$269,"")</f>
        <v/>
      </c>
      <c r="Q57" s="200" t="str">
        <f>IF('Data Import'!$AV$270&lt;&gt;"",'Data Import'!$AV$270,"")</f>
        <v/>
      </c>
      <c r="R57" s="200" t="str">
        <f>IF('Data Import'!$AV$271&lt;&gt;"",'Data Import'!$AV$271,"")</f>
        <v/>
      </c>
      <c r="S57" s="200" t="str">
        <f>IF('Data Import'!$AV$272&lt;&gt;"",'Data Import'!$AV$272,"")</f>
        <v/>
      </c>
    </row>
    <row r="58" spans="1:19" s="202" customFormat="1" ht="15.75" customHeight="1" x14ac:dyDescent="0.25">
      <c r="A58" s="33">
        <v>46</v>
      </c>
      <c r="B58" s="177" t="s">
        <v>56</v>
      </c>
      <c r="C58" s="199" t="str">
        <f>IF('Data Import'!$AW$256="Нет","+","")</f>
        <v>+</v>
      </c>
      <c r="D58" s="199" t="str">
        <f>IF('Data Import'!$AW$257="Нет","+","")</f>
        <v/>
      </c>
      <c r="E58" s="179" t="str">
        <f>IF('Data Import'!$AW$258&lt;&gt;"",'Data Import'!$AW$258,"")</f>
        <v/>
      </c>
      <c r="F58" s="199" t="str">
        <f>IF('Data Import'!$AW$259&lt;&gt;"",'Data Import'!$AW$259,"")</f>
        <v/>
      </c>
      <c r="G58" s="201" t="str">
        <f>IF('Data Import'!$AW$260&lt;&gt;"",'Data Import'!$AW$260,"")</f>
        <v/>
      </c>
      <c r="H58" s="201" t="str">
        <f>IF('Data Import'!$AW$261&lt;&gt;"",'Data Import'!$AW$261,"")</f>
        <v/>
      </c>
      <c r="I58" s="199" t="str">
        <f>IF('Data Import'!$AW$262="Нет","+","")</f>
        <v>+</v>
      </c>
      <c r="J58" s="179" t="str">
        <f>IF('Data Import'!$AW$263&lt;&gt;"",'Data Import'!$AW$263,"")</f>
        <v/>
      </c>
      <c r="K58" s="199" t="str">
        <f>IF('Data Import'!$AW$264="Нет","+","")</f>
        <v/>
      </c>
      <c r="L58" s="179" t="str">
        <f>IF('Data Import'!$AW$265&lt;&gt;"",'Data Import'!$AW$265,"")</f>
        <v/>
      </c>
      <c r="M58" s="199" t="str">
        <f>IF('Data Import'!$AW$266="Нет","+","")</f>
        <v/>
      </c>
      <c r="N58" s="200" t="str">
        <f>IF('Data Import'!$AW$267&lt;&gt;"",'Data Import'!$AW$267,"")</f>
        <v/>
      </c>
      <c r="O58" s="199" t="str">
        <f>IF('Data Import'!$AW$268="Нет","+","")</f>
        <v/>
      </c>
      <c r="P58" s="179" t="str">
        <f>IF('Data Import'!$AW$269&lt;&gt;"",'Data Import'!$AW$269,"")</f>
        <v/>
      </c>
      <c r="Q58" s="200" t="str">
        <f>IF('Data Import'!$AW$270&lt;&gt;"",'Data Import'!$AW$270,"")</f>
        <v/>
      </c>
      <c r="R58" s="200" t="str">
        <f>IF('Data Import'!$AW$271&lt;&gt;"",'Data Import'!$AW$271,"")</f>
        <v/>
      </c>
      <c r="S58" s="200" t="str">
        <f>IF('Data Import'!$AW$272&lt;&gt;"",'Data Import'!$AW$272,"")</f>
        <v/>
      </c>
    </row>
    <row r="59" spans="1:19" s="202" customFormat="1" ht="15.75" customHeight="1" x14ac:dyDescent="0.25">
      <c r="A59" s="33">
        <v>47</v>
      </c>
      <c r="B59" s="177" t="s">
        <v>57</v>
      </c>
      <c r="C59" s="199" t="str">
        <f>IF('Data Import'!$AX$256="Нет","+","")</f>
        <v/>
      </c>
      <c r="D59" s="199" t="str">
        <f>IF('Data Import'!$AX$257="Нет","+","")</f>
        <v>+</v>
      </c>
      <c r="E59" s="179" t="str">
        <f>IF('Data Import'!$AX$258&lt;&gt;"",'Data Import'!$AX$258,"")</f>
        <v/>
      </c>
      <c r="F59" s="199" t="str">
        <f>IF('Data Import'!$AX$259&lt;&gt;"",'Data Import'!$AX$259,"")</f>
        <v/>
      </c>
      <c r="G59" s="201" t="str">
        <f>IF('Data Import'!$AX$260&lt;&gt;"",'Data Import'!$AX$260,"")</f>
        <v/>
      </c>
      <c r="H59" s="201" t="str">
        <f>IF('Data Import'!$AX$261&lt;&gt;"",'Data Import'!$AX$261,"")</f>
        <v/>
      </c>
      <c r="I59" s="199" t="str">
        <f>IF('Data Import'!$AX$262="Нет","+","")</f>
        <v>+</v>
      </c>
      <c r="J59" s="179" t="str">
        <f>IF('Data Import'!$AX$263&lt;&gt;"",'Data Import'!$AX$263,"")</f>
        <v/>
      </c>
      <c r="K59" s="199" t="str">
        <f>IF('Data Import'!$AX$264="Нет","+","")</f>
        <v/>
      </c>
      <c r="L59" s="179" t="str">
        <f>IF('Data Import'!$AX$265&lt;&gt;"",'Data Import'!$AX$265,"")</f>
        <v/>
      </c>
      <c r="M59" s="199" t="str">
        <f>IF('Data Import'!$AX$266="Нет","+","")</f>
        <v/>
      </c>
      <c r="N59" s="200" t="str">
        <f>IF('Data Import'!$AX$267&lt;&gt;"",'Data Import'!$AX$267,"")</f>
        <v/>
      </c>
      <c r="O59" s="199" t="str">
        <f>IF('Data Import'!$AX$268="Нет","+","")</f>
        <v/>
      </c>
      <c r="P59" s="179" t="str">
        <f>IF('Data Import'!$AX$269&lt;&gt;"",'Data Import'!$AX$269,"")</f>
        <v/>
      </c>
      <c r="Q59" s="200" t="str">
        <f>IF('Data Import'!$AX$270&lt;&gt;"",'Data Import'!$AX$270,"")</f>
        <v/>
      </c>
      <c r="R59" s="200">
        <f>IF('Data Import'!$AX$271&lt;&gt;"",'Data Import'!$AX$271,"")</f>
        <v>0</v>
      </c>
      <c r="S59" s="200">
        <f>IF('Data Import'!$AX$272&lt;&gt;"",'Data Import'!$AX$272,"")</f>
        <v>0</v>
      </c>
    </row>
    <row r="60" spans="1:19" s="202" customFormat="1" ht="15.75" customHeight="1" x14ac:dyDescent="0.25">
      <c r="A60" s="33">
        <v>48</v>
      </c>
      <c r="B60" s="177" t="s">
        <v>58</v>
      </c>
      <c r="C60" s="199" t="str">
        <f>IF('Data Import'!$AY$256="Нет","+","")</f>
        <v/>
      </c>
      <c r="D60" s="199" t="str">
        <f>IF('Data Import'!$AY$257="Нет","+","")</f>
        <v>+</v>
      </c>
      <c r="E60" s="179" t="str">
        <f>IF('Data Import'!$AY$258&lt;&gt;"",'Data Import'!$AY$258,"")</f>
        <v/>
      </c>
      <c r="F60" s="199" t="str">
        <f>IF('Data Import'!$AY$259&lt;&gt;"",'Data Import'!$AY$259,"")</f>
        <v/>
      </c>
      <c r="G60" s="201" t="str">
        <f>IF('Data Import'!$AY$260&lt;&gt;"",'Data Import'!$AY$260,"")</f>
        <v/>
      </c>
      <c r="H60" s="201" t="str">
        <f>IF('Data Import'!$AY$261&lt;&gt;"",'Data Import'!$AY$261,"")</f>
        <v/>
      </c>
      <c r="I60" s="199" t="str">
        <f>IF('Data Import'!$AY$262="Нет","+","")</f>
        <v>+</v>
      </c>
      <c r="J60" s="179" t="str">
        <f>IF('Data Import'!$AY$263&lt;&gt;"",'Data Import'!$AY$263,"")</f>
        <v/>
      </c>
      <c r="K60" s="199" t="str">
        <f>IF('Data Import'!$AY$264="Нет","+","")</f>
        <v>+</v>
      </c>
      <c r="L60" s="179" t="str">
        <f>IF('Data Import'!$AY$265&lt;&gt;"",'Data Import'!$AY$265,"")</f>
        <v/>
      </c>
      <c r="M60" s="199" t="str">
        <f>IF('Data Import'!$AY$266="Нет","+","")</f>
        <v>+</v>
      </c>
      <c r="N60" s="200" t="str">
        <f>IF('Data Import'!$AY$267&lt;&gt;"",'Data Import'!$AY$267,"")</f>
        <v/>
      </c>
      <c r="O60" s="199" t="str">
        <f>IF('Data Import'!$AY$268="Нет","+","")</f>
        <v>+</v>
      </c>
      <c r="P60" s="179" t="str">
        <f>IF('Data Import'!$AY$269&lt;&gt;"",'Data Import'!$AY$269,"")</f>
        <v/>
      </c>
      <c r="Q60" s="200">
        <f>IF('Data Import'!$AY$270&lt;&gt;"",'Data Import'!$AY$270,"")</f>
        <v>0</v>
      </c>
      <c r="R60" s="200">
        <f>IF('Data Import'!$AY$271&lt;&gt;"",'Data Import'!$AY$271,"")</f>
        <v>61</v>
      </c>
      <c r="S60" s="200">
        <f>IF('Data Import'!$AY$272&lt;&gt;"",'Data Import'!$AY$272,"")</f>
        <v>7</v>
      </c>
    </row>
    <row r="61" spans="1:19" s="202" customFormat="1" ht="15.75" customHeight="1" x14ac:dyDescent="0.25">
      <c r="A61" s="33">
        <v>49</v>
      </c>
      <c r="B61" s="177" t="s">
        <v>59</v>
      </c>
      <c r="C61" s="199" t="str">
        <f>IF('Data Import'!$AZ$256="Нет","+","")</f>
        <v/>
      </c>
      <c r="D61" s="199" t="str">
        <f>IF('Data Import'!$AZ$257="Нет","+","")</f>
        <v/>
      </c>
      <c r="E61" s="179" t="str">
        <f>IF('Data Import'!$AZ$258&lt;&gt;"",'Data Import'!$AZ$258,"")</f>
        <v/>
      </c>
      <c r="F61" s="199" t="str">
        <f>IF('Data Import'!$AZ$259&lt;&gt;"",'Data Import'!$AZ$259,"")</f>
        <v/>
      </c>
      <c r="G61" s="201" t="str">
        <f>IF('Data Import'!$AZ$260&lt;&gt;"",'Data Import'!$AZ$260,"")</f>
        <v/>
      </c>
      <c r="H61" s="201" t="str">
        <f>IF('Data Import'!$AZ$261&lt;&gt;"",'Data Import'!$AZ$261,"")</f>
        <v/>
      </c>
      <c r="I61" s="199" t="str">
        <f>IF('Data Import'!$AZ$262="Нет","+","")</f>
        <v/>
      </c>
      <c r="J61" s="179" t="str">
        <f>IF('Data Import'!$AZ$263&lt;&gt;"",'Data Import'!$AZ$263,"")</f>
        <v/>
      </c>
      <c r="K61" s="199" t="str">
        <f>IF('Data Import'!$AZ$264="Нет","+","")</f>
        <v/>
      </c>
      <c r="L61" s="179" t="str">
        <f>IF('Data Import'!$AZ$265&lt;&gt;"",'Data Import'!$AZ$265,"")</f>
        <v/>
      </c>
      <c r="M61" s="199" t="str">
        <f>IF('Data Import'!$AZ$266="Нет","+","")</f>
        <v/>
      </c>
      <c r="N61" s="200" t="str">
        <f>IF('Data Import'!$AZ$267&lt;&gt;"",'Data Import'!$AZ$267,"")</f>
        <v/>
      </c>
      <c r="O61" s="199" t="str">
        <f>IF('Data Import'!$AZ$268="Нет","+","")</f>
        <v/>
      </c>
      <c r="P61" s="179" t="str">
        <f>IF('Data Import'!$AZ$269&lt;&gt;"",'Data Import'!$AZ$269,"")</f>
        <v/>
      </c>
      <c r="Q61" s="200" t="str">
        <f>IF('Data Import'!$AZ$270&lt;&gt;"",'Data Import'!$AZ$270,"")</f>
        <v/>
      </c>
      <c r="R61" s="200" t="str">
        <f>IF('Data Import'!$AZ$271&lt;&gt;"",'Data Import'!$AZ$271,"")</f>
        <v/>
      </c>
      <c r="S61" s="200" t="str">
        <f>IF('Data Import'!$AZ$272&lt;&gt;"",'Data Import'!$AZ$272,"")</f>
        <v/>
      </c>
    </row>
    <row r="62" spans="1:19" s="202" customFormat="1" ht="15.75" customHeight="1" x14ac:dyDescent="0.25">
      <c r="A62" s="33">
        <v>50</v>
      </c>
      <c r="B62" s="177" t="s">
        <v>60</v>
      </c>
      <c r="C62" s="199" t="str">
        <f>IF('Data Import'!$BA$256="Нет","+","")</f>
        <v/>
      </c>
      <c r="D62" s="199" t="str">
        <f>IF('Data Import'!$BA$257="Нет","+","")</f>
        <v/>
      </c>
      <c r="E62" s="179" t="str">
        <f>IF('Data Import'!$BA$258&lt;&gt;"",'Data Import'!$BA$258,"")</f>
        <v/>
      </c>
      <c r="F62" s="199" t="str">
        <f>IF('Data Import'!$BA$259&lt;&gt;"",'Data Import'!$BA$259,"")</f>
        <v/>
      </c>
      <c r="G62" s="201" t="str">
        <f>IF('Data Import'!$BA$260&lt;&gt;"",'Data Import'!$BA$260,"")</f>
        <v/>
      </c>
      <c r="H62" s="201" t="str">
        <f>IF('Data Import'!$BA$261&lt;&gt;"",'Data Import'!$BA$261,"")</f>
        <v/>
      </c>
      <c r="I62" s="199" t="str">
        <f>IF('Data Import'!$BA$262="Нет","+","")</f>
        <v/>
      </c>
      <c r="J62" s="179" t="str">
        <f>IF('Data Import'!$BA$263&lt;&gt;"",'Data Import'!$BA$263,"")</f>
        <v/>
      </c>
      <c r="K62" s="199" t="str">
        <f>IF('Data Import'!$BA$264="Нет","+","")</f>
        <v/>
      </c>
      <c r="L62" s="179" t="str">
        <f>IF('Data Import'!$BA$265&lt;&gt;"",'Data Import'!$BA$265,"")</f>
        <v/>
      </c>
      <c r="M62" s="199" t="str">
        <f>IF('Data Import'!$BA$266="Нет","+","")</f>
        <v/>
      </c>
      <c r="N62" s="200" t="str">
        <f>IF('Data Import'!$BA$267&lt;&gt;"",'Data Import'!$BA$267,"")</f>
        <v/>
      </c>
      <c r="O62" s="199" t="str">
        <f>IF('Data Import'!$BA$268="Нет","+","")</f>
        <v/>
      </c>
      <c r="P62" s="179" t="str">
        <f>IF('Data Import'!$BA$269&lt;&gt;"",'Data Import'!$BA$269,"")</f>
        <v/>
      </c>
      <c r="Q62" s="200" t="str">
        <f>IF('Data Import'!$BA$270&lt;&gt;"",'Data Import'!$BA$270,"")</f>
        <v/>
      </c>
      <c r="R62" s="200">
        <f>IF('Data Import'!$BA$271&lt;&gt;"",'Data Import'!$BA$271,"")</f>
        <v>4</v>
      </c>
      <c r="S62" s="200">
        <f>IF('Data Import'!$BA$272&lt;&gt;"",'Data Import'!$BA$272,"")</f>
        <v>0</v>
      </c>
    </row>
    <row r="63" spans="1:19" s="202" customFormat="1" ht="15.75" customHeight="1" x14ac:dyDescent="0.25">
      <c r="A63" s="33">
        <v>51</v>
      </c>
      <c r="B63" s="177" t="s">
        <v>61</v>
      </c>
      <c r="C63" s="199" t="str">
        <f>IF('Data Import'!$BB$256="Нет","+","")</f>
        <v/>
      </c>
      <c r="D63" s="199" t="str">
        <f>IF('Data Import'!$BB$257="Нет","+","")</f>
        <v/>
      </c>
      <c r="E63" s="179" t="str">
        <f>IF('Data Import'!$BB$258&lt;&gt;"",'Data Import'!$BB$258,"")</f>
        <v/>
      </c>
      <c r="F63" s="199" t="str">
        <f>IF('Data Import'!$BB$259&lt;&gt;"",'Data Import'!$BB$259,"")</f>
        <v/>
      </c>
      <c r="G63" s="201" t="str">
        <f>IF('Data Import'!$BB$260&lt;&gt;"",'Data Import'!$BB$260,"")</f>
        <v/>
      </c>
      <c r="H63" s="201" t="str">
        <f>IF('Data Import'!$BB$261&lt;&gt;"",'Data Import'!$BB$261,"")</f>
        <v/>
      </c>
      <c r="I63" s="199" t="str">
        <f>IF('Data Import'!$BB$262="Нет","+","")</f>
        <v/>
      </c>
      <c r="J63" s="179" t="str">
        <f>IF('Data Import'!$BB$263&lt;&gt;"",'Data Import'!$BB$263,"")</f>
        <v/>
      </c>
      <c r="K63" s="199" t="str">
        <f>IF('Data Import'!$BB$264="Нет","+","")</f>
        <v/>
      </c>
      <c r="L63" s="179" t="str">
        <f>IF('Data Import'!$BB$265&lt;&gt;"",'Data Import'!$BB$265,"")</f>
        <v/>
      </c>
      <c r="M63" s="199" t="str">
        <f>IF('Data Import'!$BB$266="Нет","+","")</f>
        <v/>
      </c>
      <c r="N63" s="200" t="str">
        <f>IF('Data Import'!$BB$267&lt;&gt;"",'Data Import'!$BB$267,"")</f>
        <v/>
      </c>
      <c r="O63" s="199" t="str">
        <f>IF('Data Import'!$BB$268="Нет","+","")</f>
        <v/>
      </c>
      <c r="P63" s="179" t="str">
        <f>IF('Data Import'!$BB$269&lt;&gt;"",'Data Import'!$BB$269,"")</f>
        <v/>
      </c>
      <c r="Q63" s="200" t="str">
        <f>IF('Data Import'!$BB$270&lt;&gt;"",'Data Import'!$BB$270,"")</f>
        <v/>
      </c>
      <c r="R63" s="200" t="str">
        <f>IF('Data Import'!$BB$271&lt;&gt;"",'Data Import'!$BB$271,"")</f>
        <v/>
      </c>
      <c r="S63" s="200" t="str">
        <f>IF('Data Import'!$BB$272&lt;&gt;"",'Data Import'!$BB$272,"")</f>
        <v/>
      </c>
    </row>
    <row r="64" spans="1:19" s="202" customFormat="1" ht="63" customHeight="1" x14ac:dyDescent="0.25">
      <c r="A64" s="33">
        <v>52</v>
      </c>
      <c r="B64" s="177" t="s">
        <v>62</v>
      </c>
      <c r="C64" s="199" t="str">
        <f>IF('Data Import'!$BC$256="Нет","+","")</f>
        <v/>
      </c>
      <c r="D64" s="199" t="str">
        <f>IF('Data Import'!$BC$257="Нет","+","")</f>
        <v/>
      </c>
      <c r="E64" s="179" t="str">
        <f>IF('Data Import'!$BC$258&lt;&gt;"",'Data Import'!$BC$258,"")</f>
        <v>Обеспечение доступности для инвалидов и других маломобильных граждан в административные здания исполнительных  органов Республики Хакасия и органов местного самоуправления в сфере транспорта</v>
      </c>
      <c r="F64" s="199" t="str">
        <f>IF('Data Import'!$BC$259&lt;&gt;"",'Data Import'!$BC$259,"")</f>
        <v>%</v>
      </c>
      <c r="G64" s="201" t="str">
        <f>IF('Data Import'!$BC$260&lt;&gt;"",'Data Import'!$BC$260,"")</f>
        <v/>
      </c>
      <c r="H64" s="201" t="str">
        <f>IF('Data Import'!$BC$261&lt;&gt;"",'Data Import'!$BC$261,"")</f>
        <v/>
      </c>
      <c r="I64" s="199" t="str">
        <f>IF('Data Import'!$BC$262="Нет","+","")</f>
        <v>+</v>
      </c>
      <c r="J64" s="179" t="str">
        <f>IF('Data Import'!$BC$263&lt;&gt;"",'Data Import'!$BC$263,"")</f>
        <v/>
      </c>
      <c r="K64" s="199" t="str">
        <f>IF('Data Import'!$BC$264="Нет","+","")</f>
        <v/>
      </c>
      <c r="L64" s="179" t="str">
        <f>IF('Data Import'!$BC$265&lt;&gt;"",'Data Import'!$BC$265,"")</f>
        <v/>
      </c>
      <c r="M64" s="199" t="str">
        <f>IF('Data Import'!$BC$266="Нет","+","")</f>
        <v/>
      </c>
      <c r="N64" s="200" t="str">
        <f>IF('Data Import'!$BC$267&lt;&gt;"",'Data Import'!$BC$267,"")</f>
        <v/>
      </c>
      <c r="O64" s="199" t="str">
        <f>IF('Data Import'!$BC$268="Нет","+","")</f>
        <v/>
      </c>
      <c r="P64" s="179" t="str">
        <f>IF('Data Import'!$BC$269&lt;&gt;"",'Data Import'!$BC$269,"")</f>
        <v/>
      </c>
      <c r="Q64" s="200" t="str">
        <f>IF('Data Import'!$BC$270&lt;&gt;"",'Data Import'!$BC$270,"")</f>
        <v/>
      </c>
      <c r="R64" s="200">
        <f>IF('Data Import'!$BC$271&lt;&gt;"",'Data Import'!$BC$271,"")</f>
        <v>14</v>
      </c>
      <c r="S64" s="200">
        <f>IF('Data Import'!$BC$272&lt;&gt;"",'Data Import'!$BC$272,"")</f>
        <v>13</v>
      </c>
    </row>
    <row r="65" spans="1:19" s="202" customFormat="1" ht="15.75" customHeight="1" x14ac:dyDescent="0.25">
      <c r="A65" s="33">
        <v>53</v>
      </c>
      <c r="B65" s="177" t="s">
        <v>63</v>
      </c>
      <c r="C65" s="199" t="str">
        <f>IF('Data Import'!$BD$256="Нет","+","")</f>
        <v>+</v>
      </c>
      <c r="D65" s="199" t="str">
        <f>IF('Data Import'!$BD$257="Нет","+","")</f>
        <v/>
      </c>
      <c r="E65" s="179" t="str">
        <f>IF('Data Import'!$BD$258&lt;&gt;"",'Data Import'!$BD$258,"")</f>
        <v/>
      </c>
      <c r="F65" s="199" t="str">
        <f>IF('Data Import'!$BD$259&lt;&gt;"",'Data Import'!$BD$259,"")</f>
        <v/>
      </c>
      <c r="G65" s="201" t="str">
        <f>IF('Data Import'!$BD$260&lt;&gt;"",'Data Import'!$BD$260,"")</f>
        <v/>
      </c>
      <c r="H65" s="201" t="str">
        <f>IF('Data Import'!$BD$261&lt;&gt;"",'Data Import'!$BD$261,"")</f>
        <v/>
      </c>
      <c r="I65" s="199" t="str">
        <f>IF('Data Import'!$BD$262="Нет","+","")</f>
        <v>+</v>
      </c>
      <c r="J65" s="179" t="str">
        <f>IF('Data Import'!$BD$263&lt;&gt;"",'Data Import'!$BD$263,"")</f>
        <v/>
      </c>
      <c r="K65" s="199" t="str">
        <f>IF('Data Import'!$BD$264="Нет","+","")</f>
        <v/>
      </c>
      <c r="L65" s="179" t="str">
        <f>IF('Data Import'!$BD$265&lt;&gt;"",'Data Import'!$BD$265,"")</f>
        <v/>
      </c>
      <c r="M65" s="199" t="str">
        <f>IF('Data Import'!$BD$266="Нет","+","")</f>
        <v/>
      </c>
      <c r="N65" s="200" t="str">
        <f>IF('Data Import'!$BD$267&lt;&gt;"",'Data Import'!$BD$267,"")</f>
        <v/>
      </c>
      <c r="O65" s="199" t="str">
        <f>IF('Data Import'!$BD$268="Нет","+","")</f>
        <v/>
      </c>
      <c r="P65" s="179" t="str">
        <f>IF('Data Import'!$BD$269&lt;&gt;"",'Data Import'!$BD$269,"")</f>
        <v/>
      </c>
      <c r="Q65" s="200" t="str">
        <f>IF('Data Import'!$BD$270&lt;&gt;"",'Data Import'!$BD$270,"")</f>
        <v/>
      </c>
      <c r="R65" s="200">
        <f>IF('Data Import'!$BD$271&lt;&gt;"",'Data Import'!$BD$271,"")</f>
        <v>26</v>
      </c>
      <c r="S65" s="200">
        <f>IF('Data Import'!$BD$272&lt;&gt;"",'Data Import'!$BD$272,"")</f>
        <v>26</v>
      </c>
    </row>
    <row r="66" spans="1:19" s="202" customFormat="1" ht="15.75" customHeight="1" x14ac:dyDescent="0.25">
      <c r="A66" s="33">
        <v>54</v>
      </c>
      <c r="B66" s="177" t="s">
        <v>64</v>
      </c>
      <c r="C66" s="199" t="str">
        <f>IF('Data Import'!$BE$256="Нет","+","")</f>
        <v/>
      </c>
      <c r="D66" s="199" t="str">
        <f>IF('Data Import'!$BE$257="Нет","+","")</f>
        <v/>
      </c>
      <c r="E66" s="179" t="str">
        <f>IF('Data Import'!$BE$258&lt;&gt;"",'Data Import'!$BE$258,"")</f>
        <v/>
      </c>
      <c r="F66" s="199" t="str">
        <f>IF('Data Import'!$BE$259&lt;&gt;"",'Data Import'!$BE$259,"")</f>
        <v/>
      </c>
      <c r="G66" s="201" t="str">
        <f>IF('Data Import'!$BE$260&lt;&gt;"",'Data Import'!$BE$260,"")</f>
        <v/>
      </c>
      <c r="H66" s="201" t="str">
        <f>IF('Data Import'!$BE$261&lt;&gt;"",'Data Import'!$BE$261,"")</f>
        <v/>
      </c>
      <c r="I66" s="199" t="str">
        <f>IF('Data Import'!$BE$262="Нет","+","")</f>
        <v/>
      </c>
      <c r="J66" s="179" t="str">
        <f>IF('Data Import'!$BE$263&lt;&gt;"",'Data Import'!$BE$263,"")</f>
        <v/>
      </c>
      <c r="K66" s="199" t="str">
        <f>IF('Data Import'!$BE$264="Нет","+","")</f>
        <v/>
      </c>
      <c r="L66" s="179" t="str">
        <f>IF('Data Import'!$BE$265&lt;&gt;"",'Data Import'!$BE$265,"")</f>
        <v/>
      </c>
      <c r="M66" s="199" t="str">
        <f>IF('Data Import'!$BE$266="Нет","+","")</f>
        <v/>
      </c>
      <c r="N66" s="200" t="str">
        <f>IF('Data Import'!$BE$267&lt;&gt;"",'Data Import'!$BE$267,"")</f>
        <v/>
      </c>
      <c r="O66" s="199" t="str">
        <f>IF('Data Import'!$BE$268="Нет","+","")</f>
        <v/>
      </c>
      <c r="P66" s="179" t="str">
        <f>IF('Data Import'!$BE$269&lt;&gt;"",'Data Import'!$BE$269,"")</f>
        <v/>
      </c>
      <c r="Q66" s="200" t="str">
        <f>IF('Data Import'!$BE$270&lt;&gt;"",'Data Import'!$BE$270,"")</f>
        <v/>
      </c>
      <c r="R66" s="200" t="str">
        <f>IF('Data Import'!$BE$271&lt;&gt;"",'Data Import'!$BE$271,"")</f>
        <v/>
      </c>
      <c r="S66" s="200" t="str">
        <f>IF('Data Import'!$BE$272&lt;&gt;"",'Data Import'!$BE$272,"")</f>
        <v/>
      </c>
    </row>
    <row r="67" spans="1:19" s="202" customFormat="1" ht="15.75" customHeight="1" x14ac:dyDescent="0.25">
      <c r="A67" s="33">
        <v>55</v>
      </c>
      <c r="B67" s="177" t="s">
        <v>65</v>
      </c>
      <c r="C67" s="199" t="str">
        <f>IF('Data Import'!$BF$256="Нет","+","")</f>
        <v>+</v>
      </c>
      <c r="D67" s="199" t="str">
        <f>IF('Data Import'!$BF$257="Нет","+","")</f>
        <v/>
      </c>
      <c r="E67" s="179" t="str">
        <f>IF('Data Import'!$BF$258&lt;&gt;"",'Data Import'!$BF$258,"")</f>
        <v/>
      </c>
      <c r="F67" s="199" t="str">
        <f>IF('Data Import'!$BF$259&lt;&gt;"",'Data Import'!$BF$259,"")</f>
        <v/>
      </c>
      <c r="G67" s="201" t="str">
        <f>IF('Data Import'!$BF$260&lt;&gt;"",'Data Import'!$BF$260,"")</f>
        <v/>
      </c>
      <c r="H67" s="201" t="str">
        <f>IF('Data Import'!$BF$261&lt;&gt;"",'Data Import'!$BF$261,"")</f>
        <v/>
      </c>
      <c r="I67" s="199" t="str">
        <f>IF('Data Import'!$BF$262="Нет","+","")</f>
        <v>+</v>
      </c>
      <c r="J67" s="179" t="str">
        <f>IF('Data Import'!$BF$263&lt;&gt;"",'Data Import'!$BF$263,"")</f>
        <v/>
      </c>
      <c r="K67" s="199" t="str">
        <f>IF('Data Import'!$BF$264="Нет","+","")</f>
        <v/>
      </c>
      <c r="L67" s="179" t="str">
        <f>IF('Data Import'!$BF$265&lt;&gt;"",'Data Import'!$BF$265,"")</f>
        <v/>
      </c>
      <c r="M67" s="199" t="str">
        <f>IF('Data Import'!$BF$266="Нет","+","")</f>
        <v/>
      </c>
      <c r="N67" s="200" t="str">
        <f>IF('Data Import'!$BF$267&lt;&gt;"",'Data Import'!$BF$267,"")</f>
        <v/>
      </c>
      <c r="O67" s="199" t="str">
        <f>IF('Data Import'!$BF$268="Нет","+","")</f>
        <v/>
      </c>
      <c r="P67" s="179" t="str">
        <f>IF('Data Import'!$BF$269&lt;&gt;"",'Data Import'!$BF$269,"")</f>
        <v/>
      </c>
      <c r="Q67" s="200" t="str">
        <f>IF('Data Import'!$BF$270&lt;&gt;"",'Data Import'!$BF$270,"")</f>
        <v/>
      </c>
      <c r="R67" s="200">
        <f>IF('Data Import'!$BF$271&lt;&gt;"",'Data Import'!$BF$271,"")</f>
        <v>14</v>
      </c>
      <c r="S67" s="200">
        <f>IF('Data Import'!$BF$272&lt;&gt;"",'Data Import'!$BF$272,"")</f>
        <v>12</v>
      </c>
    </row>
    <row r="68" spans="1:19" s="202" customFormat="1" ht="15.75" customHeight="1" x14ac:dyDescent="0.25">
      <c r="A68" s="33">
        <v>56</v>
      </c>
      <c r="B68" s="177" t="s">
        <v>66</v>
      </c>
      <c r="C68" s="199" t="str">
        <f>IF('Data Import'!$BG$256="Нет","+","")</f>
        <v/>
      </c>
      <c r="D68" s="199" t="str">
        <f>IF('Data Import'!$BG$257="Нет","+","")</f>
        <v>+</v>
      </c>
      <c r="E68" s="179" t="str">
        <f>IF('Data Import'!$BG$258&lt;&gt;"",'Data Import'!$BG$258,"")</f>
        <v/>
      </c>
      <c r="F68" s="199" t="str">
        <f>IF('Data Import'!$BG$259&lt;&gt;"",'Data Import'!$BG$259,"")</f>
        <v/>
      </c>
      <c r="G68" s="201" t="str">
        <f>IF('Data Import'!$BG$260&lt;&gt;"",'Data Import'!$BG$260,"")</f>
        <v/>
      </c>
      <c r="H68" s="201" t="str">
        <f>IF('Data Import'!$BG$261&lt;&gt;"",'Data Import'!$BG$261,"")</f>
        <v/>
      </c>
      <c r="I68" s="199" t="str">
        <f>IF('Data Import'!$BG$262="Нет","+","")</f>
        <v>+</v>
      </c>
      <c r="J68" s="179" t="str">
        <f>IF('Data Import'!$BG$263&lt;&gt;"",'Data Import'!$BG$263,"")</f>
        <v/>
      </c>
      <c r="K68" s="199" t="str">
        <f>IF('Data Import'!$BG$264="Нет","+","")</f>
        <v>+</v>
      </c>
      <c r="L68" s="179" t="str">
        <f>IF('Data Import'!$BG$265&lt;&gt;"",'Data Import'!$BG$265,"")</f>
        <v/>
      </c>
      <c r="M68" s="199" t="str">
        <f>IF('Data Import'!$BG$266="Нет","+","")</f>
        <v>+</v>
      </c>
      <c r="N68" s="200" t="str">
        <f>IF('Data Import'!$BG$267&lt;&gt;"",'Data Import'!$BG$267,"")</f>
        <v/>
      </c>
      <c r="O68" s="199" t="str">
        <f>IF('Data Import'!$BG$268="Нет","+","")</f>
        <v>+</v>
      </c>
      <c r="P68" s="179" t="str">
        <f>IF('Data Import'!$BG$269&lt;&gt;"",'Data Import'!$BG$269,"")</f>
        <v/>
      </c>
      <c r="Q68" s="200">
        <f>IF('Data Import'!$BG$270&lt;&gt;"",'Data Import'!$BG$270,"")</f>
        <v>0</v>
      </c>
      <c r="R68" s="200">
        <f>IF('Data Import'!$BG$271&lt;&gt;"",'Data Import'!$BG$271,"")</f>
        <v>28</v>
      </c>
      <c r="S68" s="200">
        <f>IF('Data Import'!$BG$272&lt;&gt;"",'Data Import'!$BG$272,"")</f>
        <v>28</v>
      </c>
    </row>
    <row r="69" spans="1:19" s="202" customFormat="1" ht="15.75" customHeight="1" x14ac:dyDescent="0.25">
      <c r="A69" s="33">
        <v>57</v>
      </c>
      <c r="B69" s="177" t="s">
        <v>67</v>
      </c>
      <c r="C69" s="199" t="str">
        <f>IF('Data Import'!$BH$256="Нет","+","")</f>
        <v/>
      </c>
      <c r="D69" s="199" t="str">
        <f>IF('Data Import'!$BH$257="Нет","+","")</f>
        <v/>
      </c>
      <c r="E69" s="179" t="str">
        <f>IF('Data Import'!$BH$258&lt;&gt;"",'Data Import'!$BH$258,"")</f>
        <v/>
      </c>
      <c r="F69" s="199" t="str">
        <f>IF('Data Import'!$BH$259&lt;&gt;"",'Data Import'!$BH$259,"")</f>
        <v/>
      </c>
      <c r="G69" s="201" t="str">
        <f>IF('Data Import'!$BH$260&lt;&gt;"",'Data Import'!$BH$260,"")</f>
        <v/>
      </c>
      <c r="H69" s="201" t="str">
        <f>IF('Data Import'!$BH$261&lt;&gt;"",'Data Import'!$BH$261,"")</f>
        <v/>
      </c>
      <c r="I69" s="199" t="str">
        <f>IF('Data Import'!$BH$262="Нет","+","")</f>
        <v/>
      </c>
      <c r="J69" s="179" t="str">
        <f>IF('Data Import'!$BH$263&lt;&gt;"",'Data Import'!$BH$263,"")</f>
        <v/>
      </c>
      <c r="K69" s="199" t="str">
        <f>IF('Data Import'!$BH$264="Нет","+","")</f>
        <v/>
      </c>
      <c r="L69" s="179" t="str">
        <f>IF('Data Import'!$BH$265&lt;&gt;"",'Data Import'!$BH$265,"")</f>
        <v/>
      </c>
      <c r="M69" s="199" t="str">
        <f>IF('Data Import'!$BH$266="Нет","+","")</f>
        <v/>
      </c>
      <c r="N69" s="200" t="str">
        <f>IF('Data Import'!$BH$267&lt;&gt;"",'Data Import'!$BH$267,"")</f>
        <v/>
      </c>
      <c r="O69" s="199" t="str">
        <f>IF('Data Import'!$BH$268="Нет","+","")</f>
        <v/>
      </c>
      <c r="P69" s="179" t="str">
        <f>IF('Data Import'!$BH$269&lt;&gt;"",'Data Import'!$BH$269,"")</f>
        <v/>
      </c>
      <c r="Q69" s="200" t="str">
        <f>IF('Data Import'!$BH$270&lt;&gt;"",'Data Import'!$BH$270,"")</f>
        <v/>
      </c>
      <c r="R69" s="200" t="str">
        <f>IF('Data Import'!$BH$271&lt;&gt;"",'Data Import'!$BH$271,"")</f>
        <v/>
      </c>
      <c r="S69" s="200" t="str">
        <f>IF('Data Import'!$BH$272&lt;&gt;"",'Data Import'!$BH$272,"")</f>
        <v/>
      </c>
    </row>
    <row r="70" spans="1:19" s="202" customFormat="1" ht="15.75" customHeight="1" x14ac:dyDescent="0.25">
      <c r="A70" s="33">
        <v>58</v>
      </c>
      <c r="B70" s="177" t="s">
        <v>68</v>
      </c>
      <c r="C70" s="199" t="str">
        <f>IF('Data Import'!$BI$256="Нет","+","")</f>
        <v>+</v>
      </c>
      <c r="D70" s="199" t="str">
        <f>IF('Data Import'!$BI$257="Нет","+","")</f>
        <v/>
      </c>
      <c r="E70" s="179" t="str">
        <f>IF('Data Import'!$BI$258&lt;&gt;"",'Data Import'!$BI$258,"")</f>
        <v/>
      </c>
      <c r="F70" s="199" t="str">
        <f>IF('Data Import'!$BI$259&lt;&gt;"",'Data Import'!$BI$259,"")</f>
        <v/>
      </c>
      <c r="G70" s="201" t="str">
        <f>IF('Data Import'!$BI$260&lt;&gt;"",'Data Import'!$BI$260,"")</f>
        <v/>
      </c>
      <c r="H70" s="201" t="str">
        <f>IF('Data Import'!$BI$261&lt;&gt;"",'Data Import'!$BI$261,"")</f>
        <v/>
      </c>
      <c r="I70" s="199" t="str">
        <f>IF('Data Import'!$BI$262="Нет","+","")</f>
        <v>+</v>
      </c>
      <c r="J70" s="179" t="str">
        <f>IF('Data Import'!$BI$263&lt;&gt;"",'Data Import'!$BI$263,"")</f>
        <v/>
      </c>
      <c r="K70" s="199" t="str">
        <f>IF('Data Import'!$BI$264="Нет","+","")</f>
        <v/>
      </c>
      <c r="L70" s="179" t="str">
        <f>IF('Data Import'!$BI$265&lt;&gt;"",'Data Import'!$BI$265,"")</f>
        <v/>
      </c>
      <c r="M70" s="199" t="str">
        <f>IF('Data Import'!$BI$266="Нет","+","")</f>
        <v/>
      </c>
      <c r="N70" s="200" t="str">
        <f>IF('Data Import'!$BI$267&lt;&gt;"",'Data Import'!$BI$267,"")</f>
        <v/>
      </c>
      <c r="O70" s="199" t="str">
        <f>IF('Data Import'!$BI$268="Нет","+","")</f>
        <v/>
      </c>
      <c r="P70" s="179" t="str">
        <f>IF('Data Import'!$BI$269&lt;&gt;"",'Data Import'!$BI$269,"")</f>
        <v/>
      </c>
      <c r="Q70" s="200" t="str">
        <f>IF('Data Import'!$BI$270&lt;&gt;"",'Data Import'!$BI$270,"")</f>
        <v/>
      </c>
      <c r="R70" s="200">
        <f>IF('Data Import'!$BI$271&lt;&gt;"",'Data Import'!$BI$271,"")</f>
        <v>9</v>
      </c>
      <c r="S70" s="200">
        <f>IF('Data Import'!$BI$272&lt;&gt;"",'Data Import'!$BI$272,"")</f>
        <v>7</v>
      </c>
    </row>
    <row r="71" spans="1:19" s="202" customFormat="1" ht="15.75" customHeight="1" x14ac:dyDescent="0.25">
      <c r="A71" s="33">
        <v>59</v>
      </c>
      <c r="B71" s="177" t="s">
        <v>69</v>
      </c>
      <c r="C71" s="199" t="str">
        <f>IF('Data Import'!$BJ$256="Нет","+","")</f>
        <v/>
      </c>
      <c r="D71" s="199" t="str">
        <f>IF('Data Import'!$BJ$257="Нет","+","")</f>
        <v/>
      </c>
      <c r="E71" s="179" t="str">
        <f>IF('Data Import'!$BJ$258&lt;&gt;"",'Data Import'!$BJ$258,"")</f>
        <v/>
      </c>
      <c r="F71" s="199" t="str">
        <f>IF('Data Import'!$BJ$259&lt;&gt;"",'Data Import'!$BJ$259,"")</f>
        <v/>
      </c>
      <c r="G71" s="201" t="str">
        <f>IF('Data Import'!$BJ$260&lt;&gt;"",'Data Import'!$BJ$260,"")</f>
        <v/>
      </c>
      <c r="H71" s="201" t="str">
        <f>IF('Data Import'!$BJ$261&lt;&gt;"",'Data Import'!$BJ$261,"")</f>
        <v/>
      </c>
      <c r="I71" s="199" t="str">
        <f>IF('Data Import'!$BJ$262="Нет","+","")</f>
        <v/>
      </c>
      <c r="J71" s="179" t="str">
        <f>IF('Data Import'!$BJ$263&lt;&gt;"",'Data Import'!$BJ$263,"")</f>
        <v/>
      </c>
      <c r="K71" s="199" t="str">
        <f>IF('Data Import'!$BJ$264="Нет","+","")</f>
        <v/>
      </c>
      <c r="L71" s="179" t="str">
        <f>IF('Data Import'!$BJ$265&lt;&gt;"",'Data Import'!$BJ$265,"")</f>
        <v/>
      </c>
      <c r="M71" s="199" t="str">
        <f>IF('Data Import'!$BJ$266="Нет","+","")</f>
        <v/>
      </c>
      <c r="N71" s="200" t="str">
        <f>IF('Data Import'!$BJ$267&lt;&gt;"",'Data Import'!$BJ$267,"")</f>
        <v/>
      </c>
      <c r="O71" s="199" t="str">
        <f>IF('Data Import'!$BJ$268="Нет","+","")</f>
        <v/>
      </c>
      <c r="P71" s="179" t="str">
        <f>IF('Data Import'!$BJ$269&lt;&gt;"",'Data Import'!$BJ$269,"")</f>
        <v/>
      </c>
      <c r="Q71" s="200" t="str">
        <f>IF('Data Import'!$BJ$270&lt;&gt;"",'Data Import'!$BJ$270,"")</f>
        <v/>
      </c>
      <c r="R71" s="200" t="str">
        <f>IF('Data Import'!$BJ$271&lt;&gt;"",'Data Import'!$BJ$271,"")</f>
        <v/>
      </c>
      <c r="S71" s="200" t="str">
        <f>IF('Data Import'!$BJ$272&lt;&gt;"",'Data Import'!$BJ$272,"")</f>
        <v/>
      </c>
    </row>
    <row r="72" spans="1:19" s="202" customFormat="1" ht="15.75" customHeight="1" x14ac:dyDescent="0.25">
      <c r="A72" s="33">
        <v>60</v>
      </c>
      <c r="B72" s="177" t="s">
        <v>70</v>
      </c>
      <c r="C72" s="199" t="str">
        <f>IF('Data Import'!$BK$256="Нет","+","")</f>
        <v/>
      </c>
      <c r="D72" s="199" t="str">
        <f>IF('Data Import'!$BK$257="Нет","+","")</f>
        <v>+</v>
      </c>
      <c r="E72" s="179" t="str">
        <f>IF('Data Import'!$BK$258&lt;&gt;"",'Data Import'!$BK$258,"")</f>
        <v/>
      </c>
      <c r="F72" s="199" t="str">
        <f>IF('Data Import'!$BK$259&lt;&gt;"",'Data Import'!$BK$259,"")</f>
        <v/>
      </c>
      <c r="G72" s="201" t="str">
        <f>IF('Data Import'!$BK$260&lt;&gt;"",'Data Import'!$BK$260,"")</f>
        <v/>
      </c>
      <c r="H72" s="201" t="str">
        <f>IF('Data Import'!$BK$261&lt;&gt;"",'Data Import'!$BK$261,"")</f>
        <v/>
      </c>
      <c r="I72" s="199" t="str">
        <f>IF('Data Import'!$BK$262="Нет","+","")</f>
        <v>+</v>
      </c>
      <c r="J72" s="179" t="str">
        <f>IF('Data Import'!$BK$263&lt;&gt;"",'Data Import'!$BK$263,"")</f>
        <v/>
      </c>
      <c r="K72" s="199" t="str">
        <f>IF('Data Import'!$BK$264="Нет","+","")</f>
        <v/>
      </c>
      <c r="L72" s="179" t="str">
        <f>IF('Data Import'!$BK$265&lt;&gt;"",'Data Import'!$BK$265,"")</f>
        <v/>
      </c>
      <c r="M72" s="199" t="str">
        <f>IF('Data Import'!$BK$266="Нет","+","")</f>
        <v/>
      </c>
      <c r="N72" s="200" t="str">
        <f>IF('Data Import'!$BK$267&lt;&gt;"",'Data Import'!$BK$267,"")</f>
        <v/>
      </c>
      <c r="O72" s="199" t="str">
        <f>IF('Data Import'!$BK$268="Нет","+","")</f>
        <v/>
      </c>
      <c r="P72" s="179" t="str">
        <f>IF('Data Import'!$BK$269&lt;&gt;"",'Data Import'!$BK$269,"")</f>
        <v/>
      </c>
      <c r="Q72" s="200" t="str">
        <f>IF('Data Import'!$BK$270&lt;&gt;"",'Data Import'!$BK$270,"")</f>
        <v/>
      </c>
      <c r="R72" s="200">
        <f>IF('Data Import'!$BK$271&lt;&gt;"",'Data Import'!$BK$271,"")</f>
        <v>23</v>
      </c>
      <c r="S72" s="200">
        <f>IF('Data Import'!$BK$272&lt;&gt;"",'Data Import'!$BK$272,"")</f>
        <v>11</v>
      </c>
    </row>
    <row r="73" spans="1:19" s="202" customFormat="1" ht="15.75" customHeight="1" x14ac:dyDescent="0.25">
      <c r="A73" s="33">
        <v>61</v>
      </c>
      <c r="B73" s="177" t="s">
        <v>71</v>
      </c>
      <c r="C73" s="199" t="str">
        <f>IF('Data Import'!$BL$256="Нет","+","")</f>
        <v>+</v>
      </c>
      <c r="D73" s="199" t="str">
        <f>IF('Data Import'!$BL$257="Нет","+","")</f>
        <v/>
      </c>
      <c r="E73" s="179" t="str">
        <f>IF('Data Import'!$BL$258&lt;&gt;"",'Data Import'!$BL$258,"")</f>
        <v/>
      </c>
      <c r="F73" s="199" t="str">
        <f>IF('Data Import'!$BL$259&lt;&gt;"",'Data Import'!$BL$259,"")</f>
        <v/>
      </c>
      <c r="G73" s="201" t="str">
        <f>IF('Data Import'!$BL$260&lt;&gt;"",'Data Import'!$BL$260,"")</f>
        <v/>
      </c>
      <c r="H73" s="201" t="str">
        <f>IF('Data Import'!$BL$261&lt;&gt;"",'Data Import'!$BL$261,"")</f>
        <v/>
      </c>
      <c r="I73" s="199" t="str">
        <f>IF('Data Import'!$BL$262="Нет","+","")</f>
        <v/>
      </c>
      <c r="J73" s="179" t="str">
        <f>IF('Data Import'!$BL$263&lt;&gt;"",'Data Import'!$BL$263,"")</f>
        <v>Отсутствовала необходимость</v>
      </c>
      <c r="K73" s="199" t="str">
        <f>IF('Data Import'!$BL$264="Нет","+","")</f>
        <v/>
      </c>
      <c r="L73" s="179" t="str">
        <f>IF('Data Import'!$BL$265&lt;&gt;"",'Data Import'!$BL$265,"")</f>
        <v/>
      </c>
      <c r="M73" s="199" t="str">
        <f>IF('Data Import'!$BL$266="Нет","+","")</f>
        <v/>
      </c>
      <c r="N73" s="200" t="str">
        <f>IF('Data Import'!$BL$267&lt;&gt;"",'Data Import'!$BL$267,"")</f>
        <v/>
      </c>
      <c r="O73" s="199" t="str">
        <f>IF('Data Import'!$BL$268="Нет","+","")</f>
        <v/>
      </c>
      <c r="P73" s="179" t="str">
        <f>IF('Data Import'!$BL$269&lt;&gt;"",'Data Import'!$BL$269,"")</f>
        <v/>
      </c>
      <c r="Q73" s="200" t="str">
        <f>IF('Data Import'!$BL$270&lt;&gt;"",'Data Import'!$BL$270,"")</f>
        <v/>
      </c>
      <c r="R73" s="200">
        <f>IF('Data Import'!$BL$271&lt;&gt;"",'Data Import'!$BL$271,"")</f>
        <v>1</v>
      </c>
      <c r="S73" s="200">
        <f>IF('Data Import'!$BL$272&lt;&gt;"",'Data Import'!$BL$272,"")</f>
        <v>1</v>
      </c>
    </row>
    <row r="74" spans="1:19" s="202" customFormat="1" ht="107.25" customHeight="1" x14ac:dyDescent="0.25">
      <c r="A74" s="33">
        <v>62</v>
      </c>
      <c r="B74" s="177" t="s">
        <v>72</v>
      </c>
      <c r="C74" s="199" t="str">
        <f>IF('Data Import'!$BM$256="Нет","+","")</f>
        <v/>
      </c>
      <c r="D74" s="199" t="str">
        <f>IF('Data Import'!$BM$257="Нет","+","")</f>
        <v/>
      </c>
      <c r="E74" s="179" t="str">
        <f>IF('Data Import'!$BM$258&lt;&gt;"",'Data Import'!$BM$258,"")</f>
        <v xml:space="preserve">С учетом концепции шаговой доступности реализованы мероприятия по обеспечению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 Доля административных зданий доступных для инвалидов  до 2026 года- 80%
</v>
      </c>
      <c r="F74" s="199" t="str">
        <f>IF('Data Import'!$BM$259&lt;&gt;"",'Data Import'!$BM$259,"")</f>
        <v>%</v>
      </c>
      <c r="G74" s="201">
        <f>IF('Data Import'!$BM$260&lt;&gt;"",'Data Import'!$BM$260,"")</f>
        <v>80</v>
      </c>
      <c r="H74" s="201">
        <f>IF('Data Import'!$BM$261&lt;&gt;"",'Data Import'!$BM$261,"")</f>
        <v>0</v>
      </c>
      <c r="I74" s="199" t="str">
        <f>IF('Data Import'!$BM$262="Нет","+","")</f>
        <v>+</v>
      </c>
      <c r="J74" s="179" t="str">
        <f>IF('Data Import'!$BM$263&lt;&gt;"",'Data Import'!$BM$263,"")</f>
        <v/>
      </c>
      <c r="K74" s="199" t="str">
        <f>IF('Data Import'!$BM$264="Нет","+","")</f>
        <v/>
      </c>
      <c r="L74" s="179" t="str">
        <f>IF('Data Import'!$BM$265&lt;&gt;"",'Data Import'!$BM$265,"")</f>
        <v/>
      </c>
      <c r="M74" s="199" t="str">
        <f>IF('Data Import'!$BM$266="Нет","+","")</f>
        <v/>
      </c>
      <c r="N74" s="200" t="str">
        <f>IF('Data Import'!$BM$267&lt;&gt;"",'Data Import'!$BM$267,"")</f>
        <v/>
      </c>
      <c r="O74" s="199" t="str">
        <f>IF('Data Import'!$BM$268="Нет","+","")</f>
        <v/>
      </c>
      <c r="P74" s="179" t="str">
        <f>IF('Data Import'!$BM$269&lt;&gt;"",'Data Import'!$BM$269,"")</f>
        <v/>
      </c>
      <c r="Q74" s="200" t="str">
        <f>IF('Data Import'!$BM$270&lt;&gt;"",'Data Import'!$BM$270,"")</f>
        <v/>
      </c>
      <c r="R74" s="200">
        <f>IF('Data Import'!$BM$271&lt;&gt;"",'Data Import'!$BM$271,"")</f>
        <v>28</v>
      </c>
      <c r="S74" s="200">
        <f>IF('Data Import'!$BM$272&lt;&gt;"",'Data Import'!$BM$272,"")</f>
        <v>1</v>
      </c>
    </row>
    <row r="75" spans="1:19" s="202" customFormat="1" ht="15.75" customHeight="1" x14ac:dyDescent="0.25">
      <c r="A75" s="33">
        <v>63</v>
      </c>
      <c r="B75" s="177" t="s">
        <v>73</v>
      </c>
      <c r="C75" s="199" t="str">
        <f>IF('Data Import'!$BN$256="Нет","+","")</f>
        <v>+</v>
      </c>
      <c r="D75" s="199" t="str">
        <f>IF('Data Import'!$BN$257="Нет","+","")</f>
        <v/>
      </c>
      <c r="E75" s="179" t="str">
        <f>IF('Data Import'!$BN$258&lt;&gt;"",'Data Import'!$BN$258,"")</f>
        <v/>
      </c>
      <c r="F75" s="199" t="str">
        <f>IF('Data Import'!$BN$259&lt;&gt;"",'Data Import'!$BN$259,"")</f>
        <v/>
      </c>
      <c r="G75" s="201" t="str">
        <f>IF('Data Import'!$BN$260&lt;&gt;"",'Data Import'!$BN$260,"")</f>
        <v/>
      </c>
      <c r="H75" s="201" t="str">
        <f>IF('Data Import'!$BN$261&lt;&gt;"",'Data Import'!$BN$261,"")</f>
        <v/>
      </c>
      <c r="I75" s="199" t="str">
        <f>IF('Data Import'!$BN$262="Нет","+","")</f>
        <v>+</v>
      </c>
      <c r="J75" s="179" t="str">
        <f>IF('Data Import'!$BN$263&lt;&gt;"",'Data Import'!$BN$263,"")</f>
        <v/>
      </c>
      <c r="K75" s="199" t="str">
        <f>IF('Data Import'!$BN$264="Нет","+","")</f>
        <v/>
      </c>
      <c r="L75" s="179" t="str">
        <f>IF('Data Import'!$BN$265&lt;&gt;"",'Data Import'!$BN$265,"")</f>
        <v/>
      </c>
      <c r="M75" s="199" t="str">
        <f>IF('Data Import'!$BN$266="Нет","+","")</f>
        <v/>
      </c>
      <c r="N75" s="200" t="str">
        <f>IF('Data Import'!$BN$267&lt;&gt;"",'Data Import'!$BN$267,"")</f>
        <v/>
      </c>
      <c r="O75" s="199" t="str">
        <f>IF('Data Import'!$BN$268="Нет","+","")</f>
        <v/>
      </c>
      <c r="P75" s="179" t="str">
        <f>IF('Data Import'!$BN$269&lt;&gt;"",'Data Import'!$BN$269,"")</f>
        <v/>
      </c>
      <c r="Q75" s="200" t="str">
        <f>IF('Data Import'!$BN$270&lt;&gt;"",'Data Import'!$BN$270,"")</f>
        <v/>
      </c>
      <c r="R75" s="200">
        <f>IF('Data Import'!$BN$271&lt;&gt;"",'Data Import'!$BN$271,"")</f>
        <v>34</v>
      </c>
      <c r="S75" s="200">
        <f>IF('Data Import'!$BN$272&lt;&gt;"",'Data Import'!$BN$272,"")</f>
        <v>34</v>
      </c>
    </row>
    <row r="76" spans="1:19" s="202" customFormat="1" ht="15.75" customHeight="1" x14ac:dyDescent="0.25">
      <c r="A76" s="33">
        <v>64</v>
      </c>
      <c r="B76" s="177" t="s">
        <v>74</v>
      </c>
      <c r="C76" s="199" t="str">
        <f>IF('Data Import'!$BO$256="Нет","+","")</f>
        <v>+</v>
      </c>
      <c r="D76" s="199" t="str">
        <f>IF('Data Import'!$BO$257="Нет","+","")</f>
        <v/>
      </c>
      <c r="E76" s="179" t="str">
        <f>IF('Data Import'!$BO$258&lt;&gt;"",'Data Import'!$BO$258,"")</f>
        <v/>
      </c>
      <c r="F76" s="199" t="str">
        <f>IF('Data Import'!$BO$259&lt;&gt;"",'Data Import'!$BO$259,"")</f>
        <v/>
      </c>
      <c r="G76" s="201" t="str">
        <f>IF('Data Import'!$BO$260&lt;&gt;"",'Data Import'!$BO$260,"")</f>
        <v/>
      </c>
      <c r="H76" s="201" t="str">
        <f>IF('Data Import'!$BO$261&lt;&gt;"",'Data Import'!$BO$261,"")</f>
        <v/>
      </c>
      <c r="I76" s="199" t="str">
        <f>IF('Data Import'!$BO$262="Нет","+","")</f>
        <v>+</v>
      </c>
      <c r="J76" s="179" t="str">
        <f>IF('Data Import'!$BO$263&lt;&gt;"",'Data Import'!$BO$263,"")</f>
        <v/>
      </c>
      <c r="K76" s="199" t="str">
        <f>IF('Data Import'!$BO$264="Нет","+","")</f>
        <v/>
      </c>
      <c r="L76" s="179" t="str">
        <f>IF('Data Import'!$BO$265&lt;&gt;"",'Data Import'!$BO$265,"")</f>
        <v/>
      </c>
      <c r="M76" s="199" t="str">
        <f>IF('Data Import'!$BO$266="Нет","+","")</f>
        <v/>
      </c>
      <c r="N76" s="200" t="str">
        <f>IF('Data Import'!$BO$267&lt;&gt;"",'Data Import'!$BO$267,"")</f>
        <v/>
      </c>
      <c r="O76" s="199" t="str">
        <f>IF('Data Import'!$BO$268="Нет","+","")</f>
        <v/>
      </c>
      <c r="P76" s="179" t="str">
        <f>IF('Data Import'!$BO$269&lt;&gt;"",'Data Import'!$BO$269,"")</f>
        <v/>
      </c>
      <c r="Q76" s="200" t="str">
        <f>IF('Data Import'!$BO$270&lt;&gt;"",'Data Import'!$BO$270,"")</f>
        <v/>
      </c>
      <c r="R76" s="200">
        <f>IF('Data Import'!$BO$271&lt;&gt;"",'Data Import'!$BO$271,"")</f>
        <v>0</v>
      </c>
      <c r="S76" s="200">
        <f>IF('Data Import'!$BO$272&lt;&gt;"",'Data Import'!$BO$272,"")</f>
        <v>0</v>
      </c>
    </row>
    <row r="77" spans="1:19" s="202" customFormat="1" ht="64.5" customHeight="1" x14ac:dyDescent="0.25">
      <c r="A77" s="33">
        <v>65</v>
      </c>
      <c r="B77" s="177" t="s">
        <v>75</v>
      </c>
      <c r="C77" s="199" t="str">
        <f>IF('Data Import'!$BP$256="Нет","+","")</f>
        <v/>
      </c>
      <c r="D77" s="199" t="str">
        <f>IF('Data Import'!$BP$257="Нет","+","")</f>
        <v/>
      </c>
      <c r="E77" s="179" t="str">
        <f>IF('Data Import'!$BP$258&lt;&gt;"",'Data Import'!$BP$258,"")</f>
        <v xml:space="preserve">Обеспечение доступности для инвалидов административных зданий исполнительных органов Ивановской области и органов местного самоуправления в сфере транспорта
</v>
      </c>
      <c r="F77" s="199" t="str">
        <f>IF('Data Import'!$BP$259&lt;&gt;"",'Data Import'!$BP$259,"")</f>
        <v>%</v>
      </c>
      <c r="G77" s="201">
        <f>IF('Data Import'!$BP$260&lt;&gt;"",'Data Import'!$BP$260,"")</f>
        <v>0</v>
      </c>
      <c r="H77" s="201">
        <f>IF('Data Import'!$BP$261&lt;&gt;"",'Data Import'!$BP$261,"")</f>
        <v>67.86</v>
      </c>
      <c r="I77" s="199" t="str">
        <f>IF('Data Import'!$BP$262="Нет","+","")</f>
        <v/>
      </c>
      <c r="J77" s="179" t="str">
        <f>IF('Data Import'!$BP$263&lt;&gt;"",'Data Import'!$BP$263,"")</f>
        <v/>
      </c>
      <c r="K77" s="199" t="str">
        <f>IF('Data Import'!$BP$264="Нет","+","")</f>
        <v/>
      </c>
      <c r="L77" s="179" t="str">
        <f>IF('Data Import'!$BP$265&lt;&gt;"",'Data Import'!$BP$265,"")</f>
        <v xml:space="preserve"> В рамках государственного контракта на оказание услуг для обеспечения государственных нужд Ивановской области от 07.11.2025 № 2025-05/692 в Департаменте дорожного хозяйства и транспорта Ивановской области установлено ограждение из нержавеющей стали для маломобильных групп населения</v>
      </c>
      <c r="M77" s="199" t="str">
        <f>IF('Data Import'!$BP$266="Нет","+","")</f>
        <v>+</v>
      </c>
      <c r="N77" s="200" t="str">
        <f>IF('Data Import'!$BP$267&lt;&gt;"",'Data Import'!$BP$267,"")</f>
        <v/>
      </c>
      <c r="O77" s="199" t="str">
        <f>IF('Data Import'!$BP$268="Нет","+","")</f>
        <v>+</v>
      </c>
      <c r="P77" s="179" t="str">
        <f>IF('Data Import'!$BP$269&lt;&gt;"",'Data Import'!$BP$269,"")</f>
        <v/>
      </c>
      <c r="Q77" s="200">
        <f>IF('Data Import'!$BP$270&lt;&gt;"",'Data Import'!$BP$270,"")</f>
        <v>0</v>
      </c>
      <c r="R77" s="200">
        <f>IF('Data Import'!$BP$271&lt;&gt;"",'Data Import'!$BP$271,"")</f>
        <v>28</v>
      </c>
      <c r="S77" s="200">
        <f>IF('Data Import'!$BP$272&lt;&gt;"",'Data Import'!$BP$272,"")</f>
        <v>19</v>
      </c>
    </row>
    <row r="78" spans="1:19" s="202" customFormat="1" ht="80.25" customHeight="1" x14ac:dyDescent="0.25">
      <c r="A78" s="33">
        <v>66</v>
      </c>
      <c r="B78" s="177" t="s">
        <v>76</v>
      </c>
      <c r="C78" s="199" t="str">
        <f>IF('Data Import'!$BQ$256="Нет","+","")</f>
        <v/>
      </c>
      <c r="D78" s="199" t="str">
        <f>IF('Data Import'!$BQ$257="Нет","+","")</f>
        <v/>
      </c>
      <c r="E78" s="179" t="str">
        <f>IF('Data Import'!$BQ$258&lt;&gt;"",'Data Import'!$BQ$258,"")</f>
        <v>Доля административных зданий исполнительных органов Калужской области и органов местного самоуправления, в которых реализованы мероприятия по обеспечению доступности для инвалидов с учетом концепции шаговой доступности.</v>
      </c>
      <c r="F78" s="199" t="str">
        <f>IF('Data Import'!$BQ$259&lt;&gt;"",'Data Import'!$BQ$259,"")</f>
        <v>%</v>
      </c>
      <c r="G78" s="201">
        <f>IF('Data Import'!$BQ$260&lt;&gt;"",'Data Import'!$BQ$260,"")</f>
        <v>20</v>
      </c>
      <c r="H78" s="201">
        <f>IF('Data Import'!$BQ$261&lt;&gt;"",'Data Import'!$BQ$261,"")</f>
        <v>25</v>
      </c>
      <c r="I78" s="199" t="str">
        <f>IF('Data Import'!$BQ$262="Нет","+","")</f>
        <v>+</v>
      </c>
      <c r="J78" s="179" t="str">
        <f>IF('Data Import'!$BQ$263&lt;&gt;"",'Data Import'!$BQ$263,"")</f>
        <v/>
      </c>
      <c r="K78" s="199" t="str">
        <f>IF('Data Import'!$BQ$264="Нет","+","")</f>
        <v/>
      </c>
      <c r="L78" s="179" t="str">
        <f>IF('Data Import'!$BQ$265&lt;&gt;"",'Data Import'!$BQ$265,"")</f>
        <v/>
      </c>
      <c r="M78" s="199" t="str">
        <f>IF('Data Import'!$BQ$266="Нет","+","")</f>
        <v/>
      </c>
      <c r="N78" s="200" t="str">
        <f>IF('Data Import'!$BQ$267&lt;&gt;"",'Data Import'!$BQ$267,"")</f>
        <v/>
      </c>
      <c r="O78" s="199" t="str">
        <f>IF('Data Import'!$BQ$268="Нет","+","")</f>
        <v/>
      </c>
      <c r="P78" s="179" t="str">
        <f>IF('Data Import'!$BQ$269&lt;&gt;"",'Data Import'!$BQ$269,"")</f>
        <v/>
      </c>
      <c r="Q78" s="200" t="str">
        <f>IF('Data Import'!$BQ$270&lt;&gt;"",'Data Import'!$BQ$270,"")</f>
        <v/>
      </c>
      <c r="R78" s="200">
        <f>IF('Data Import'!$BQ$271&lt;&gt;"",'Data Import'!$BQ$271,"")</f>
        <v>28</v>
      </c>
      <c r="S78" s="200">
        <f>IF('Data Import'!$BQ$272&lt;&gt;"",'Data Import'!$BQ$272,"")</f>
        <v>28</v>
      </c>
    </row>
    <row r="79" spans="1:19" s="202" customFormat="1" ht="15.75" customHeight="1" x14ac:dyDescent="0.25">
      <c r="A79" s="33">
        <v>67</v>
      </c>
      <c r="B79" s="177" t="s">
        <v>77</v>
      </c>
      <c r="C79" s="199" t="str">
        <f>IF('Data Import'!$BR$256="Нет","+","")</f>
        <v>+</v>
      </c>
      <c r="D79" s="199" t="str">
        <f>IF('Data Import'!$BR$257="Нет","+","")</f>
        <v/>
      </c>
      <c r="E79" s="179" t="str">
        <f>IF('Data Import'!$BR$258&lt;&gt;"",'Data Import'!$BR$258,"")</f>
        <v/>
      </c>
      <c r="F79" s="199" t="str">
        <f>IF('Data Import'!$BR$259&lt;&gt;"",'Data Import'!$BR$259,"")</f>
        <v/>
      </c>
      <c r="G79" s="201" t="str">
        <f>IF('Data Import'!$BR$260&lt;&gt;"",'Data Import'!$BR$260,"")</f>
        <v/>
      </c>
      <c r="H79" s="201" t="str">
        <f>IF('Data Import'!$BR$261&lt;&gt;"",'Data Import'!$BR$261,"")</f>
        <v/>
      </c>
      <c r="I79" s="199" t="str">
        <f>IF('Data Import'!$BR$262="Нет","+","")</f>
        <v>+</v>
      </c>
      <c r="J79" s="179" t="str">
        <f>IF('Data Import'!$BR$263&lt;&gt;"",'Data Import'!$BR$263,"")</f>
        <v/>
      </c>
      <c r="K79" s="199" t="str">
        <f>IF('Data Import'!$BR$264="Нет","+","")</f>
        <v/>
      </c>
      <c r="L79" s="179" t="str">
        <f>IF('Data Import'!$BR$265&lt;&gt;"",'Data Import'!$BR$265,"")</f>
        <v/>
      </c>
      <c r="M79" s="199" t="str">
        <f>IF('Data Import'!$BR$266="Нет","+","")</f>
        <v/>
      </c>
      <c r="N79" s="200" t="str">
        <f>IF('Data Import'!$BR$267&lt;&gt;"",'Data Import'!$BR$267,"")</f>
        <v/>
      </c>
      <c r="O79" s="199" t="str">
        <f>IF('Data Import'!$BR$268="Нет","+","")</f>
        <v/>
      </c>
      <c r="P79" s="179" t="str">
        <f>IF('Data Import'!$BR$269&lt;&gt;"",'Data Import'!$BR$269,"")</f>
        <v/>
      </c>
      <c r="Q79" s="200" t="str">
        <f>IF('Data Import'!$BR$270&lt;&gt;"",'Data Import'!$BR$270,"")</f>
        <v/>
      </c>
      <c r="R79" s="200">
        <f>IF('Data Import'!$BR$271&lt;&gt;"",'Data Import'!$BR$271,"")</f>
        <v>27</v>
      </c>
      <c r="S79" s="200">
        <f>IF('Data Import'!$BR$272&lt;&gt;"",'Data Import'!$BR$272,"")</f>
        <v>27</v>
      </c>
    </row>
    <row r="80" spans="1:19" s="202" customFormat="1" ht="15.75" customHeight="1" x14ac:dyDescent="0.25">
      <c r="A80" s="33">
        <v>68</v>
      </c>
      <c r="B80" s="177" t="s">
        <v>78</v>
      </c>
      <c r="C80" s="199" t="str">
        <f>IF('Data Import'!$BS$256="Нет","+","")</f>
        <v/>
      </c>
      <c r="D80" s="199" t="str">
        <f>IF('Data Import'!$BS$257="Нет","+","")</f>
        <v>+</v>
      </c>
      <c r="E80" s="179" t="str">
        <f>IF('Data Import'!$BS$258&lt;&gt;"",'Data Import'!$BS$258,"")</f>
        <v/>
      </c>
      <c r="F80" s="199" t="str">
        <f>IF('Data Import'!$BS$259&lt;&gt;"",'Data Import'!$BS$259,"")</f>
        <v/>
      </c>
      <c r="G80" s="201" t="str">
        <f>IF('Data Import'!$BS$260&lt;&gt;"",'Data Import'!$BS$260,"")</f>
        <v/>
      </c>
      <c r="H80" s="201" t="str">
        <f>IF('Data Import'!$BS$261&lt;&gt;"",'Data Import'!$BS$261,"")</f>
        <v/>
      </c>
      <c r="I80" s="199" t="str">
        <f>IF('Data Import'!$BS$262="Нет","+","")</f>
        <v>+</v>
      </c>
      <c r="J80" s="179" t="str">
        <f>IF('Data Import'!$BS$263&lt;&gt;"",'Data Import'!$BS$263,"")</f>
        <v/>
      </c>
      <c r="K80" s="199" t="str">
        <f>IF('Data Import'!$BS$264="Нет","+","")</f>
        <v/>
      </c>
      <c r="L80" s="179" t="str">
        <f>IF('Data Import'!$BS$265&lt;&gt;"",'Data Import'!$BS$265,"")</f>
        <v/>
      </c>
      <c r="M80" s="199" t="str">
        <f>IF('Data Import'!$BS$266="Нет","+","")</f>
        <v/>
      </c>
      <c r="N80" s="200" t="str">
        <f>IF('Data Import'!$BS$267&lt;&gt;"",'Data Import'!$BS$267,"")</f>
        <v/>
      </c>
      <c r="O80" s="199" t="str">
        <f>IF('Data Import'!$BS$268="Нет","+","")</f>
        <v/>
      </c>
      <c r="P80" s="179" t="str">
        <f>IF('Data Import'!$BS$269&lt;&gt;"",'Data Import'!$BS$269,"")</f>
        <v/>
      </c>
      <c r="Q80" s="200" t="str">
        <f>IF('Data Import'!$BS$270&lt;&gt;"",'Data Import'!$BS$270,"")</f>
        <v/>
      </c>
      <c r="R80" s="200">
        <f>IF('Data Import'!$BS$271&lt;&gt;"",'Data Import'!$BS$271,"")</f>
        <v>20</v>
      </c>
      <c r="S80" s="200">
        <f>IF('Data Import'!$BS$272&lt;&gt;"",'Data Import'!$BS$272,"")</f>
        <v>20</v>
      </c>
    </row>
    <row r="81" spans="1:19" s="202" customFormat="1" ht="15.75" customHeight="1" x14ac:dyDescent="0.25">
      <c r="A81" s="33">
        <v>69</v>
      </c>
      <c r="B81" s="177" t="s">
        <v>79</v>
      </c>
      <c r="C81" s="199" t="str">
        <f>IF('Data Import'!$BT$256="Нет","+","")</f>
        <v>+</v>
      </c>
      <c r="D81" s="199" t="str">
        <f>IF('Data Import'!$BT$257="Нет","+","")</f>
        <v/>
      </c>
      <c r="E81" s="179" t="str">
        <f>IF('Data Import'!$BT$258&lt;&gt;"",'Data Import'!$BT$258,"")</f>
        <v/>
      </c>
      <c r="F81" s="199" t="str">
        <f>IF('Data Import'!$BT$259&lt;&gt;"",'Data Import'!$BT$259,"")</f>
        <v/>
      </c>
      <c r="G81" s="201" t="str">
        <f>IF('Data Import'!$BT$260&lt;&gt;"",'Data Import'!$BT$260,"")</f>
        <v/>
      </c>
      <c r="H81" s="201" t="str">
        <f>IF('Data Import'!$BT$261&lt;&gt;"",'Data Import'!$BT$261,"")</f>
        <v/>
      </c>
      <c r="I81" s="199" t="str">
        <f>IF('Data Import'!$BT$262="Нет","+","")</f>
        <v>+</v>
      </c>
      <c r="J81" s="179" t="str">
        <f>IF('Data Import'!$BT$263&lt;&gt;"",'Data Import'!$BT$263,"")</f>
        <v/>
      </c>
      <c r="K81" s="199" t="str">
        <f>IF('Data Import'!$BT$264="Нет","+","")</f>
        <v/>
      </c>
      <c r="L81" s="179" t="str">
        <f>IF('Data Import'!$BT$265&lt;&gt;"",'Data Import'!$BT$265,"")</f>
        <v/>
      </c>
      <c r="M81" s="199" t="str">
        <f>IF('Data Import'!$BT$266="Нет","+","")</f>
        <v/>
      </c>
      <c r="N81" s="200" t="str">
        <f>IF('Data Import'!$BT$267&lt;&gt;"",'Data Import'!$BT$267,"")</f>
        <v/>
      </c>
      <c r="O81" s="199" t="str">
        <f>IF('Data Import'!$BT$268="Нет","+","")</f>
        <v/>
      </c>
      <c r="P81" s="179" t="str">
        <f>IF('Data Import'!$BT$269&lt;&gt;"",'Data Import'!$BT$269,"")</f>
        <v/>
      </c>
      <c r="Q81" s="200" t="str">
        <f>IF('Data Import'!$BT$270&lt;&gt;"",'Data Import'!$BT$270,"")</f>
        <v/>
      </c>
      <c r="R81" s="200">
        <f>IF('Data Import'!$BT$271&lt;&gt;"",'Data Import'!$BT$271,"")</f>
        <v>1</v>
      </c>
      <c r="S81" s="200">
        <f>IF('Data Import'!$BT$272&lt;&gt;"",'Data Import'!$BT$272,"")</f>
        <v>0</v>
      </c>
    </row>
    <row r="82" spans="1:19" s="202" customFormat="1" ht="15.75" customHeight="1" x14ac:dyDescent="0.25">
      <c r="A82" s="33">
        <v>70</v>
      </c>
      <c r="B82" s="177" t="s">
        <v>80</v>
      </c>
      <c r="C82" s="199" t="str">
        <f>IF('Data Import'!$BU$256="Нет","+","")</f>
        <v>+</v>
      </c>
      <c r="D82" s="199" t="str">
        <f>IF('Data Import'!$BU$257="Нет","+","")</f>
        <v/>
      </c>
      <c r="E82" s="179" t="str">
        <f>IF('Data Import'!$BU$258&lt;&gt;"",'Data Import'!$BU$258,"")</f>
        <v/>
      </c>
      <c r="F82" s="199" t="str">
        <f>IF('Data Import'!$BU$259&lt;&gt;"",'Data Import'!$BU$259,"")</f>
        <v/>
      </c>
      <c r="G82" s="201" t="str">
        <f>IF('Data Import'!$BU$260&lt;&gt;"",'Data Import'!$BU$260,"")</f>
        <v/>
      </c>
      <c r="H82" s="201" t="str">
        <f>IF('Data Import'!$BU$261&lt;&gt;"",'Data Import'!$BU$261,"")</f>
        <v/>
      </c>
      <c r="I82" s="199" t="str">
        <f>IF('Data Import'!$BU$262="Нет","+","")</f>
        <v/>
      </c>
      <c r="J82" s="179" t="str">
        <f>IF('Data Import'!$BU$263&lt;&gt;"",'Data Import'!$BU$263,"")</f>
        <v>ВСе здания исполнительных органов Московской области  и органов местного самоуправления в сфере транспорта соответствуют условиям  доступности для инвалидов</v>
      </c>
      <c r="K82" s="199" t="str">
        <f>IF('Data Import'!$BU$264="Нет","+","")</f>
        <v/>
      </c>
      <c r="L82" s="179" t="str">
        <f>IF('Data Import'!$BU$265&lt;&gt;"",'Data Import'!$BU$265,"")</f>
        <v/>
      </c>
      <c r="M82" s="199" t="str">
        <f>IF('Data Import'!$BU$266="Нет","+","")</f>
        <v/>
      </c>
      <c r="N82" s="200" t="str">
        <f>IF('Data Import'!$BU$267&lt;&gt;"",'Data Import'!$BU$267,"")</f>
        <v/>
      </c>
      <c r="O82" s="199" t="str">
        <f>IF('Data Import'!$BU$268="Нет","+","")</f>
        <v/>
      </c>
      <c r="P82" s="179" t="str">
        <f>IF('Data Import'!$BU$269&lt;&gt;"",'Data Import'!$BU$269,"")</f>
        <v/>
      </c>
      <c r="Q82" s="200" t="str">
        <f>IF('Data Import'!$BU$270&lt;&gt;"",'Data Import'!$BU$270,"")</f>
        <v/>
      </c>
      <c r="R82" s="200" t="str">
        <f>IF('Data Import'!$BU$271&lt;&gt;"",'Data Import'!$BU$271,"")</f>
        <v/>
      </c>
      <c r="S82" s="200" t="str">
        <f>IF('Data Import'!$BU$272&lt;&gt;"",'Data Import'!$BU$272,"")</f>
        <v/>
      </c>
    </row>
    <row r="83" spans="1:19" s="202" customFormat="1" ht="15.75" customHeight="1" x14ac:dyDescent="0.25">
      <c r="A83" s="33">
        <v>71</v>
      </c>
      <c r="B83" s="177" t="s">
        <v>81</v>
      </c>
      <c r="C83" s="199" t="str">
        <f>IF('Data Import'!$BV$256="Нет","+","")</f>
        <v>+</v>
      </c>
      <c r="D83" s="199" t="str">
        <f>IF('Data Import'!$BV$257="Нет","+","")</f>
        <v/>
      </c>
      <c r="E83" s="179" t="str">
        <f>IF('Data Import'!$BV$258&lt;&gt;"",'Data Import'!$BV$258,"")</f>
        <v/>
      </c>
      <c r="F83" s="199" t="str">
        <f>IF('Data Import'!$BV$259&lt;&gt;"",'Data Import'!$BV$259,"")</f>
        <v/>
      </c>
      <c r="G83" s="201" t="str">
        <f>IF('Data Import'!$BV$260&lt;&gt;"",'Data Import'!$BV$260,"")</f>
        <v/>
      </c>
      <c r="H83" s="201" t="str">
        <f>IF('Data Import'!$BV$261&lt;&gt;"",'Data Import'!$BV$261,"")</f>
        <v/>
      </c>
      <c r="I83" s="199" t="str">
        <f>IF('Data Import'!$BV$262="Нет","+","")</f>
        <v>+</v>
      </c>
      <c r="J83" s="179" t="str">
        <f>IF('Data Import'!$BV$263&lt;&gt;"",'Data Import'!$BV$263,"")</f>
        <v/>
      </c>
      <c r="K83" s="199" t="str">
        <f>IF('Data Import'!$BV$264="Нет","+","")</f>
        <v/>
      </c>
      <c r="L83" s="179" t="str">
        <f>IF('Data Import'!$BV$265&lt;&gt;"",'Data Import'!$BV$265,"")</f>
        <v/>
      </c>
      <c r="M83" s="199" t="str">
        <f>IF('Data Import'!$BV$266="Нет","+","")</f>
        <v/>
      </c>
      <c r="N83" s="200" t="str">
        <f>IF('Data Import'!$BV$267&lt;&gt;"",'Data Import'!$BV$267,"")</f>
        <v/>
      </c>
      <c r="O83" s="199" t="str">
        <f>IF('Data Import'!$BV$268="Нет","+","")</f>
        <v/>
      </c>
      <c r="P83" s="179" t="str">
        <f>IF('Data Import'!$BV$269&lt;&gt;"",'Data Import'!$BV$269,"")</f>
        <v/>
      </c>
      <c r="Q83" s="200" t="str">
        <f>IF('Data Import'!$BV$270&lt;&gt;"",'Data Import'!$BV$270,"")</f>
        <v/>
      </c>
      <c r="R83" s="200">
        <f>IF('Data Import'!$BV$271&lt;&gt;"",'Data Import'!$BV$271,"")</f>
        <v>27</v>
      </c>
      <c r="S83" s="200">
        <f>IF('Data Import'!$BV$272&lt;&gt;"",'Data Import'!$BV$272,"")</f>
        <v>27</v>
      </c>
    </row>
    <row r="84" spans="1:19" s="202" customFormat="1" ht="79.5" customHeight="1" x14ac:dyDescent="0.25">
      <c r="A84" s="33">
        <v>72</v>
      </c>
      <c r="B84" s="177" t="s">
        <v>82</v>
      </c>
      <c r="C84" s="199" t="str">
        <f>IF('Data Import'!$BW$256="Нет","+","")</f>
        <v/>
      </c>
      <c r="D84" s="199" t="str">
        <f>IF('Data Import'!$BW$257="Нет","+","")</f>
        <v/>
      </c>
      <c r="E84" s="179" t="str">
        <f>IF('Data Import'!$BW$258&lt;&gt;"",'Data Import'!$BW$258,"")</f>
        <v>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Рязанской области"</v>
      </c>
      <c r="F84" s="199" t="str">
        <f>IF('Data Import'!$BW$259&lt;&gt;"",'Data Import'!$BW$259,"")</f>
        <v>%</v>
      </c>
      <c r="G84" s="201">
        <f>IF('Data Import'!$BW$260&lt;&gt;"",'Data Import'!$BW$260,"")</f>
        <v>100</v>
      </c>
      <c r="H84" s="201">
        <f>IF('Data Import'!$BW$261&lt;&gt;"",'Data Import'!$BW$261,"")</f>
        <v>100</v>
      </c>
      <c r="I84" s="199" t="str">
        <f>IF('Data Import'!$BW$262="Нет","+","")</f>
        <v>+</v>
      </c>
      <c r="J84" s="179" t="str">
        <f>IF('Data Import'!$BW$263&lt;&gt;"",'Data Import'!$BW$263,"")</f>
        <v/>
      </c>
      <c r="K84" s="199" t="str">
        <f>IF('Data Import'!$BW$264="Нет","+","")</f>
        <v/>
      </c>
      <c r="L84" s="179" t="str">
        <f>IF('Data Import'!$BW$265&lt;&gt;"",'Data Import'!$BW$265,"")</f>
        <v/>
      </c>
      <c r="M84" s="199" t="str">
        <f>IF('Data Import'!$BW$266="Нет","+","")</f>
        <v/>
      </c>
      <c r="N84" s="200" t="str">
        <f>IF('Data Import'!$BW$267&lt;&gt;"",'Data Import'!$BW$267,"")</f>
        <v/>
      </c>
      <c r="O84" s="199" t="str">
        <f>IF('Data Import'!$BW$268="Нет","+","")</f>
        <v/>
      </c>
      <c r="P84" s="179" t="str">
        <f>IF('Data Import'!$BW$269&lt;&gt;"",'Data Import'!$BW$269,"")</f>
        <v/>
      </c>
      <c r="Q84" s="200" t="str">
        <f>IF('Data Import'!$BW$270&lt;&gt;"",'Data Import'!$BW$270,"")</f>
        <v/>
      </c>
      <c r="R84" s="200">
        <f>IF('Data Import'!$BW$271&lt;&gt;"",'Data Import'!$BW$271,"")</f>
        <v>1</v>
      </c>
      <c r="S84" s="200">
        <f>IF('Data Import'!$BW$272&lt;&gt;"",'Data Import'!$BW$272,"")</f>
        <v>1</v>
      </c>
    </row>
    <row r="85" spans="1:19" s="202" customFormat="1" ht="15.75" customHeight="1" x14ac:dyDescent="0.25">
      <c r="A85" s="33">
        <v>73</v>
      </c>
      <c r="B85" s="177" t="s">
        <v>83</v>
      </c>
      <c r="C85" s="199" t="str">
        <f>IF('Data Import'!$BX$256="Нет","+","")</f>
        <v/>
      </c>
      <c r="D85" s="199" t="str">
        <f>IF('Data Import'!$BX$257="Нет","+","")</f>
        <v/>
      </c>
      <c r="E85" s="179" t="str">
        <f>IF('Data Import'!$BX$258&lt;&gt;"",'Data Import'!$BX$258,"")</f>
        <v/>
      </c>
      <c r="F85" s="199" t="str">
        <f>IF('Data Import'!$BX$259&lt;&gt;"",'Data Import'!$BX$259,"")</f>
        <v/>
      </c>
      <c r="G85" s="201" t="str">
        <f>IF('Data Import'!$BX$260&lt;&gt;"",'Data Import'!$BX$260,"")</f>
        <v/>
      </c>
      <c r="H85" s="201" t="str">
        <f>IF('Data Import'!$BX$261&lt;&gt;"",'Data Import'!$BX$261,"")</f>
        <v/>
      </c>
      <c r="I85" s="199" t="str">
        <f>IF('Data Import'!$BX$262="Нет","+","")</f>
        <v/>
      </c>
      <c r="J85" s="179" t="str">
        <f>IF('Data Import'!$BX$263&lt;&gt;"",'Data Import'!$BX$263,"")</f>
        <v/>
      </c>
      <c r="K85" s="199" t="str">
        <f>IF('Data Import'!$BX$264="Нет","+","")</f>
        <v/>
      </c>
      <c r="L85" s="179" t="str">
        <f>IF('Data Import'!$BX$265&lt;&gt;"",'Data Import'!$BX$265,"")</f>
        <v/>
      </c>
      <c r="M85" s="199" t="str">
        <f>IF('Data Import'!$BX$266="Нет","+","")</f>
        <v/>
      </c>
      <c r="N85" s="200" t="str">
        <f>IF('Data Import'!$BX$267&lt;&gt;"",'Data Import'!$BX$267,"")</f>
        <v/>
      </c>
      <c r="O85" s="199" t="str">
        <f>IF('Data Import'!$BX$268="Нет","+","")</f>
        <v/>
      </c>
      <c r="P85" s="179" t="str">
        <f>IF('Data Import'!$BX$269&lt;&gt;"",'Data Import'!$BX$269,"")</f>
        <v/>
      </c>
      <c r="Q85" s="200" t="str">
        <f>IF('Data Import'!$BX$270&lt;&gt;"",'Data Import'!$BX$270,"")</f>
        <v/>
      </c>
      <c r="R85" s="200" t="str">
        <f>IF('Data Import'!$BX$271&lt;&gt;"",'Data Import'!$BX$271,"")</f>
        <v/>
      </c>
      <c r="S85" s="200" t="str">
        <f>IF('Data Import'!$BX$272&lt;&gt;"",'Data Import'!$BX$272,"")</f>
        <v/>
      </c>
    </row>
    <row r="86" spans="1:19" s="202" customFormat="1" ht="15.75" customHeight="1" x14ac:dyDescent="0.25">
      <c r="A86" s="33">
        <v>74</v>
      </c>
      <c r="B86" s="177" t="s">
        <v>84</v>
      </c>
      <c r="C86" s="199" t="str">
        <f>IF('Data Import'!$BY$256="Нет","+","")</f>
        <v>+</v>
      </c>
      <c r="D86" s="199" t="str">
        <f>IF('Data Import'!$BY$257="Нет","+","")</f>
        <v/>
      </c>
      <c r="E86" s="179" t="str">
        <f>IF('Data Import'!$BY$258&lt;&gt;"",'Data Import'!$BY$258,"")</f>
        <v/>
      </c>
      <c r="F86" s="199" t="str">
        <f>IF('Data Import'!$BY$259&lt;&gt;"",'Data Import'!$BY$259,"")</f>
        <v/>
      </c>
      <c r="G86" s="201" t="str">
        <f>IF('Data Import'!$BY$260&lt;&gt;"",'Data Import'!$BY$260,"")</f>
        <v/>
      </c>
      <c r="H86" s="201" t="str">
        <f>IF('Data Import'!$BY$261&lt;&gt;"",'Data Import'!$BY$261,"")</f>
        <v/>
      </c>
      <c r="I86" s="199" t="str">
        <f>IF('Data Import'!$BY$262="Нет","+","")</f>
        <v>+</v>
      </c>
      <c r="J86" s="179" t="str">
        <f>IF('Data Import'!$BY$263&lt;&gt;"",'Data Import'!$BY$263,"")</f>
        <v/>
      </c>
      <c r="K86" s="199" t="str">
        <f>IF('Data Import'!$BY$264="Нет","+","")</f>
        <v/>
      </c>
      <c r="L86" s="179" t="str">
        <f>IF('Data Import'!$BY$265&lt;&gt;"",'Data Import'!$BY$265,"")</f>
        <v/>
      </c>
      <c r="M86" s="199" t="str">
        <f>IF('Data Import'!$BY$266="Нет","+","")</f>
        <v/>
      </c>
      <c r="N86" s="200" t="str">
        <f>IF('Data Import'!$BY$267&lt;&gt;"",'Data Import'!$BY$267,"")</f>
        <v/>
      </c>
      <c r="O86" s="199" t="str">
        <f>IF('Data Import'!$BY$268="Нет","+","")</f>
        <v/>
      </c>
      <c r="P86" s="179" t="str">
        <f>IF('Data Import'!$BY$269&lt;&gt;"",'Data Import'!$BY$269,"")</f>
        <v/>
      </c>
      <c r="Q86" s="200" t="str">
        <f>IF('Data Import'!$BY$270&lt;&gt;"",'Data Import'!$BY$270,"")</f>
        <v/>
      </c>
      <c r="R86" s="200">
        <f>IF('Data Import'!$BY$271&lt;&gt;"",'Data Import'!$BY$271,"")</f>
        <v>31</v>
      </c>
      <c r="S86" s="200">
        <f>IF('Data Import'!$BY$272&lt;&gt;"",'Data Import'!$BY$272,"")</f>
        <v>31</v>
      </c>
    </row>
    <row r="87" spans="1:19" s="202" customFormat="1" ht="15.75" customHeight="1" x14ac:dyDescent="0.25">
      <c r="A87" s="33">
        <v>75</v>
      </c>
      <c r="B87" s="177" t="s">
        <v>85</v>
      </c>
      <c r="C87" s="199" t="str">
        <f>IF('Data Import'!$BZ$256="Нет","+","")</f>
        <v/>
      </c>
      <c r="D87" s="199" t="str">
        <f>IF('Data Import'!$BZ$257="Нет","+","")</f>
        <v/>
      </c>
      <c r="E87" s="179" t="str">
        <f>IF('Data Import'!$BZ$258&lt;&gt;"",'Data Import'!$BZ$258,"")</f>
        <v/>
      </c>
      <c r="F87" s="199" t="str">
        <f>IF('Data Import'!$BZ$259&lt;&gt;"",'Data Import'!$BZ$259,"")</f>
        <v/>
      </c>
      <c r="G87" s="201" t="str">
        <f>IF('Data Import'!$BZ$260&lt;&gt;"",'Data Import'!$BZ$260,"")</f>
        <v/>
      </c>
      <c r="H87" s="201" t="str">
        <f>IF('Data Import'!$BZ$261&lt;&gt;"",'Data Import'!$BZ$261,"")</f>
        <v/>
      </c>
      <c r="I87" s="199" t="str">
        <f>IF('Data Import'!$BZ$262="Нет","+","")</f>
        <v/>
      </c>
      <c r="J87" s="179" t="str">
        <f>IF('Data Import'!$BZ$263&lt;&gt;"",'Data Import'!$BZ$263,"")</f>
        <v/>
      </c>
      <c r="K87" s="199" t="str">
        <f>IF('Data Import'!$BZ$264="Нет","+","")</f>
        <v/>
      </c>
      <c r="L87" s="179" t="str">
        <f>IF('Data Import'!$BZ$265&lt;&gt;"",'Data Import'!$BZ$265,"")</f>
        <v/>
      </c>
      <c r="M87" s="199" t="str">
        <f>IF('Data Import'!$BZ$266="Нет","+","")</f>
        <v/>
      </c>
      <c r="N87" s="200" t="str">
        <f>IF('Data Import'!$BZ$267&lt;&gt;"",'Data Import'!$BZ$267,"")</f>
        <v/>
      </c>
      <c r="O87" s="199" t="str">
        <f>IF('Data Import'!$BZ$268="Нет","+","")</f>
        <v/>
      </c>
      <c r="P87" s="179" t="str">
        <f>IF('Data Import'!$BZ$269&lt;&gt;"",'Data Import'!$BZ$269,"")</f>
        <v/>
      </c>
      <c r="Q87" s="200" t="str">
        <f>IF('Data Import'!$BZ$270&lt;&gt;"",'Data Import'!$BZ$270,"")</f>
        <v/>
      </c>
      <c r="R87" s="200" t="str">
        <f>IF('Data Import'!$BZ$271&lt;&gt;"",'Data Import'!$BZ$271,"")</f>
        <v/>
      </c>
      <c r="S87" s="200" t="str">
        <f>IF('Data Import'!$BZ$272&lt;&gt;"",'Data Import'!$BZ$272,"")</f>
        <v/>
      </c>
    </row>
    <row r="88" spans="1:19" s="202" customFormat="1" ht="182.25" customHeight="1" x14ac:dyDescent="0.25">
      <c r="A88" s="33">
        <v>76</v>
      </c>
      <c r="B88" s="177" t="s">
        <v>86</v>
      </c>
      <c r="C88" s="199" t="str">
        <f>IF('Data Import'!$CA$256="Нет","+","")</f>
        <v>+</v>
      </c>
      <c r="D88" s="199" t="str">
        <f>IF('Data Import'!$CA$257="Нет","+","")</f>
        <v/>
      </c>
      <c r="E88" s="179" t="str">
        <f>IF('Data Import'!$CA$258&lt;&gt;"",'Data Import'!$CA$258,"")</f>
        <v/>
      </c>
      <c r="F88" s="199" t="str">
        <f>IF('Data Import'!$CA$259&lt;&gt;"",'Data Import'!$CA$259,"")</f>
        <v/>
      </c>
      <c r="G88" s="201" t="str">
        <f>IF('Data Import'!$CA$260&lt;&gt;"",'Data Import'!$CA$260,"")</f>
        <v/>
      </c>
      <c r="H88" s="201" t="str">
        <f>IF('Data Import'!$CA$261&lt;&gt;"",'Data Import'!$CA$261,"")</f>
        <v/>
      </c>
      <c r="I88" s="199" t="str">
        <f>IF('Data Import'!$CA$262="Нет","+","")</f>
        <v/>
      </c>
      <c r="J88" s="179" t="str">
        <f>IF('Data Import'!$CA$263&lt;&gt;"",'Data Import'!$CA$263,"")</f>
        <v/>
      </c>
      <c r="K88" s="199" t="str">
        <f>IF('Data Import'!$CA$264="Нет","+","")</f>
        <v>+</v>
      </c>
      <c r="L88" s="179" t="str">
        <f>IF('Data Import'!$CA$265&lt;&gt;"",'Data Import'!$CA$265,"")</f>
        <v>1. Паспорт доступности (ОСИ) № 01 от 13.03.2024, Автовокзал (г. Тула, пр. Ленина, д. 94), Согласовано ТРО ВОИ;                                      2. Паспорт доступности (ОСИ) № 05 от 13.03.2024, Автовокзал (Тульская область, г. Суворов, ул. Грибоедова, 1-А), Согласовано ТРО ВОИ;                                                                            3. Паспорт доступности (ОСИ) № 06 от 13.03.2024 Автовокзал (Тульская область, г. Дубна, ул. Первомайская, д. 14), Согласовано ТРО ВОИ;                                                                    4. Паспорт доступности № 07 от 13.03.2024, автовокзал (Тульская область, г. Алексин, ул. Ген. Короткова, 4), Согласовано ТРО ВОИ.</v>
      </c>
      <c r="M88" s="199" t="str">
        <f>IF('Data Import'!$CA$266="Нет","+","")</f>
        <v>+</v>
      </c>
      <c r="N88" s="200">
        <f>IF('Data Import'!$CA$267&lt;&gt;"",'Data Import'!$CA$267,"")</f>
        <v>0</v>
      </c>
      <c r="O88" s="199" t="str">
        <f>IF('Data Import'!$CA$268="Нет","+","")</f>
        <v>+</v>
      </c>
      <c r="P88" s="179" t="str">
        <f>IF('Data Import'!$CA$269&lt;&gt;"",'Data Import'!$CA$269,"")</f>
        <v>.</v>
      </c>
      <c r="Q88" s="200">
        <f>IF('Data Import'!$CA$270&lt;&gt;"",'Data Import'!$CA$270,"")</f>
        <v>0</v>
      </c>
      <c r="R88" s="200">
        <f>IF('Data Import'!$CA$271&lt;&gt;"",'Data Import'!$CA$271,"")</f>
        <v>0</v>
      </c>
      <c r="S88" s="200">
        <f>IF('Data Import'!$CA$272&lt;&gt;"",'Data Import'!$CA$272,"")</f>
        <v>0</v>
      </c>
    </row>
    <row r="89" spans="1:19" s="202" customFormat="1" ht="15.75" customHeight="1" x14ac:dyDescent="0.25">
      <c r="A89" s="33">
        <v>77</v>
      </c>
      <c r="B89" s="177" t="s">
        <v>87</v>
      </c>
      <c r="C89" s="199" t="str">
        <f>IF('Data Import'!$CB$256="Нет","+","")</f>
        <v/>
      </c>
      <c r="D89" s="199" t="str">
        <f>IF('Data Import'!$CB$257="Нет","+","")</f>
        <v/>
      </c>
      <c r="E89" s="179" t="str">
        <f>IF('Data Import'!$CB$258&lt;&gt;"",'Data Import'!$CB$258,"")</f>
        <v/>
      </c>
      <c r="F89" s="199" t="str">
        <f>IF('Data Import'!$CB$259&lt;&gt;"",'Data Import'!$CB$259,"")</f>
        <v/>
      </c>
      <c r="G89" s="201" t="str">
        <f>IF('Data Import'!$CB$260&lt;&gt;"",'Data Import'!$CB$260,"")</f>
        <v/>
      </c>
      <c r="H89" s="201" t="str">
        <f>IF('Data Import'!$CB$261&lt;&gt;"",'Data Import'!$CB$261,"")</f>
        <v/>
      </c>
      <c r="I89" s="199" t="str">
        <f>IF('Data Import'!$CB$262="Нет","+","")</f>
        <v/>
      </c>
      <c r="J89" s="179" t="str">
        <f>IF('Data Import'!$CB$263&lt;&gt;"",'Data Import'!$CB$263,"")</f>
        <v/>
      </c>
      <c r="K89" s="199" t="str">
        <f>IF('Data Import'!$CB$264="Нет","+","")</f>
        <v/>
      </c>
      <c r="L89" s="179" t="str">
        <f>IF('Data Import'!$CB$265&lt;&gt;"",'Data Import'!$CB$265,"")</f>
        <v/>
      </c>
      <c r="M89" s="199" t="str">
        <f>IF('Data Import'!$CB$266="Нет","+","")</f>
        <v/>
      </c>
      <c r="N89" s="200" t="str">
        <f>IF('Data Import'!$CB$267&lt;&gt;"",'Data Import'!$CB$267,"")</f>
        <v/>
      </c>
      <c r="O89" s="199" t="str">
        <f>IF('Data Import'!$CB$268="Нет","+","")</f>
        <v/>
      </c>
      <c r="P89" s="179" t="str">
        <f>IF('Data Import'!$CB$269&lt;&gt;"",'Data Import'!$CB$269,"")</f>
        <v/>
      </c>
      <c r="Q89" s="200" t="str">
        <f>IF('Data Import'!$CB$270&lt;&gt;"",'Data Import'!$CB$270,"")</f>
        <v/>
      </c>
      <c r="R89" s="200" t="str">
        <f>IF('Data Import'!$CB$271&lt;&gt;"",'Data Import'!$CB$271,"")</f>
        <v/>
      </c>
      <c r="S89" s="200" t="str">
        <f>IF('Data Import'!$CB$272&lt;&gt;"",'Data Import'!$CB$272,"")</f>
        <v/>
      </c>
    </row>
    <row r="90" spans="1:19" s="202" customFormat="1" ht="62.25" customHeight="1" x14ac:dyDescent="0.25">
      <c r="A90" s="33">
        <v>78</v>
      </c>
      <c r="B90" s="177" t="s">
        <v>88</v>
      </c>
      <c r="C90" s="199" t="str">
        <f>IF('Data Import'!$CC$256="Нет","+","")</f>
        <v/>
      </c>
      <c r="D90" s="199" t="str">
        <f>IF('Data Import'!$CC$257="Нет","+","")</f>
        <v/>
      </c>
      <c r="E90" s="179" t="str">
        <f>IF('Data Import'!$CC$258&lt;&gt;"",'Data Import'!$CC$258,"")</f>
        <v xml:space="preserve">Обеспечение доступности для инвалидов  административных зданий исполнительных органов субъектов  Российской Федерации  и органов местного самоуправления в сфере транспорта 
</v>
      </c>
      <c r="F90" s="199" t="str">
        <f>IF('Data Import'!$CC$259&lt;&gt;"",'Data Import'!$CC$259,"")</f>
        <v>%</v>
      </c>
      <c r="G90" s="201">
        <f>IF('Data Import'!$CC$260&lt;&gt;"",'Data Import'!$CC$260,"")</f>
        <v>40</v>
      </c>
      <c r="H90" s="201">
        <f>IF('Data Import'!$CC$261&lt;&gt;"",'Data Import'!$CC$261,"")</f>
        <v>40</v>
      </c>
      <c r="I90" s="199" t="str">
        <f>IF('Data Import'!$CC$262="Нет","+","")</f>
        <v>+</v>
      </c>
      <c r="J90" s="179" t="str">
        <f>IF('Data Import'!$CC$263&lt;&gt;"",'Data Import'!$CC$263,"")</f>
        <v/>
      </c>
      <c r="K90" s="199" t="str">
        <f>IF('Data Import'!$CC$264="Нет","+","")</f>
        <v/>
      </c>
      <c r="L90" s="179" t="str">
        <f>IF('Data Import'!$CC$265&lt;&gt;"",'Data Import'!$CC$265,"")</f>
        <v/>
      </c>
      <c r="M90" s="199" t="str">
        <f>IF('Data Import'!$CC$266="Нет","+","")</f>
        <v/>
      </c>
      <c r="N90" s="200" t="str">
        <f>IF('Data Import'!$CC$267&lt;&gt;"",'Data Import'!$CC$267,"")</f>
        <v/>
      </c>
      <c r="O90" s="199" t="str">
        <f>IF('Data Import'!$CC$268="Нет","+","")</f>
        <v/>
      </c>
      <c r="P90" s="179" t="str">
        <f>IF('Data Import'!$CC$269&lt;&gt;"",'Data Import'!$CC$269,"")</f>
        <v/>
      </c>
      <c r="Q90" s="200" t="str">
        <f>IF('Data Import'!$CC$270&lt;&gt;"",'Data Import'!$CC$270,"")</f>
        <v/>
      </c>
      <c r="R90" s="200">
        <f>IF('Data Import'!$CC$271&lt;&gt;"",'Data Import'!$CC$271,"")</f>
        <v>14</v>
      </c>
      <c r="S90" s="200">
        <f>IF('Data Import'!$CC$272&lt;&gt;"",'Data Import'!$CC$272,"")</f>
        <v>14</v>
      </c>
    </row>
    <row r="91" spans="1:19" s="202" customFormat="1" ht="78" customHeight="1" x14ac:dyDescent="0.25">
      <c r="A91" s="33">
        <v>79</v>
      </c>
      <c r="B91" s="177" t="s">
        <v>89</v>
      </c>
      <c r="C91" s="199" t="str">
        <f>IF('Data Import'!$CD$256="Нет","+","")</f>
        <v>+</v>
      </c>
      <c r="D91" s="199" t="str">
        <f>IF('Data Import'!$CD$257="Нет","+","")</f>
        <v/>
      </c>
      <c r="E91" s="179" t="str">
        <f>IF('Data Import'!$CD$258&lt;&gt;"",'Data Import'!$CD$258,"")</f>
        <v/>
      </c>
      <c r="F91" s="199" t="str">
        <f>IF('Data Import'!$CD$259&lt;&gt;"",'Data Import'!$CD$259,"")</f>
        <v/>
      </c>
      <c r="G91" s="201" t="str">
        <f>IF('Data Import'!$CD$260&lt;&gt;"",'Data Import'!$CD$260,"")</f>
        <v/>
      </c>
      <c r="H91" s="201" t="str">
        <f>IF('Data Import'!$CD$261&lt;&gt;"",'Data Import'!$CD$261,"")</f>
        <v/>
      </c>
      <c r="I91" s="199" t="str">
        <f>IF('Data Import'!$CD$262="Нет","+","")</f>
        <v/>
      </c>
      <c r="J91" s="179" t="str">
        <f>IF('Data Import'!$CD$263&lt;&gt;"",'Data Import'!$CD$263,"")</f>
        <v>Доступность для инвалидов административных зданий исполнительных органов субъектов Российской Федерации и органов местного самоуправления в сфере транспорта обеспечена</v>
      </c>
      <c r="K91" s="199" t="str">
        <f>IF('Data Import'!$CD$264="Нет","+","")</f>
        <v/>
      </c>
      <c r="L91" s="179" t="str">
        <f>IF('Data Import'!$CD$265&lt;&gt;"",'Data Import'!$CD$265,"")</f>
        <v/>
      </c>
      <c r="M91" s="199" t="str">
        <f>IF('Data Import'!$CD$266="Нет","+","")</f>
        <v/>
      </c>
      <c r="N91" s="200" t="str">
        <f>IF('Data Import'!$CD$267&lt;&gt;"",'Data Import'!$CD$267,"")</f>
        <v/>
      </c>
      <c r="O91" s="199" t="str">
        <f>IF('Data Import'!$CD$268="Нет","+","")</f>
        <v/>
      </c>
      <c r="P91" s="179" t="str">
        <f>IF('Data Import'!$CD$269&lt;&gt;"",'Data Import'!$CD$269,"")</f>
        <v/>
      </c>
      <c r="Q91" s="200" t="str">
        <f>IF('Data Import'!$CD$270&lt;&gt;"",'Data Import'!$CD$270,"")</f>
        <v/>
      </c>
      <c r="R91" s="200">
        <f>IF('Data Import'!$CD$271&lt;&gt;"",'Data Import'!$CD$271,"")</f>
        <v>39</v>
      </c>
      <c r="S91" s="200">
        <f>IF('Data Import'!$CD$272&lt;&gt;"",'Data Import'!$CD$272,"")</f>
        <v>39</v>
      </c>
    </row>
    <row r="92" spans="1:19" s="202" customFormat="1" ht="15.75" customHeight="1" x14ac:dyDescent="0.25">
      <c r="A92" s="33">
        <v>80</v>
      </c>
      <c r="B92" s="177" t="s">
        <v>90</v>
      </c>
      <c r="C92" s="199" t="str">
        <f>IF('Data Import'!$CE$256="Нет","+","")</f>
        <v>+</v>
      </c>
      <c r="D92" s="199" t="str">
        <f>IF('Data Import'!$CE$257="Нет","+","")</f>
        <v/>
      </c>
      <c r="E92" s="179" t="str">
        <f>IF('Data Import'!$CE$258&lt;&gt;"",'Data Import'!$CE$258,"")</f>
        <v/>
      </c>
      <c r="F92" s="199" t="str">
        <f>IF('Data Import'!$CE$259&lt;&gt;"",'Data Import'!$CE$259,"")</f>
        <v/>
      </c>
      <c r="G92" s="201" t="str">
        <f>IF('Data Import'!$CE$260&lt;&gt;"",'Data Import'!$CE$260,"")</f>
        <v/>
      </c>
      <c r="H92" s="201" t="str">
        <f>IF('Data Import'!$CE$261&lt;&gt;"",'Data Import'!$CE$261,"")</f>
        <v/>
      </c>
      <c r="I92" s="199" t="str">
        <f>IF('Data Import'!$CE$262="Нет","+","")</f>
        <v>+</v>
      </c>
      <c r="J92" s="179" t="str">
        <f>IF('Data Import'!$CE$263&lt;&gt;"",'Data Import'!$CE$263,"")</f>
        <v/>
      </c>
      <c r="K92" s="199" t="str">
        <f>IF('Data Import'!$CE$264="Нет","+","")</f>
        <v/>
      </c>
      <c r="L92" s="179" t="str">
        <f>IF('Data Import'!$CE$265&lt;&gt;"",'Data Import'!$CE$265,"")</f>
        <v/>
      </c>
      <c r="M92" s="199" t="str">
        <f>IF('Data Import'!$CE$266="Нет","+","")</f>
        <v/>
      </c>
      <c r="N92" s="200" t="str">
        <f>IF('Data Import'!$CE$267&lt;&gt;"",'Data Import'!$CE$267,"")</f>
        <v/>
      </c>
      <c r="O92" s="199" t="str">
        <f>IF('Data Import'!$CE$268="Нет","+","")</f>
        <v/>
      </c>
      <c r="P92" s="179" t="str">
        <f>IF('Data Import'!$CE$269&lt;&gt;"",'Data Import'!$CE$269,"")</f>
        <v/>
      </c>
      <c r="Q92" s="200" t="str">
        <f>IF('Data Import'!$CE$270&lt;&gt;"",'Data Import'!$CE$270,"")</f>
        <v/>
      </c>
      <c r="R92" s="200">
        <f>IF('Data Import'!$CE$271&lt;&gt;"",'Data Import'!$CE$271,"")</f>
        <v>2</v>
      </c>
      <c r="S92" s="200">
        <f>IF('Data Import'!$CE$272&lt;&gt;"",'Data Import'!$CE$272,"")</f>
        <v>2</v>
      </c>
    </row>
    <row r="93" spans="1:19" s="202" customFormat="1" ht="15.75" customHeight="1" x14ac:dyDescent="0.25">
      <c r="A93" s="33">
        <v>81</v>
      </c>
      <c r="B93" s="177" t="s">
        <v>91</v>
      </c>
      <c r="C93" s="199" t="str">
        <f>IF('Data Import'!$CF$256="Нет","+","")</f>
        <v/>
      </c>
      <c r="D93" s="199" t="str">
        <f>IF('Data Import'!$CF$257="Нет","+","")</f>
        <v/>
      </c>
      <c r="E93" s="179" t="str">
        <f>IF('Data Import'!$CF$258&lt;&gt;"",'Data Import'!$CF$258,"")</f>
        <v/>
      </c>
      <c r="F93" s="199" t="str">
        <f>IF('Data Import'!$CF$259&lt;&gt;"",'Data Import'!$CF$259,"")</f>
        <v/>
      </c>
      <c r="G93" s="201" t="str">
        <f>IF('Data Import'!$CF$260&lt;&gt;"",'Data Import'!$CF$260,"")</f>
        <v/>
      </c>
      <c r="H93" s="201" t="str">
        <f>IF('Data Import'!$CF$261&lt;&gt;"",'Data Import'!$CF$261,"")</f>
        <v/>
      </c>
      <c r="I93" s="199" t="str">
        <f>IF('Data Import'!$CF$262="Нет","+","")</f>
        <v/>
      </c>
      <c r="J93" s="179" t="str">
        <f>IF('Data Import'!$CF$263&lt;&gt;"",'Data Import'!$CF$263,"")</f>
        <v/>
      </c>
      <c r="K93" s="199" t="str">
        <f>IF('Data Import'!$CF$264="Нет","+","")</f>
        <v/>
      </c>
      <c r="L93" s="179" t="str">
        <f>IF('Data Import'!$CF$265&lt;&gt;"",'Data Import'!$CF$265,"")</f>
        <v/>
      </c>
      <c r="M93" s="199" t="str">
        <f>IF('Data Import'!$CF$266="Нет","+","")</f>
        <v/>
      </c>
      <c r="N93" s="200" t="str">
        <f>IF('Data Import'!$CF$267&lt;&gt;"",'Data Import'!$CF$267,"")</f>
        <v/>
      </c>
      <c r="O93" s="199" t="str">
        <f>IF('Data Import'!$CF$268="Нет","+","")</f>
        <v/>
      </c>
      <c r="P93" s="179" t="str">
        <f>IF('Data Import'!$CF$269&lt;&gt;"",'Data Import'!$CF$269,"")</f>
        <v/>
      </c>
      <c r="Q93" s="200" t="str">
        <f>IF('Data Import'!$CF$270&lt;&gt;"",'Data Import'!$CF$270,"")</f>
        <v/>
      </c>
      <c r="R93" s="200" t="str">
        <f>IF('Data Import'!$CF$271&lt;&gt;"",'Data Import'!$CF$271,"")</f>
        <v/>
      </c>
      <c r="S93" s="200" t="str">
        <f>IF('Data Import'!$CF$272&lt;&gt;"",'Data Import'!$CF$272,"")</f>
        <v/>
      </c>
    </row>
    <row r="94" spans="1:19" s="202" customFormat="1" ht="15.75" customHeight="1" x14ac:dyDescent="0.25">
      <c r="A94" s="33">
        <v>82</v>
      </c>
      <c r="B94" s="177" t="s">
        <v>92</v>
      </c>
      <c r="C94" s="199" t="str">
        <f>IF('Data Import'!$CG$256="Нет","+","")</f>
        <v/>
      </c>
      <c r="D94" s="199" t="str">
        <f>IF('Data Import'!$CG$257="Нет","+","")</f>
        <v/>
      </c>
      <c r="E94" s="179" t="str">
        <f>IF('Data Import'!$CG$258&lt;&gt;"",'Data Import'!$CG$258,"")</f>
        <v/>
      </c>
      <c r="F94" s="199" t="str">
        <f>IF('Data Import'!$CG$259&lt;&gt;"",'Data Import'!$CG$259,"")</f>
        <v/>
      </c>
      <c r="G94" s="201" t="str">
        <f>IF('Data Import'!$CG$260&lt;&gt;"",'Data Import'!$CG$260,"")</f>
        <v/>
      </c>
      <c r="H94" s="201" t="str">
        <f>IF('Data Import'!$CG$261&lt;&gt;"",'Data Import'!$CG$261,"")</f>
        <v/>
      </c>
      <c r="I94" s="199" t="str">
        <f>IF('Data Import'!$CG$262="Нет","+","")</f>
        <v/>
      </c>
      <c r="J94" s="179" t="str">
        <f>IF('Data Import'!$CG$263&lt;&gt;"",'Data Import'!$CG$263,"")</f>
        <v/>
      </c>
      <c r="K94" s="199" t="str">
        <f>IF('Data Import'!$CG$264="Нет","+","")</f>
        <v/>
      </c>
      <c r="L94" s="179" t="str">
        <f>IF('Data Import'!$CG$265&lt;&gt;"",'Data Import'!$CG$265,"")</f>
        <v/>
      </c>
      <c r="M94" s="199" t="str">
        <f>IF('Data Import'!$CG$266="Нет","+","")</f>
        <v/>
      </c>
      <c r="N94" s="200" t="str">
        <f>IF('Data Import'!$CG$267&lt;&gt;"",'Data Import'!$CG$267,"")</f>
        <v/>
      </c>
      <c r="O94" s="199" t="str">
        <f>IF('Data Import'!$CG$268="Нет","+","")</f>
        <v/>
      </c>
      <c r="P94" s="179" t="str">
        <f>IF('Data Import'!$CG$269&lt;&gt;"",'Data Import'!$CG$269,"")</f>
        <v/>
      </c>
      <c r="Q94" s="200" t="str">
        <f>IF('Data Import'!$CG$270&lt;&gt;"",'Data Import'!$CG$270,"")</f>
        <v/>
      </c>
      <c r="R94" s="200" t="str">
        <f>IF('Data Import'!$CG$271&lt;&gt;"",'Data Import'!$CG$271,"")</f>
        <v/>
      </c>
      <c r="S94" s="200" t="str">
        <f>IF('Data Import'!$CG$272&lt;&gt;"",'Data Import'!$CG$272,"")</f>
        <v/>
      </c>
    </row>
    <row r="95" spans="1:19" s="202" customFormat="1" ht="15.75" customHeight="1" x14ac:dyDescent="0.25">
      <c r="A95" s="33">
        <v>83</v>
      </c>
      <c r="B95" s="177" t="s">
        <v>93</v>
      </c>
      <c r="C95" s="199" t="str">
        <f>IF('Data Import'!$CH$256="Нет","+","")</f>
        <v>+</v>
      </c>
      <c r="D95" s="199" t="str">
        <f>IF('Data Import'!$CH$257="Нет","+","")</f>
        <v/>
      </c>
      <c r="E95" s="179" t="str">
        <f>IF('Data Import'!$CH$258&lt;&gt;"",'Data Import'!$CH$258,"")</f>
        <v/>
      </c>
      <c r="F95" s="199" t="str">
        <f>IF('Data Import'!$CH$259&lt;&gt;"",'Data Import'!$CH$259,"")</f>
        <v/>
      </c>
      <c r="G95" s="201" t="str">
        <f>IF('Data Import'!$CH$260&lt;&gt;"",'Data Import'!$CH$260,"")</f>
        <v/>
      </c>
      <c r="H95" s="201" t="str">
        <f>IF('Data Import'!$CH$261&lt;&gt;"",'Data Import'!$CH$261,"")</f>
        <v/>
      </c>
      <c r="I95" s="199" t="str">
        <f>IF('Data Import'!$CH$262="Нет","+","")</f>
        <v>+</v>
      </c>
      <c r="J95" s="179" t="str">
        <f>IF('Data Import'!$CH$263&lt;&gt;"",'Data Import'!$CH$263,"")</f>
        <v/>
      </c>
      <c r="K95" s="199" t="str">
        <f>IF('Data Import'!$CH$264="Нет","+","")</f>
        <v/>
      </c>
      <c r="L95" s="179" t="str">
        <f>IF('Data Import'!$CH$265&lt;&gt;"",'Data Import'!$CH$265,"")</f>
        <v/>
      </c>
      <c r="M95" s="199" t="str">
        <f>IF('Data Import'!$CH$266="Нет","+","")</f>
        <v/>
      </c>
      <c r="N95" s="200" t="str">
        <f>IF('Data Import'!$CH$267&lt;&gt;"",'Data Import'!$CH$267,"")</f>
        <v/>
      </c>
      <c r="O95" s="199" t="str">
        <f>IF('Data Import'!$CH$268="Нет","+","")</f>
        <v/>
      </c>
      <c r="P95" s="179" t="str">
        <f>IF('Data Import'!$CH$269&lt;&gt;"",'Data Import'!$CH$269,"")</f>
        <v/>
      </c>
      <c r="Q95" s="200" t="str">
        <f>IF('Data Import'!$CH$270&lt;&gt;"",'Data Import'!$CH$270,"")</f>
        <v/>
      </c>
      <c r="R95" s="200" t="str">
        <f>IF('Data Import'!$CH$271&lt;&gt;"",'Data Import'!$CH$271,"")</f>
        <v/>
      </c>
      <c r="S95" s="200" t="str">
        <f>IF('Data Import'!$CH$272&lt;&gt;"",'Data Import'!$CH$272,"")</f>
        <v/>
      </c>
    </row>
    <row r="96" spans="1:19" s="202" customFormat="1" ht="15.75" customHeight="1" x14ac:dyDescent="0.25">
      <c r="A96" s="33">
        <v>84</v>
      </c>
      <c r="B96" s="177" t="s">
        <v>94</v>
      </c>
      <c r="C96" s="199" t="str">
        <f>IF('Data Import'!$CI$256="Нет","+","")</f>
        <v/>
      </c>
      <c r="D96" s="199" t="str">
        <f>IF('Data Import'!$CI$257="Нет","+","")</f>
        <v/>
      </c>
      <c r="E96" s="179" t="str">
        <f>IF('Data Import'!$CI$258&lt;&gt;"",'Data Import'!$CI$258,"")</f>
        <v/>
      </c>
      <c r="F96" s="199" t="str">
        <f>IF('Data Import'!$CI$259&lt;&gt;"",'Data Import'!$CI$259,"")</f>
        <v/>
      </c>
      <c r="G96" s="201" t="str">
        <f>IF('Data Import'!$CI$260&lt;&gt;"",'Data Import'!$CI$260,"")</f>
        <v/>
      </c>
      <c r="H96" s="201" t="str">
        <f>IF('Data Import'!$CI$261&lt;&gt;"",'Data Import'!$CI$261,"")</f>
        <v/>
      </c>
      <c r="I96" s="199" t="str">
        <f>IF('Data Import'!$CI$262="Нет","+","")</f>
        <v/>
      </c>
      <c r="J96" s="179" t="str">
        <f>IF('Data Import'!$CI$263&lt;&gt;"",'Data Import'!$CI$263,"")</f>
        <v/>
      </c>
      <c r="K96" s="199" t="str">
        <f>IF('Data Import'!$CI$264="Нет","+","")</f>
        <v/>
      </c>
      <c r="L96" s="179" t="str">
        <f>IF('Data Import'!$CI$265&lt;&gt;"",'Data Import'!$CI$265,"")</f>
        <v/>
      </c>
      <c r="M96" s="199" t="str">
        <f>IF('Data Import'!$CI$266="Нет","+","")</f>
        <v/>
      </c>
      <c r="N96" s="200" t="str">
        <f>IF('Data Import'!$CI$267&lt;&gt;"",'Data Import'!$CI$267,"")</f>
        <v/>
      </c>
      <c r="O96" s="199" t="str">
        <f>IF('Data Import'!$CI$268="Нет","+","")</f>
        <v/>
      </c>
      <c r="P96" s="179" t="str">
        <f>IF('Data Import'!$CI$269&lt;&gt;"",'Data Import'!$CI$269,"")</f>
        <v/>
      </c>
      <c r="Q96" s="200" t="str">
        <f>IF('Data Import'!$CI$270&lt;&gt;"",'Data Import'!$CI$270,"")</f>
        <v/>
      </c>
      <c r="R96" s="200" t="str">
        <f>IF('Data Import'!$CI$271&lt;&gt;"",'Data Import'!$CI$271,"")</f>
        <v/>
      </c>
      <c r="S96" s="200" t="str">
        <f>IF('Data Import'!$CI$272&lt;&gt;"",'Data Import'!$CI$272,"")</f>
        <v/>
      </c>
    </row>
    <row r="97" spans="1:19" s="202" customFormat="1" ht="15.75" customHeight="1" x14ac:dyDescent="0.25">
      <c r="A97" s="33">
        <v>85</v>
      </c>
      <c r="B97" s="177" t="s">
        <v>95</v>
      </c>
      <c r="C97" s="199" t="str">
        <f>IF('Data Import'!$CJ$256="Нет","+","")</f>
        <v/>
      </c>
      <c r="D97" s="199" t="str">
        <f>IF('Data Import'!$CJ$257="Нет","+","")</f>
        <v/>
      </c>
      <c r="E97" s="179" t="str">
        <f>IF('Data Import'!$CJ$258&lt;&gt;"",'Data Import'!$CJ$258,"")</f>
        <v/>
      </c>
      <c r="F97" s="199" t="str">
        <f>IF('Data Import'!$CJ$259&lt;&gt;"",'Data Import'!$CJ$259,"")</f>
        <v/>
      </c>
      <c r="G97" s="201" t="str">
        <f>IF('Data Import'!$CJ$260&lt;&gt;"",'Data Import'!$CJ$260,"")</f>
        <v/>
      </c>
      <c r="H97" s="201" t="str">
        <f>IF('Data Import'!$CJ$261&lt;&gt;"",'Data Import'!$CJ$261,"")</f>
        <v/>
      </c>
      <c r="I97" s="199" t="str">
        <f>IF('Data Import'!$CJ$262="Нет","+","")</f>
        <v/>
      </c>
      <c r="J97" s="179" t="str">
        <f>IF('Data Import'!$CJ$263&lt;&gt;"",'Data Import'!$CJ$263,"")</f>
        <v/>
      </c>
      <c r="K97" s="199" t="str">
        <f>IF('Data Import'!$CJ$264="Нет","+","")</f>
        <v/>
      </c>
      <c r="L97" s="179" t="str">
        <f>IF('Data Import'!$CJ$265&lt;&gt;"",'Data Import'!$CJ$265,"")</f>
        <v/>
      </c>
      <c r="M97" s="199" t="str">
        <f>IF('Data Import'!$CJ$266="Нет","+","")</f>
        <v/>
      </c>
      <c r="N97" s="200" t="str">
        <f>IF('Data Import'!$CJ$267&lt;&gt;"",'Data Import'!$CJ$267,"")</f>
        <v/>
      </c>
      <c r="O97" s="199" t="str">
        <f>IF('Data Import'!$CJ$268="Нет","+","")</f>
        <v/>
      </c>
      <c r="P97" s="179" t="str">
        <f>IF('Data Import'!$CJ$269&lt;&gt;"",'Data Import'!$CJ$269,"")</f>
        <v/>
      </c>
      <c r="Q97" s="200" t="str">
        <f>IF('Data Import'!$CJ$270&lt;&gt;"",'Data Import'!$CJ$270,"")</f>
        <v/>
      </c>
      <c r="R97" s="200" t="str">
        <f>IF('Data Import'!$CJ$271&lt;&gt;"",'Data Import'!$CJ$271,"")</f>
        <v/>
      </c>
      <c r="S97" s="200" t="str">
        <f>IF('Data Import'!$CJ$272&lt;&gt;"",'Data Import'!$CJ$272,"")</f>
        <v/>
      </c>
    </row>
    <row r="98" spans="1:19" s="202" customFormat="1" ht="15.75" customHeight="1" x14ac:dyDescent="0.25">
      <c r="A98" s="33">
        <v>86</v>
      </c>
      <c r="B98" s="177" t="s">
        <v>96</v>
      </c>
      <c r="C98" s="199" t="str">
        <f>IF('Data Import'!$CK$256="Нет","+","")</f>
        <v/>
      </c>
      <c r="D98" s="199" t="str">
        <f>IF('Data Import'!$CK$257="Нет","+","")</f>
        <v/>
      </c>
      <c r="E98" s="179" t="str">
        <f>IF('Data Import'!$CK$258&lt;&gt;"",'Data Import'!$CK$258,"")</f>
        <v/>
      </c>
      <c r="F98" s="199" t="str">
        <f>IF('Data Import'!$CK$259&lt;&gt;"",'Data Import'!$CK$259,"")</f>
        <v/>
      </c>
      <c r="G98" s="201" t="str">
        <f>IF('Data Import'!$CK$260&lt;&gt;"",'Data Import'!$CK$260,"")</f>
        <v/>
      </c>
      <c r="H98" s="201" t="str">
        <f>IF('Data Import'!$CK$261&lt;&gt;"",'Data Import'!$CK$261,"")</f>
        <v/>
      </c>
      <c r="I98" s="199" t="str">
        <f>IF('Data Import'!$CK$262="Нет","+","")</f>
        <v/>
      </c>
      <c r="J98" s="179" t="str">
        <f>IF('Data Import'!$CK$263&lt;&gt;"",'Data Import'!$CK$263,"")</f>
        <v/>
      </c>
      <c r="K98" s="199" t="str">
        <f>IF('Data Import'!$CK$264="Нет","+","")</f>
        <v/>
      </c>
      <c r="L98" s="179" t="str">
        <f>IF('Data Import'!$CK$265&lt;&gt;"",'Data Import'!$CK$265,"")</f>
        <v/>
      </c>
      <c r="M98" s="199" t="str">
        <f>IF('Data Import'!$CK$266="Нет","+","")</f>
        <v/>
      </c>
      <c r="N98" s="200" t="str">
        <f>IF('Data Import'!$CK$267&lt;&gt;"",'Data Import'!$CK$267,"")</f>
        <v/>
      </c>
      <c r="O98" s="199" t="str">
        <f>IF('Data Import'!$CK$268="Нет","+","")</f>
        <v/>
      </c>
      <c r="P98" s="179" t="str">
        <f>IF('Data Import'!$CK$269&lt;&gt;"",'Data Import'!$CK$269,"")</f>
        <v/>
      </c>
      <c r="Q98" s="200" t="str">
        <f>IF('Data Import'!$CK$270&lt;&gt;"",'Data Import'!$CK$270,"")</f>
        <v/>
      </c>
      <c r="R98" s="200" t="str">
        <f>IF('Data Import'!$CK$271&lt;&gt;"",'Data Import'!$CK$271,"")</f>
        <v/>
      </c>
      <c r="S98" s="200" t="str">
        <f>IF('Data Import'!$CK$272&lt;&gt;"",'Data Import'!$CK$272,"")</f>
        <v/>
      </c>
    </row>
    <row r="99" spans="1:19" s="202" customFormat="1" ht="15.75" customHeight="1" x14ac:dyDescent="0.25">
      <c r="A99" s="33">
        <v>87</v>
      </c>
      <c r="B99" s="177" t="s">
        <v>97</v>
      </c>
      <c r="C99" s="199" t="str">
        <f>IF('Data Import'!$CL$256="Нет","+","")</f>
        <v>+</v>
      </c>
      <c r="D99" s="199" t="str">
        <f>IF('Data Import'!$CL$257="Нет","+","")</f>
        <v/>
      </c>
      <c r="E99" s="179" t="str">
        <f>IF('Data Import'!$CL$258&lt;&gt;"",'Data Import'!$CL$258,"")</f>
        <v/>
      </c>
      <c r="F99" s="199" t="str">
        <f>IF('Data Import'!$CL$259&lt;&gt;"",'Data Import'!$CL$259,"")</f>
        <v/>
      </c>
      <c r="G99" s="201" t="str">
        <f>IF('Data Import'!$CL$260&lt;&gt;"",'Data Import'!$CL$260,"")</f>
        <v/>
      </c>
      <c r="H99" s="201" t="str">
        <f>IF('Data Import'!$CL$261&lt;&gt;"",'Data Import'!$CL$261,"")</f>
        <v/>
      </c>
      <c r="I99" s="199" t="str">
        <f>IF('Data Import'!$CL$262="Нет","+","")</f>
        <v>+</v>
      </c>
      <c r="J99" s="179" t="str">
        <f>IF('Data Import'!$CL$263&lt;&gt;"",'Data Import'!$CL$263,"")</f>
        <v/>
      </c>
      <c r="K99" s="199" t="str">
        <f>IF('Data Import'!$CL$264="Нет","+","")</f>
        <v/>
      </c>
      <c r="L99" s="179" t="str">
        <f>IF('Data Import'!$CL$265&lt;&gt;"",'Data Import'!$CL$265,"")</f>
        <v/>
      </c>
      <c r="M99" s="199" t="str">
        <f>IF('Data Import'!$CL$266="Нет","+","")</f>
        <v/>
      </c>
      <c r="N99" s="200" t="str">
        <f>IF('Data Import'!$CL$267&lt;&gt;"",'Data Import'!$CL$267,"")</f>
        <v/>
      </c>
      <c r="O99" s="199" t="str">
        <f>IF('Data Import'!$CL$268="Нет","+","")</f>
        <v/>
      </c>
      <c r="P99" s="179" t="str">
        <f>IF('Data Import'!$CL$269&lt;&gt;"",'Data Import'!$CL$269,"")</f>
        <v/>
      </c>
      <c r="Q99" s="200" t="str">
        <f>IF('Data Import'!$CL$270&lt;&gt;"",'Data Import'!$CL$270,"")</f>
        <v/>
      </c>
      <c r="R99" s="200" t="str">
        <f>IF('Data Import'!$CL$271&lt;&gt;"",'Data Import'!$CL$271,"")</f>
        <v/>
      </c>
      <c r="S99" s="200" t="str">
        <f>IF('Data Import'!$CL$272&lt;&gt;"",'Data Import'!$CL$272,"")</f>
        <v/>
      </c>
    </row>
    <row r="100" spans="1:19" s="202" customFormat="1" ht="15.75" customHeight="1" x14ac:dyDescent="0.25">
      <c r="A100" s="33">
        <v>88</v>
      </c>
      <c r="B100" s="177" t="s">
        <v>98</v>
      </c>
      <c r="C100" s="199" t="str">
        <f>IF('Data Import'!$CM$256="Нет","+","")</f>
        <v>+</v>
      </c>
      <c r="D100" s="199" t="str">
        <f>IF('Data Import'!$CM$257="Нет","+","")</f>
        <v/>
      </c>
      <c r="E100" s="179" t="str">
        <f>IF('Data Import'!$CM$258&lt;&gt;"",'Data Import'!$CM$258,"")</f>
        <v/>
      </c>
      <c r="F100" s="199" t="str">
        <f>IF('Data Import'!$CM$259&lt;&gt;"",'Data Import'!$CM$259,"")</f>
        <v/>
      </c>
      <c r="G100" s="201" t="str">
        <f>IF('Data Import'!$CM$260&lt;&gt;"",'Data Import'!$CM$260,"")</f>
        <v/>
      </c>
      <c r="H100" s="201" t="str">
        <f>IF('Data Import'!$CM$261&lt;&gt;"",'Data Import'!$CM$261,"")</f>
        <v/>
      </c>
      <c r="I100" s="199" t="str">
        <f>IF('Data Import'!$CM$262="Нет","+","")</f>
        <v/>
      </c>
      <c r="J100" s="179" t="str">
        <f>IF('Data Import'!$CM$263&lt;&gt;"",'Data Import'!$CM$263,"")</f>
        <v/>
      </c>
      <c r="K100" s="199" t="str">
        <f>IF('Data Import'!$CM$264="Нет","+","")</f>
        <v/>
      </c>
      <c r="L100" s="179" t="str">
        <f>IF('Data Import'!$CM$265&lt;&gt;"",'Data Import'!$CM$265,"")</f>
        <v/>
      </c>
      <c r="M100" s="199" t="str">
        <f>IF('Data Import'!$CM$266="Нет","+","")</f>
        <v/>
      </c>
      <c r="N100" s="200" t="str">
        <f>IF('Data Import'!$CM$267&lt;&gt;"",'Data Import'!$CM$267,"")</f>
        <v/>
      </c>
      <c r="O100" s="199" t="str">
        <f>IF('Data Import'!$CM$268="Нет","+","")</f>
        <v/>
      </c>
      <c r="P100" s="179" t="str">
        <f>IF('Data Import'!$CM$269&lt;&gt;"",'Data Import'!$CM$269,"")</f>
        <v/>
      </c>
      <c r="Q100" s="200" t="str">
        <f>IF('Data Import'!$CM$270&lt;&gt;"",'Data Import'!$CM$270,"")</f>
        <v/>
      </c>
      <c r="R100" s="200" t="str">
        <f>IF('Data Import'!$CM$271&lt;&gt;"",'Data Import'!$CM$271,"")</f>
        <v/>
      </c>
      <c r="S100" s="200" t="str">
        <f>IF('Data Import'!$CM$272&lt;&gt;"",'Data Import'!$CM$272,"")</f>
        <v/>
      </c>
    </row>
    <row r="101" spans="1:19" s="202" customFormat="1" ht="15.75" customHeight="1" x14ac:dyDescent="0.25">
      <c r="A101" s="33">
        <v>89</v>
      </c>
      <c r="B101" s="177" t="s">
        <v>99</v>
      </c>
      <c r="C101" s="199" t="str">
        <f>IF('Data Import'!$CN$256="Нет","+","")</f>
        <v/>
      </c>
      <c r="D101" s="199" t="str">
        <f>IF('Data Import'!$CN$257="Нет","+","")</f>
        <v/>
      </c>
      <c r="E101" s="179" t="str">
        <f>IF('Data Import'!$CN$258&lt;&gt;"",'Data Import'!$CN$258,"")</f>
        <v/>
      </c>
      <c r="F101" s="199" t="str">
        <f>IF('Data Import'!$CN$259&lt;&gt;"",'Data Import'!$CN$259,"")</f>
        <v/>
      </c>
      <c r="G101" s="201" t="str">
        <f>IF('Data Import'!$CN$260&lt;&gt;"",'Data Import'!$CN$260,"")</f>
        <v/>
      </c>
      <c r="H101" s="201" t="str">
        <f>IF('Data Import'!$CN$261&lt;&gt;"",'Data Import'!$CN$261,"")</f>
        <v/>
      </c>
      <c r="I101" s="199" t="str">
        <f>IF('Data Import'!$CN$262="Нет","+","")</f>
        <v/>
      </c>
      <c r="J101" s="179" t="str">
        <f>IF('Data Import'!$CN$263&lt;&gt;"",'Data Import'!$CN$263,"")</f>
        <v/>
      </c>
      <c r="K101" s="199" t="str">
        <f>IF('Data Import'!$CN$264="Нет","+","")</f>
        <v/>
      </c>
      <c r="L101" s="179" t="str">
        <f>IF('Data Import'!$CN$265&lt;&gt;"",'Data Import'!$CN$265,"")</f>
        <v/>
      </c>
      <c r="M101" s="199" t="str">
        <f>IF('Data Import'!$CN$266="Нет","+","")</f>
        <v/>
      </c>
      <c r="N101" s="200" t="str">
        <f>IF('Data Import'!$CN$267&lt;&gt;"",'Data Import'!$CN$267,"")</f>
        <v/>
      </c>
      <c r="O101" s="199" t="str">
        <f>IF('Data Import'!$CN$268="Нет","+","")</f>
        <v/>
      </c>
      <c r="P101" s="179" t="str">
        <f>IF('Data Import'!$CN$269&lt;&gt;"",'Data Import'!$CN$269,"")</f>
        <v/>
      </c>
      <c r="Q101" s="200" t="str">
        <f>IF('Data Import'!$CN$270&lt;&gt;"",'Data Import'!$CN$270,"")</f>
        <v/>
      </c>
      <c r="R101" s="200" t="str">
        <f>IF('Data Import'!$CN$271&lt;&gt;"",'Data Import'!$CN$271,"")</f>
        <v/>
      </c>
      <c r="S101" s="200" t="str">
        <f>IF('Data Import'!$CN$272&lt;&gt;"",'Data Import'!$CN$272,"")</f>
        <v/>
      </c>
    </row>
    <row r="102" spans="1:19" s="202" customFormat="1" x14ac:dyDescent="0.25">
      <c r="A102" s="219"/>
      <c r="B102" s="215"/>
      <c r="C102" s="219"/>
      <c r="D102" s="219"/>
      <c r="E102" s="215"/>
      <c r="F102" s="219"/>
      <c r="G102" s="219"/>
      <c r="H102" s="219"/>
      <c r="I102" s="219"/>
      <c r="J102" s="219"/>
      <c r="K102" s="219"/>
      <c r="L102" s="219"/>
      <c r="M102" s="219"/>
      <c r="N102" s="219"/>
      <c r="O102" s="219"/>
      <c r="P102" s="219"/>
      <c r="Q102" s="219"/>
      <c r="R102" s="219"/>
      <c r="S102" s="219"/>
    </row>
    <row r="103" spans="1:19" s="202" customFormat="1" x14ac:dyDescent="0.25">
      <c r="A103" s="219"/>
      <c r="B103" s="215"/>
      <c r="C103" s="219"/>
      <c r="D103" s="219"/>
      <c r="E103" s="215"/>
      <c r="F103" s="219"/>
      <c r="G103" s="219"/>
      <c r="H103" s="219"/>
      <c r="I103" s="219"/>
      <c r="J103" s="219"/>
      <c r="K103" s="219"/>
      <c r="L103" s="219"/>
      <c r="M103" s="219"/>
      <c r="N103" s="219"/>
      <c r="O103" s="219"/>
      <c r="P103" s="219"/>
      <c r="Q103" s="219"/>
      <c r="R103" s="219"/>
      <c r="S103" s="219"/>
    </row>
    <row r="104" spans="1:19" s="202" customFormat="1" x14ac:dyDescent="0.25">
      <c r="A104" s="219"/>
      <c r="B104" s="215"/>
      <c r="C104" s="219"/>
      <c r="D104" s="219"/>
      <c r="E104" s="215"/>
      <c r="F104" s="219"/>
      <c r="G104" s="219"/>
      <c r="H104" s="219"/>
      <c r="I104" s="219"/>
      <c r="J104" s="219"/>
      <c r="K104" s="219"/>
      <c r="L104" s="219"/>
      <c r="M104" s="219"/>
      <c r="N104" s="219"/>
      <c r="O104" s="219"/>
      <c r="P104" s="219"/>
      <c r="Q104" s="219"/>
      <c r="R104" s="219"/>
      <c r="S104" s="219"/>
    </row>
    <row r="105" spans="1:19" s="202" customFormat="1" x14ac:dyDescent="0.25">
      <c r="A105" s="219"/>
      <c r="B105" s="215"/>
      <c r="C105" s="219"/>
      <c r="D105" s="219"/>
      <c r="E105" s="215"/>
      <c r="F105" s="219"/>
      <c r="G105" s="219"/>
      <c r="H105" s="219"/>
      <c r="I105" s="219"/>
      <c r="J105" s="219"/>
      <c r="K105" s="219"/>
      <c r="L105" s="219"/>
      <c r="M105" s="219"/>
      <c r="N105" s="219"/>
      <c r="O105" s="219"/>
      <c r="P105" s="219"/>
      <c r="Q105" s="219"/>
      <c r="R105" s="219"/>
      <c r="S105" s="219"/>
    </row>
    <row r="106" spans="1:19" s="202" customFormat="1" x14ac:dyDescent="0.25">
      <c r="A106" s="219"/>
      <c r="B106" s="215"/>
      <c r="C106" s="219"/>
      <c r="D106" s="219"/>
      <c r="E106" s="215"/>
      <c r="F106" s="219"/>
      <c r="G106" s="219"/>
      <c r="H106" s="219"/>
      <c r="I106" s="219"/>
      <c r="J106" s="219"/>
      <c r="K106" s="219"/>
      <c r="L106" s="219"/>
      <c r="M106" s="219"/>
      <c r="N106" s="219"/>
      <c r="O106" s="219"/>
      <c r="P106" s="219"/>
      <c r="Q106" s="219"/>
      <c r="R106" s="219"/>
      <c r="S106" s="219"/>
    </row>
    <row r="107" spans="1:19" s="202" customFormat="1" x14ac:dyDescent="0.25">
      <c r="A107" s="219"/>
      <c r="B107" s="215"/>
      <c r="C107" s="219"/>
      <c r="D107" s="219"/>
      <c r="E107" s="215"/>
      <c r="F107" s="219"/>
      <c r="G107" s="219"/>
      <c r="H107" s="219"/>
      <c r="I107" s="219"/>
      <c r="J107" s="219"/>
      <c r="K107" s="219"/>
      <c r="L107" s="219"/>
      <c r="M107" s="219"/>
      <c r="N107" s="219"/>
      <c r="O107" s="219"/>
      <c r="P107" s="219"/>
      <c r="Q107" s="219"/>
      <c r="R107" s="219"/>
      <c r="S107" s="219"/>
    </row>
    <row r="108" spans="1:19" s="202" customFormat="1" x14ac:dyDescent="0.25">
      <c r="A108" s="219"/>
      <c r="B108" s="215"/>
      <c r="C108" s="219"/>
      <c r="D108" s="219"/>
      <c r="E108" s="215"/>
      <c r="F108" s="219"/>
      <c r="G108" s="219"/>
      <c r="H108" s="219"/>
      <c r="I108" s="219"/>
      <c r="J108" s="219"/>
      <c r="K108" s="219"/>
      <c r="L108" s="219"/>
      <c r="M108" s="219"/>
      <c r="N108" s="219"/>
      <c r="O108" s="219"/>
      <c r="P108" s="219"/>
      <c r="Q108" s="219"/>
      <c r="R108" s="219"/>
      <c r="S108" s="219"/>
    </row>
    <row r="109" spans="1:19" s="202" customFormat="1" x14ac:dyDescent="0.25">
      <c r="A109" s="219"/>
      <c r="B109" s="215"/>
      <c r="C109" s="219"/>
      <c r="D109" s="219"/>
      <c r="E109" s="215"/>
      <c r="F109" s="219"/>
      <c r="G109" s="219"/>
      <c r="H109" s="219"/>
      <c r="I109" s="219"/>
      <c r="J109" s="219"/>
      <c r="K109" s="219"/>
      <c r="L109" s="219"/>
      <c r="M109" s="219"/>
      <c r="N109" s="219"/>
      <c r="O109" s="219"/>
      <c r="P109" s="219"/>
      <c r="Q109" s="219"/>
      <c r="R109" s="219"/>
      <c r="S109" s="219"/>
    </row>
    <row r="110" spans="1:19" s="202" customFormat="1" x14ac:dyDescent="0.25">
      <c r="A110" s="219"/>
      <c r="B110" s="215"/>
      <c r="C110" s="219"/>
      <c r="D110" s="219"/>
      <c r="E110" s="215"/>
      <c r="F110" s="219"/>
      <c r="G110" s="219"/>
      <c r="H110" s="219"/>
      <c r="I110" s="219"/>
      <c r="J110" s="219"/>
      <c r="K110" s="219"/>
      <c r="L110" s="219"/>
      <c r="M110" s="219"/>
      <c r="N110" s="219"/>
      <c r="O110" s="219"/>
      <c r="P110" s="219"/>
      <c r="Q110" s="219"/>
      <c r="R110" s="219"/>
      <c r="S110" s="219"/>
    </row>
    <row r="111" spans="1:19" s="202" customFormat="1" x14ac:dyDescent="0.25">
      <c r="A111" s="219"/>
      <c r="B111" s="215"/>
      <c r="C111" s="219"/>
      <c r="D111" s="219"/>
      <c r="E111" s="215"/>
      <c r="F111" s="219"/>
      <c r="G111" s="219"/>
      <c r="H111" s="219"/>
      <c r="I111" s="219"/>
      <c r="J111" s="219"/>
      <c r="K111" s="219"/>
      <c r="L111" s="219"/>
      <c r="M111" s="219"/>
      <c r="N111" s="219"/>
      <c r="O111" s="219"/>
      <c r="P111" s="219"/>
      <c r="Q111" s="219"/>
      <c r="R111" s="219"/>
      <c r="S111" s="219"/>
    </row>
    <row r="112" spans="1:19" s="202" customFormat="1" x14ac:dyDescent="0.25">
      <c r="A112" s="219"/>
      <c r="B112" s="215"/>
      <c r="C112" s="219"/>
      <c r="D112" s="219"/>
      <c r="E112" s="215"/>
      <c r="F112" s="219"/>
      <c r="G112" s="219"/>
      <c r="H112" s="219"/>
      <c r="I112" s="219"/>
      <c r="J112" s="219"/>
      <c r="K112" s="219"/>
      <c r="L112" s="219"/>
      <c r="M112" s="219"/>
      <c r="N112" s="219"/>
      <c r="O112" s="219"/>
      <c r="P112" s="219"/>
      <c r="Q112" s="219"/>
      <c r="R112" s="219"/>
      <c r="S112" s="219"/>
    </row>
    <row r="113" spans="1:19" s="202" customFormat="1" x14ac:dyDescent="0.25">
      <c r="A113" s="219"/>
      <c r="B113" s="215"/>
      <c r="C113" s="219"/>
      <c r="D113" s="219"/>
      <c r="E113" s="215"/>
      <c r="F113" s="219"/>
      <c r="G113" s="219"/>
      <c r="H113" s="219"/>
      <c r="I113" s="219"/>
      <c r="J113" s="219"/>
      <c r="K113" s="219"/>
      <c r="L113" s="219"/>
      <c r="M113" s="219"/>
      <c r="N113" s="219"/>
      <c r="O113" s="219"/>
      <c r="P113" s="219"/>
      <c r="Q113" s="219"/>
      <c r="R113" s="219"/>
      <c r="S113" s="219"/>
    </row>
    <row r="114" spans="1:19" s="202" customFormat="1" x14ac:dyDescent="0.25">
      <c r="A114" s="219"/>
      <c r="B114" s="215"/>
      <c r="C114" s="219"/>
      <c r="D114" s="219"/>
      <c r="E114" s="215"/>
      <c r="F114" s="219"/>
      <c r="G114" s="219"/>
      <c r="H114" s="219"/>
      <c r="I114" s="219"/>
      <c r="J114" s="219"/>
      <c r="K114" s="219"/>
      <c r="L114" s="219"/>
      <c r="M114" s="219"/>
      <c r="N114" s="219"/>
      <c r="O114" s="219"/>
      <c r="P114" s="219"/>
      <c r="Q114" s="219"/>
      <c r="R114" s="219"/>
      <c r="S114" s="219"/>
    </row>
    <row r="115" spans="1:19" s="202" customFormat="1" x14ac:dyDescent="0.25">
      <c r="A115" s="219"/>
      <c r="B115" s="215"/>
      <c r="C115" s="219"/>
      <c r="D115" s="219"/>
      <c r="E115" s="215"/>
      <c r="F115" s="219"/>
      <c r="G115" s="219"/>
      <c r="H115" s="219"/>
      <c r="I115" s="219"/>
      <c r="J115" s="219"/>
      <c r="K115" s="219"/>
      <c r="L115" s="219"/>
      <c r="M115" s="219"/>
      <c r="N115" s="219"/>
      <c r="O115" s="219"/>
      <c r="P115" s="219"/>
      <c r="Q115" s="219"/>
      <c r="R115" s="219"/>
      <c r="S115" s="219"/>
    </row>
    <row r="116" spans="1:19" s="202" customFormat="1" x14ac:dyDescent="0.25">
      <c r="A116" s="219"/>
      <c r="B116" s="215"/>
      <c r="C116" s="219"/>
      <c r="D116" s="219"/>
      <c r="E116" s="215"/>
      <c r="F116" s="219"/>
      <c r="G116" s="219"/>
      <c r="H116" s="219"/>
      <c r="I116" s="219"/>
      <c r="J116" s="219"/>
      <c r="K116" s="219"/>
      <c r="L116" s="219"/>
      <c r="M116" s="219"/>
      <c r="N116" s="219"/>
      <c r="O116" s="219"/>
      <c r="P116" s="219"/>
      <c r="Q116" s="219"/>
      <c r="R116" s="219"/>
      <c r="S116" s="219"/>
    </row>
    <row r="117" spans="1:19" s="202" customFormat="1" x14ac:dyDescent="0.25">
      <c r="A117" s="219"/>
      <c r="B117" s="215"/>
      <c r="C117" s="219"/>
      <c r="D117" s="219"/>
      <c r="E117" s="215"/>
      <c r="F117" s="219"/>
      <c r="G117" s="219"/>
      <c r="H117" s="219"/>
      <c r="I117" s="219"/>
      <c r="J117" s="219"/>
      <c r="K117" s="219"/>
      <c r="L117" s="219"/>
      <c r="M117" s="219"/>
      <c r="N117" s="219"/>
      <c r="O117" s="219"/>
      <c r="P117" s="219"/>
      <c r="Q117" s="219"/>
      <c r="R117" s="219"/>
      <c r="S117" s="219"/>
    </row>
    <row r="118" spans="1:19" s="202" customFormat="1" x14ac:dyDescent="0.25">
      <c r="A118" s="219"/>
      <c r="B118" s="215"/>
      <c r="C118" s="219"/>
      <c r="D118" s="219"/>
      <c r="E118" s="215"/>
      <c r="F118" s="219"/>
      <c r="G118" s="219"/>
      <c r="H118" s="219"/>
      <c r="I118" s="219"/>
      <c r="J118" s="219"/>
      <c r="K118" s="219"/>
      <c r="L118" s="219"/>
      <c r="M118" s="219"/>
      <c r="N118" s="219"/>
      <c r="O118" s="219"/>
      <c r="P118" s="219"/>
      <c r="Q118" s="219"/>
      <c r="R118" s="219"/>
      <c r="S118" s="219"/>
    </row>
    <row r="119" spans="1:19" s="202" customFormat="1" x14ac:dyDescent="0.25">
      <c r="A119" s="219"/>
      <c r="B119" s="215"/>
      <c r="C119" s="219"/>
      <c r="D119" s="219"/>
      <c r="E119" s="215"/>
      <c r="F119" s="219"/>
      <c r="G119" s="219"/>
      <c r="H119" s="219"/>
      <c r="I119" s="219"/>
      <c r="J119" s="219"/>
      <c r="K119" s="219"/>
      <c r="L119" s="219"/>
      <c r="M119" s="219"/>
      <c r="N119" s="219"/>
      <c r="O119" s="219"/>
      <c r="P119" s="219"/>
      <c r="Q119" s="219"/>
      <c r="R119" s="219"/>
      <c r="S119" s="219"/>
    </row>
    <row r="120" spans="1:19" s="202" customFormat="1" x14ac:dyDescent="0.25">
      <c r="A120" s="219"/>
      <c r="B120" s="215"/>
      <c r="C120" s="219"/>
      <c r="D120" s="219"/>
      <c r="E120" s="215"/>
      <c r="F120" s="219"/>
      <c r="G120" s="219"/>
      <c r="H120" s="219"/>
      <c r="I120" s="219"/>
      <c r="J120" s="219"/>
      <c r="K120" s="219"/>
      <c r="L120" s="219"/>
      <c r="M120" s="219"/>
      <c r="N120" s="219"/>
      <c r="O120" s="219"/>
      <c r="P120" s="219"/>
      <c r="Q120" s="219"/>
      <c r="R120" s="219"/>
      <c r="S120" s="219"/>
    </row>
    <row r="121" spans="1:19" s="202" customFormat="1" x14ac:dyDescent="0.25">
      <c r="A121" s="219"/>
      <c r="B121" s="215"/>
      <c r="C121" s="219"/>
      <c r="D121" s="219"/>
      <c r="E121" s="215"/>
      <c r="F121" s="219"/>
      <c r="G121" s="219"/>
      <c r="H121" s="219"/>
      <c r="I121" s="219"/>
      <c r="J121" s="219"/>
      <c r="K121" s="219"/>
      <c r="L121" s="219"/>
      <c r="M121" s="219"/>
      <c r="N121" s="219"/>
      <c r="O121" s="219"/>
      <c r="P121" s="219"/>
      <c r="Q121" s="219"/>
      <c r="R121" s="219"/>
      <c r="S121" s="219"/>
    </row>
    <row r="122" spans="1:19" s="202" customFormat="1" x14ac:dyDescent="0.25">
      <c r="A122" s="219"/>
      <c r="B122" s="215"/>
      <c r="C122" s="219"/>
      <c r="D122" s="219"/>
      <c r="E122" s="215"/>
      <c r="F122" s="219"/>
      <c r="G122" s="219"/>
      <c r="H122" s="219"/>
      <c r="I122" s="219"/>
      <c r="J122" s="219"/>
      <c r="K122" s="219"/>
      <c r="L122" s="219"/>
      <c r="M122" s="219"/>
      <c r="N122" s="219"/>
      <c r="O122" s="219"/>
      <c r="P122" s="219"/>
      <c r="Q122" s="219"/>
      <c r="R122" s="219"/>
      <c r="S122" s="219"/>
    </row>
    <row r="123" spans="1:19" s="202" customFormat="1" x14ac:dyDescent="0.25">
      <c r="A123" s="219"/>
      <c r="B123" s="215"/>
      <c r="C123" s="219"/>
      <c r="D123" s="219"/>
      <c r="E123" s="215"/>
      <c r="F123" s="219"/>
      <c r="G123" s="219"/>
      <c r="H123" s="219"/>
      <c r="I123" s="219"/>
      <c r="J123" s="219"/>
      <c r="K123" s="219"/>
      <c r="L123" s="219"/>
      <c r="M123" s="219"/>
      <c r="N123" s="219"/>
      <c r="O123" s="219"/>
      <c r="P123" s="219"/>
      <c r="Q123" s="219"/>
      <c r="R123" s="219"/>
      <c r="S123" s="219"/>
    </row>
    <row r="124" spans="1:19" s="202" customFormat="1" x14ac:dyDescent="0.25">
      <c r="A124" s="219"/>
      <c r="B124" s="215"/>
      <c r="C124" s="219"/>
      <c r="D124" s="219"/>
      <c r="E124" s="215"/>
      <c r="F124" s="219"/>
      <c r="G124" s="219"/>
      <c r="H124" s="219"/>
      <c r="I124" s="219"/>
      <c r="J124" s="219"/>
      <c r="K124" s="219"/>
      <c r="L124" s="219"/>
      <c r="M124" s="219"/>
      <c r="N124" s="219"/>
      <c r="O124" s="219"/>
      <c r="P124" s="219"/>
      <c r="Q124" s="219"/>
      <c r="R124" s="219"/>
      <c r="S124" s="219"/>
    </row>
    <row r="125" spans="1:19" s="202" customFormat="1" x14ac:dyDescent="0.25">
      <c r="A125" s="219"/>
      <c r="B125" s="215"/>
      <c r="C125" s="219"/>
      <c r="D125" s="219"/>
      <c r="E125" s="215"/>
      <c r="F125" s="219"/>
      <c r="G125" s="219"/>
      <c r="H125" s="219"/>
      <c r="I125" s="219"/>
      <c r="J125" s="219"/>
      <c r="K125" s="219"/>
      <c r="L125" s="219"/>
      <c r="M125" s="219"/>
      <c r="N125" s="219"/>
      <c r="O125" s="219"/>
      <c r="P125" s="219"/>
      <c r="Q125" s="219"/>
      <c r="R125" s="219"/>
      <c r="S125" s="219"/>
    </row>
  </sheetData>
  <autoFilter ref="A12:S12"/>
  <mergeCells count="30">
    <mergeCell ref="C4:S4"/>
    <mergeCell ref="C5:H5"/>
    <mergeCell ref="I5:Q5"/>
    <mergeCell ref="R5:S9"/>
    <mergeCell ref="C6:C11"/>
    <mergeCell ref="D6:H6"/>
    <mergeCell ref="I6:I11"/>
    <mergeCell ref="J6:J11"/>
    <mergeCell ref="K6:Q6"/>
    <mergeCell ref="D7:H7"/>
    <mergeCell ref="K7:L9"/>
    <mergeCell ref="K10:K11"/>
    <mergeCell ref="M10:M11"/>
    <mergeCell ref="O10:O11"/>
    <mergeCell ref="A1:S1"/>
    <mergeCell ref="D8:D11"/>
    <mergeCell ref="E8:H8"/>
    <mergeCell ref="E9:E11"/>
    <mergeCell ref="F9:F11"/>
    <mergeCell ref="G9:G11"/>
    <mergeCell ref="H9:H11"/>
    <mergeCell ref="R10:R11"/>
    <mergeCell ref="S10:S11"/>
    <mergeCell ref="M7:N9"/>
    <mergeCell ref="O7:P9"/>
    <mergeCell ref="Q7:Q11"/>
    <mergeCell ref="A2:A11"/>
    <mergeCell ref="B2:B11"/>
    <mergeCell ref="C2:S2"/>
    <mergeCell ref="C3:S3"/>
  </mergeCells>
  <pageMargins left="0.7" right="0.7" top="0.75" bottom="0.75" header="0.3" footer="0.3"/>
  <pageSetup paperSize="9" firstPageNumber="2147483648" orientation="portrait"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
  <sheetViews>
    <sheetView zoomScale="70" zoomScaleNormal="70" workbookViewId="0">
      <pane xSplit="2" ySplit="9" topLeftCell="C46" activePane="bottomRight" state="frozen"/>
      <selection pane="topRight" activeCell="C1" sqref="C1"/>
      <selection pane="bottomLeft" activeCell="A10" sqref="A10"/>
      <selection pane="bottomRight" activeCell="F74" sqref="F74"/>
    </sheetView>
  </sheetViews>
  <sheetFormatPr defaultRowHeight="15.75" x14ac:dyDescent="0.25"/>
  <cols>
    <col min="1" max="1" width="5.42578125" style="56" customWidth="1"/>
    <col min="2" max="2" width="48.42578125" style="56" customWidth="1"/>
    <col min="3" max="3" width="8.5703125" style="56" customWidth="1"/>
    <col min="4" max="4" width="12" style="57" customWidth="1"/>
    <col min="5" max="5" width="6.85546875" style="57" customWidth="1"/>
    <col min="6" max="6" width="73.7109375" style="57" customWidth="1"/>
    <col min="7" max="7" width="28.140625" style="57" customWidth="1"/>
    <col min="8" max="8" width="32.42578125" style="57" customWidth="1"/>
    <col min="9" max="9" width="109.140625" style="17" customWidth="1"/>
  </cols>
  <sheetData>
    <row r="1" spans="1:9" ht="18.75" customHeight="1" x14ac:dyDescent="0.25">
      <c r="A1" s="16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90"/>
      <c r="C1" s="90"/>
      <c r="D1" s="90"/>
      <c r="E1" s="90"/>
      <c r="F1" s="90"/>
      <c r="G1" s="90"/>
      <c r="H1" s="90"/>
      <c r="I1" s="91"/>
    </row>
    <row r="2" spans="1:9" ht="28.5" customHeight="1" x14ac:dyDescent="0.25">
      <c r="A2" s="92" t="s">
        <v>0</v>
      </c>
      <c r="B2" s="92" t="s">
        <v>1</v>
      </c>
      <c r="C2" s="110" t="s">
        <v>211</v>
      </c>
      <c r="D2" s="90"/>
      <c r="E2" s="90"/>
      <c r="F2" s="90"/>
      <c r="G2" s="90"/>
      <c r="H2" s="90"/>
      <c r="I2" s="91"/>
    </row>
    <row r="3" spans="1:9" ht="36" customHeight="1" x14ac:dyDescent="0.25">
      <c r="A3" s="93"/>
      <c r="B3" s="93"/>
      <c r="C3" s="96" t="s">
        <v>212</v>
      </c>
      <c r="D3" s="90"/>
      <c r="E3" s="90"/>
      <c r="F3" s="90"/>
      <c r="G3" s="90"/>
      <c r="H3" s="90"/>
      <c r="I3" s="91"/>
    </row>
    <row r="4" spans="1:9" ht="33.75" customHeight="1" x14ac:dyDescent="0.25">
      <c r="A4" s="93"/>
      <c r="B4" s="93"/>
      <c r="C4" s="97" t="s">
        <v>213</v>
      </c>
      <c r="D4" s="90"/>
      <c r="E4" s="90"/>
      <c r="F4" s="90"/>
      <c r="G4" s="90"/>
      <c r="H4" s="90"/>
      <c r="I4" s="91"/>
    </row>
    <row r="5" spans="1:9" ht="19.5" customHeight="1" x14ac:dyDescent="0.25">
      <c r="A5" s="93"/>
      <c r="B5" s="93"/>
      <c r="C5" s="98" t="s">
        <v>214</v>
      </c>
      <c r="D5" s="100"/>
      <c r="E5" s="163" t="str">
        <f>CONCATENATE("Велась ли в ",'Data Import'!$A$1," работа по данному направлению")</f>
        <v>Велась ли в 2025 г. работа по данному направлению</v>
      </c>
      <c r="F5" s="105"/>
      <c r="G5" s="105"/>
      <c r="H5" s="100"/>
      <c r="I5" s="157" t="s">
        <v>215</v>
      </c>
    </row>
    <row r="6" spans="1:9" ht="15.75" customHeight="1" x14ac:dyDescent="0.25">
      <c r="A6" s="93"/>
      <c r="B6" s="93"/>
      <c r="C6" s="101"/>
      <c r="D6" s="102"/>
      <c r="E6" s="98" t="s">
        <v>6</v>
      </c>
      <c r="F6" s="98" t="s">
        <v>216</v>
      </c>
      <c r="G6" s="98" t="s">
        <v>7</v>
      </c>
      <c r="H6" s="91"/>
      <c r="I6" s="93"/>
    </row>
    <row r="7" spans="1:9" ht="85.5" customHeight="1" x14ac:dyDescent="0.25">
      <c r="A7" s="93"/>
      <c r="B7" s="93"/>
      <c r="C7" s="103"/>
      <c r="D7" s="104"/>
      <c r="E7" s="93"/>
      <c r="F7" s="93"/>
      <c r="G7" s="98" t="s">
        <v>217</v>
      </c>
      <c r="H7" s="91"/>
      <c r="I7" s="93"/>
    </row>
    <row r="8" spans="1:9" ht="18" customHeight="1" x14ac:dyDescent="0.25">
      <c r="A8" s="94"/>
      <c r="B8" s="94"/>
      <c r="C8" s="46" t="s">
        <v>6</v>
      </c>
      <c r="D8" s="46" t="s">
        <v>7</v>
      </c>
      <c r="E8" s="94"/>
      <c r="F8" s="94"/>
      <c r="G8" s="46" t="s">
        <v>218</v>
      </c>
      <c r="H8" s="46" t="s">
        <v>219</v>
      </c>
      <c r="I8" s="94"/>
    </row>
    <row r="9" spans="1:9" ht="17.25" customHeight="1" x14ac:dyDescent="0.25">
      <c r="A9" s="45">
        <v>1</v>
      </c>
      <c r="B9" s="45">
        <v>2</v>
      </c>
      <c r="C9" s="22">
        <v>3</v>
      </c>
      <c r="D9" s="22">
        <v>4</v>
      </c>
      <c r="E9" s="22">
        <v>5</v>
      </c>
      <c r="F9" s="7">
        <v>6</v>
      </c>
      <c r="G9" s="22">
        <v>7</v>
      </c>
      <c r="H9" s="22">
        <v>8</v>
      </c>
      <c r="I9" s="45">
        <v>9</v>
      </c>
    </row>
    <row r="10" spans="1:9" s="202" customFormat="1" x14ac:dyDescent="0.25">
      <c r="A10" s="33">
        <v>1</v>
      </c>
      <c r="B10" s="177" t="s">
        <v>11</v>
      </c>
      <c r="C10" s="199" t="str">
        <f>IF('Data Import'!$D$273="Нет","+","")</f>
        <v/>
      </c>
      <c r="D10" s="199" t="str">
        <f>IF('Data Import'!$D$273="Да","+","")</f>
        <v/>
      </c>
      <c r="E10" s="199" t="str">
        <f>IF('Data Import'!$D$274="Нет","+","")</f>
        <v/>
      </c>
      <c r="F10" s="179" t="str">
        <f>IF('Data Import'!$D$275&lt;&gt;"",'Data Import'!$D$275,"")</f>
        <v/>
      </c>
      <c r="G10" s="201" t="str">
        <f>IF('Data Import'!$D$277&lt;&gt;"",'Data Import'!$D$277,"")</f>
        <v/>
      </c>
      <c r="H10" s="201" t="str">
        <f>IF('Data Import'!$D$278&lt;&gt;"",'Data Import'!$D$278,"")</f>
        <v/>
      </c>
      <c r="I10" s="179" t="str">
        <f>IF('Data Import'!$D$279&lt;&gt;"",'Data Import'!$D$279,"")</f>
        <v/>
      </c>
    </row>
    <row r="11" spans="1:9" s="202" customFormat="1" x14ac:dyDescent="0.25">
      <c r="A11" s="33">
        <v>2</v>
      </c>
      <c r="B11" s="177" t="s">
        <v>12</v>
      </c>
      <c r="C11" s="199" t="str">
        <f>IF('Data Import'!$E$273="Нет","+","")</f>
        <v/>
      </c>
      <c r="D11" s="199" t="str">
        <f>IF('Data Import'!$E$273="Да","+","")</f>
        <v/>
      </c>
      <c r="E11" s="199" t="str">
        <f>IF('Data Import'!$E$274="Нет","+","")</f>
        <v/>
      </c>
      <c r="F11" s="179" t="str">
        <f>IF('Data Import'!$E$275&lt;&gt;"",'Data Import'!$E$275,"")</f>
        <v/>
      </c>
      <c r="G11" s="201" t="str">
        <f>IF('Data Import'!$E$277&lt;&gt;"",'Data Import'!$E$277,"")</f>
        <v/>
      </c>
      <c r="H11" s="201" t="str">
        <f>IF('Data Import'!$E$278&lt;&gt;"",'Data Import'!$E$278,"")</f>
        <v/>
      </c>
      <c r="I11" s="179" t="str">
        <f>IF('Data Import'!$E$279&lt;&gt;"",'Data Import'!$E$279,"")</f>
        <v/>
      </c>
    </row>
    <row r="12" spans="1:9" s="202" customFormat="1" x14ac:dyDescent="0.25">
      <c r="A12" s="33">
        <v>3</v>
      </c>
      <c r="B12" s="177" t="s">
        <v>13</v>
      </c>
      <c r="C12" s="199" t="str">
        <f>IF('Data Import'!$F$273="Нет","+","")</f>
        <v/>
      </c>
      <c r="D12" s="199" t="str">
        <f>IF('Data Import'!$F$273="Да","+","")</f>
        <v/>
      </c>
      <c r="E12" s="199" t="str">
        <f>IF('Data Import'!$F$274="Нет","+","")</f>
        <v/>
      </c>
      <c r="F12" s="179" t="str">
        <f>IF('Data Import'!$F$275&lt;&gt;"",'Data Import'!$F$275,"")</f>
        <v/>
      </c>
      <c r="G12" s="201" t="str">
        <f>IF('Data Import'!$F$277&lt;&gt;"",'Data Import'!$F$277,"")</f>
        <v/>
      </c>
      <c r="H12" s="201" t="str">
        <f>IF('Data Import'!$F$278&lt;&gt;"",'Data Import'!$F$278,"")</f>
        <v/>
      </c>
      <c r="I12" s="179" t="str">
        <f>IF('Data Import'!$F$279&lt;&gt;"",'Data Import'!$F$279,"")</f>
        <v/>
      </c>
    </row>
    <row r="13" spans="1:9" s="202" customFormat="1" x14ac:dyDescent="0.25">
      <c r="A13" s="33">
        <v>4</v>
      </c>
      <c r="B13" s="177" t="s">
        <v>14</v>
      </c>
      <c r="C13" s="199" t="str">
        <f>IF('Data Import'!$G$273="Нет","+","")</f>
        <v/>
      </c>
      <c r="D13" s="199" t="str">
        <f>IF('Data Import'!$G$273="Да","+","")</f>
        <v>+</v>
      </c>
      <c r="E13" s="199" t="str">
        <f>IF('Data Import'!$G$274="Нет","+","")</f>
        <v/>
      </c>
      <c r="F13" s="179" t="str">
        <f>IF('Data Import'!$G$275&lt;&gt;"",'Data Import'!$G$275,"")</f>
        <v/>
      </c>
      <c r="G13" s="201">
        <f>IF('Data Import'!$G$277&lt;&gt;"",'Data Import'!$G$277,"")</f>
        <v>1</v>
      </c>
      <c r="H13" s="201">
        <f>IF('Data Import'!$G$278&lt;&gt;"",'Data Import'!$G$278,"")</f>
        <v>100</v>
      </c>
      <c r="I13" s="179" t="str">
        <f>IF('Data Import'!$G$279&lt;&gt;"",'Data Import'!$G$279,"")</f>
        <v>https://zhit-vmeste.ru/map/?ELEMENT_ID=250771</v>
      </c>
    </row>
    <row r="14" spans="1:9" s="202" customFormat="1" ht="30" x14ac:dyDescent="0.25">
      <c r="A14" s="33">
        <v>5</v>
      </c>
      <c r="B14" s="177" t="s">
        <v>15</v>
      </c>
      <c r="C14" s="199" t="str">
        <f>IF('Data Import'!$H$273="Нет","+","")</f>
        <v>+</v>
      </c>
      <c r="D14" s="199" t="str">
        <f>IF('Data Import'!$H$273="Да","+","")</f>
        <v/>
      </c>
      <c r="E14" s="199" t="str">
        <f>IF('Data Import'!$H$274="Нет","+","")</f>
        <v>+</v>
      </c>
      <c r="F14" s="179" t="str">
        <f>IF('Data Import'!$H$275&lt;&gt;"",'Data Import'!$H$275,"")</f>
        <v/>
      </c>
      <c r="G14" s="201" t="str">
        <f>IF('Data Import'!$H$277&lt;&gt;"",'Data Import'!$H$277,"")</f>
        <v/>
      </c>
      <c r="H14" s="201" t="str">
        <f>IF('Data Import'!$H$278&lt;&gt;"",'Data Import'!$H$278,"")</f>
        <v/>
      </c>
      <c r="I14" s="179" t="str">
        <f>IF('Data Import'!$H$279&lt;&gt;"",'Data Import'!$H$279,"")</f>
        <v>https://zhit-vmeste.ru/map/?vid=2&amp;sub=359&amp;type=628&amp;name=&amp;addr=&amp;check_1=&amp;check_2=&amp;check_3=&amp;check_4=&amp;check_5=</v>
      </c>
    </row>
    <row r="15" spans="1:9" s="202" customFormat="1" ht="30" x14ac:dyDescent="0.25">
      <c r="A15" s="33">
        <v>6</v>
      </c>
      <c r="B15" s="177" t="s">
        <v>16</v>
      </c>
      <c r="C15" s="199" t="str">
        <f>IF('Data Import'!$I$273="Нет","+","")</f>
        <v/>
      </c>
      <c r="D15" s="199" t="str">
        <f>IF('Data Import'!$I$273="Да","+","")</f>
        <v/>
      </c>
      <c r="E15" s="199" t="str">
        <f>IF('Data Import'!$I$274="Нет","+","")</f>
        <v/>
      </c>
      <c r="F15" s="179" t="str">
        <f>IF('Data Import'!$I$275&lt;&gt;"",'Data Import'!$I$275,"")</f>
        <v/>
      </c>
      <c r="G15" s="201" t="str">
        <f>IF('Data Import'!$I$277&lt;&gt;"",'Data Import'!$I$277,"")</f>
        <v/>
      </c>
      <c r="H15" s="201" t="str">
        <f>IF('Data Import'!$I$278&lt;&gt;"",'Data Import'!$I$278,"")</f>
        <v/>
      </c>
      <c r="I15" s="179" t="str">
        <f>IF('Data Import'!$I$279&lt;&gt;"",'Data Import'!$I$279,"")</f>
        <v>https://zhit-vmeste.ru/map/?vid=1&amp;sub=346&amp;type=628&amp;name=&amp;addr=&amp;check_1=&amp;check_2=&amp;check_3=&amp;check_4=&amp;check_5=#map</v>
      </c>
    </row>
    <row r="16" spans="1:9" s="202" customFormat="1" ht="30" x14ac:dyDescent="0.25">
      <c r="A16" s="33">
        <v>7</v>
      </c>
      <c r="B16" s="177" t="s">
        <v>17</v>
      </c>
      <c r="C16" s="199" t="str">
        <f>IF('Data Import'!$J$273="Нет","+","")</f>
        <v/>
      </c>
      <c r="D16" s="199" t="str">
        <f>IF('Data Import'!$J$273="Да","+","")</f>
        <v>+</v>
      </c>
      <c r="E16" s="199" t="str">
        <f>IF('Data Import'!$J$274="Нет","+","")</f>
        <v/>
      </c>
      <c r="F16" s="179" t="str">
        <f>IF('Data Import'!$J$275&lt;&gt;"",'Data Import'!$J$275,"")</f>
        <v>Объекты внесены на портале "Жить вместе"</v>
      </c>
      <c r="G16" s="201" t="str">
        <f>IF('Data Import'!$J$277&lt;&gt;"",'Data Import'!$J$277,"")</f>
        <v/>
      </c>
      <c r="H16" s="201" t="str">
        <f>IF('Data Import'!$J$278&lt;&gt;"",'Data Import'!$J$278,"")</f>
        <v/>
      </c>
      <c r="I16" s="179" t="str">
        <f>IF('Data Import'!$J$279&lt;&gt;"",'Data Import'!$J$279,"")</f>
        <v xml:space="preserve">https://zhit-vmeste.ru/map/?vid=1&amp;sub=397&amp;type=628&amp;name=++.+-&amp;addr=&amp;check_1=&amp;check_2=&amp;check_3=&amp;check_4=&amp;check_5=#map </v>
      </c>
    </row>
    <row r="17" spans="1:9" s="202" customFormat="1" x14ac:dyDescent="0.25">
      <c r="A17" s="33">
        <v>8</v>
      </c>
      <c r="B17" s="177" t="s">
        <v>18</v>
      </c>
      <c r="C17" s="199" t="str">
        <f>IF('Data Import'!$K$273="Нет","+","")</f>
        <v>+</v>
      </c>
      <c r="D17" s="199" t="str">
        <f>IF('Data Import'!$K$273="Да","+","")</f>
        <v/>
      </c>
      <c r="E17" s="199" t="str">
        <f>IF('Data Import'!$K$274="Нет","+","")</f>
        <v>+</v>
      </c>
      <c r="F17" s="179" t="str">
        <f>IF('Data Import'!$K$275&lt;&gt;"",'Data Import'!$K$275,"")</f>
        <v/>
      </c>
      <c r="G17" s="201" t="str">
        <f>IF('Data Import'!$K$277&lt;&gt;"",'Data Import'!$K$277,"")</f>
        <v/>
      </c>
      <c r="H17" s="201" t="str">
        <f>IF('Data Import'!$K$278&lt;&gt;"",'Data Import'!$K$278,"")</f>
        <v/>
      </c>
      <c r="I17" s="179" t="str">
        <f>IF('Data Import'!$K$279&lt;&gt;"",'Data Import'!$K$279,"")</f>
        <v>.</v>
      </c>
    </row>
    <row r="18" spans="1:9" s="202" customFormat="1" ht="45" x14ac:dyDescent="0.25">
      <c r="A18" s="33">
        <v>9</v>
      </c>
      <c r="B18" s="177" t="s">
        <v>19</v>
      </c>
      <c r="C18" s="199" t="str">
        <f>IF('Data Import'!$L$273="Нет","+","")</f>
        <v>+</v>
      </c>
      <c r="D18" s="199" t="str">
        <f>IF('Data Import'!$L$273="Да","+","")</f>
        <v/>
      </c>
      <c r="E18" s="199" t="str">
        <f>IF('Data Import'!$L$274="Нет","+","")</f>
        <v>+</v>
      </c>
      <c r="F18" s="179" t="str">
        <f>IF('Data Import'!$L$275&lt;&gt;"",'Data Import'!$L$275,"")</f>
        <v/>
      </c>
      <c r="G18" s="201" t="str">
        <f>IF('Data Import'!$L$277&lt;&gt;"",'Data Import'!$L$277,"")</f>
        <v/>
      </c>
      <c r="H18" s="201" t="str">
        <f>IF('Data Import'!$L$278&lt;&gt;"",'Data Import'!$L$278,"")</f>
        <v/>
      </c>
      <c r="I18" s="179" t="str">
        <f>IF('Data Import'!$L$279&lt;&gt;"",'Data Import'!$L$279,"")</f>
        <v>Ссылка на региональный раздел портала «Жить вместе» не предоставляется, поскольку данный раздел предназначен для отображения межмуниципальных дорог. В границах территории такие дороги отсутствуют – все автомобильные дороги имеют статус муниципальных и учитываются на местном уровне.</v>
      </c>
    </row>
    <row r="19" spans="1:9" s="202" customFormat="1" x14ac:dyDescent="0.25">
      <c r="A19" s="33">
        <v>10</v>
      </c>
      <c r="B19" s="177" t="s">
        <v>20</v>
      </c>
      <c r="C19" s="199" t="str">
        <f>IF('Data Import'!$M$273="Нет","+","")</f>
        <v>+</v>
      </c>
      <c r="D19" s="199" t="str">
        <f>IF('Data Import'!$M$273="Да","+","")</f>
        <v/>
      </c>
      <c r="E19" s="199" t="str">
        <f>IF('Data Import'!$M$274="Нет","+","")</f>
        <v>+</v>
      </c>
      <c r="F19" s="179" t="str">
        <f>IF('Data Import'!$M$275&lt;&gt;"",'Data Import'!$M$275,"")</f>
        <v/>
      </c>
      <c r="G19" s="201" t="str">
        <f>IF('Data Import'!$M$277&lt;&gt;"",'Data Import'!$M$277,"")</f>
        <v/>
      </c>
      <c r="H19" s="201" t="str">
        <f>IF('Data Import'!$M$278&lt;&gt;"",'Data Import'!$M$278,"")</f>
        <v/>
      </c>
      <c r="I19" s="179" t="str">
        <f>IF('Data Import'!$M$279&lt;&gt;"",'Data Import'!$M$279,"")</f>
        <v>gis.geokirov.ru</v>
      </c>
    </row>
    <row r="20" spans="1:9" s="202" customFormat="1" ht="60" x14ac:dyDescent="0.25">
      <c r="A20" s="33">
        <v>11</v>
      </c>
      <c r="B20" s="177" t="s">
        <v>21</v>
      </c>
      <c r="C20" s="199" t="str">
        <f>IF('Data Import'!$N$273="Нет","+","")</f>
        <v/>
      </c>
      <c r="D20" s="199" t="str">
        <f>IF('Data Import'!$N$273="Да","+","")</f>
        <v>+</v>
      </c>
      <c r="E20" s="199" t="str">
        <f>IF('Data Import'!$N$274="Нет","+","")</f>
        <v>+</v>
      </c>
      <c r="F20" s="179" t="str">
        <f>IF('Data Import'!$N$275&lt;&gt;"",'Data Import'!$N$275,"")</f>
        <v/>
      </c>
      <c r="G20" s="201">
        <f>IF('Data Import'!$N$277&lt;&gt;"",'Data Import'!$N$277,"")</f>
        <v>25</v>
      </c>
      <c r="H20" s="201">
        <f>IF('Data Import'!$N$278&lt;&gt;"",'Data Import'!$N$278,"")</f>
        <v>35.713999999999999</v>
      </c>
      <c r="I20" s="179" t="str">
        <f>IF('Data Import'!$N$279&lt;&gt;"",'Data Import'!$N$279,"")</f>
        <v xml:space="preserve">https://zhit-vmeste.ru/map/vid=2&amp;sub=385&amp;type=628&amp;name=&amp;addr=&amp;check_1=&amp;check_2=&amp;check_3=&amp;check_4=&amp;check_5=&amp;PAGEN_1=40;
</v>
      </c>
    </row>
    <row r="21" spans="1:9" s="202" customFormat="1" x14ac:dyDescent="0.25">
      <c r="A21" s="33">
        <v>12</v>
      </c>
      <c r="B21" s="177" t="s">
        <v>22</v>
      </c>
      <c r="C21" s="199" t="str">
        <f>IF('Data Import'!$O$273="Нет","+","")</f>
        <v>+</v>
      </c>
      <c r="D21" s="199" t="str">
        <f>IF('Data Import'!$O$273="Да","+","")</f>
        <v/>
      </c>
      <c r="E21" s="199" t="str">
        <f>IF('Data Import'!$O$274="Нет","+","")</f>
        <v/>
      </c>
      <c r="F21" s="179" t="str">
        <f>IF('Data Import'!$O$275&lt;&gt;"",'Data Import'!$O$275,"")</f>
        <v/>
      </c>
      <c r="G21" s="201">
        <f>IF('Data Import'!$O$277&lt;&gt;"",'Data Import'!$O$277,"")</f>
        <v>5</v>
      </c>
      <c r="H21" s="201">
        <f>IF('Data Import'!$O$278&lt;&gt;"",'Data Import'!$O$278,"")</f>
        <v>100</v>
      </c>
      <c r="I21" s="179" t="str">
        <f>IF('Data Import'!$O$279&lt;&gt;"",'Data Import'!$O$279,"")</f>
        <v>-</v>
      </c>
    </row>
    <row r="22" spans="1:9" s="202" customFormat="1" ht="30" x14ac:dyDescent="0.25">
      <c r="A22" s="33">
        <v>13</v>
      </c>
      <c r="B22" s="177" t="s">
        <v>23</v>
      </c>
      <c r="C22" s="199" t="str">
        <f>IF('Data Import'!$P$273="Нет","+","")</f>
        <v>+</v>
      </c>
      <c r="D22" s="199" t="str">
        <f>IF('Data Import'!$P$273="Да","+","")</f>
        <v/>
      </c>
      <c r="E22" s="199" t="str">
        <f>IF('Data Import'!$P$274="Нет","+","")</f>
        <v>+</v>
      </c>
      <c r="F22" s="179" t="str">
        <f>IF('Data Import'!$P$275&lt;&gt;"",'Data Import'!$P$275,"")</f>
        <v/>
      </c>
      <c r="G22" s="201" t="str">
        <f>IF('Data Import'!$P$277&lt;&gt;"",'Data Import'!$P$277,"")</f>
        <v/>
      </c>
      <c r="H22" s="201" t="str">
        <f>IF('Data Import'!$P$278&lt;&gt;"",'Data Import'!$P$278,"")</f>
        <v/>
      </c>
      <c r="I22" s="179" t="str">
        <f>IF('Data Import'!$P$279&lt;&gt;"",'Data Import'!$P$279,"")</f>
        <v>https://zhit-vmeste.ru/map/?vid=2&amp;sub=391&amp;type=628&amp;name=&amp;addr=&amp;check_1=&amp;check_2=&amp;check_3=&amp;check_4=&amp;check_5=#map</v>
      </c>
    </row>
    <row r="23" spans="1:9" s="202" customFormat="1" x14ac:dyDescent="0.25">
      <c r="A23" s="33">
        <v>14</v>
      </c>
      <c r="B23" s="177" t="s">
        <v>24</v>
      </c>
      <c r="C23" s="199" t="str">
        <f>IF('Data Import'!$Q$273="Нет","+","")</f>
        <v/>
      </c>
      <c r="D23" s="199" t="str">
        <f>IF('Data Import'!$Q$273="Да","+","")</f>
        <v>+</v>
      </c>
      <c r="E23" s="199" t="str">
        <f>IF('Data Import'!$Q$274="Нет","+","")</f>
        <v>+</v>
      </c>
      <c r="F23" s="179" t="str">
        <f>IF('Data Import'!$Q$275&lt;&gt;"",'Data Import'!$Q$275,"")</f>
        <v/>
      </c>
      <c r="G23" s="201" t="str">
        <f>IF('Data Import'!$Q$277&lt;&gt;"",'Data Import'!$Q$277,"")</f>
        <v/>
      </c>
      <c r="H23" s="201" t="str">
        <f>IF('Data Import'!$Q$278&lt;&gt;"",'Data Import'!$Q$278,"")</f>
        <v/>
      </c>
      <c r="I23" s="179" t="str">
        <f>IF('Data Import'!$Q$279&lt;&gt;"",'Data Import'!$Q$279,"")</f>
        <v>https://bezbarierov.permkrai.ru/links</v>
      </c>
    </row>
    <row r="24" spans="1:9" s="202" customFormat="1" x14ac:dyDescent="0.25">
      <c r="A24" s="33">
        <v>15</v>
      </c>
      <c r="B24" s="177" t="s">
        <v>25</v>
      </c>
      <c r="C24" s="199" t="str">
        <f>IF('Data Import'!$R$273="Нет","+","")</f>
        <v>+</v>
      </c>
      <c r="D24" s="199" t="str">
        <f>IF('Data Import'!$R$273="Да","+","")</f>
        <v/>
      </c>
      <c r="E24" s="199" t="str">
        <f>IF('Data Import'!$R$274="Нет","+","")</f>
        <v/>
      </c>
      <c r="F24" s="179" t="str">
        <f>IF('Data Import'!$R$275&lt;&gt;"",'Data Import'!$R$275,"")</f>
        <v/>
      </c>
      <c r="G24" s="201">
        <f>IF('Data Import'!$R$277&lt;&gt;"",'Data Import'!$R$277,"")</f>
        <v>4</v>
      </c>
      <c r="H24" s="201">
        <f>IF('Data Import'!$R$278&lt;&gt;"",'Data Import'!$R$278,"")</f>
        <v>100</v>
      </c>
      <c r="I24" s="179" t="str">
        <f>IF('Data Import'!$R$279&lt;&gt;"",'Data Import'!$R$279,"")</f>
        <v/>
      </c>
    </row>
    <row r="25" spans="1:9" s="202" customFormat="1" x14ac:dyDescent="0.25">
      <c r="A25" s="33">
        <v>16</v>
      </c>
      <c r="B25" s="177" t="s">
        <v>26</v>
      </c>
      <c r="C25" s="199" t="str">
        <f>IF('Data Import'!$S$273="Нет","+","")</f>
        <v/>
      </c>
      <c r="D25" s="199" t="str">
        <f>IF('Data Import'!$S$273="Да","+","")</f>
        <v>+</v>
      </c>
      <c r="E25" s="199" t="str">
        <f>IF('Data Import'!$S$274="Нет","+","")</f>
        <v/>
      </c>
      <c r="F25" s="179" t="str">
        <f>IF('Data Import'!$S$275&lt;&gt;"",'Data Import'!$S$275,"")</f>
        <v>информация размещена</v>
      </c>
      <c r="G25" s="201" t="str">
        <f>IF('Data Import'!$S$277&lt;&gt;"",'Data Import'!$S$277,"")</f>
        <v/>
      </c>
      <c r="H25" s="201" t="str">
        <f>IF('Data Import'!$S$278&lt;&gt;"",'Data Import'!$S$278,"")</f>
        <v/>
      </c>
      <c r="I25" s="179" t="str">
        <f>IF('Data Import'!$S$279&lt;&gt;"",'Data Import'!$S$279,"")</f>
        <v>https://zhit-vmeste.ru/map/?ELEMENT_ID=93222</v>
      </c>
    </row>
    <row r="26" spans="1:9" s="202" customFormat="1" x14ac:dyDescent="0.25">
      <c r="A26" s="33">
        <v>17</v>
      </c>
      <c r="B26" s="177" t="s">
        <v>27</v>
      </c>
      <c r="C26" s="199" t="str">
        <f>IF('Data Import'!$T$273="Нет","+","")</f>
        <v/>
      </c>
      <c r="D26" s="199" t="str">
        <f>IF('Data Import'!$T$273="Да","+","")</f>
        <v/>
      </c>
      <c r="E26" s="199" t="str">
        <f>IF('Data Import'!$T$274="Нет","+","")</f>
        <v/>
      </c>
      <c r="F26" s="179" t="str">
        <f>IF('Data Import'!$T$275&lt;&gt;"",'Data Import'!$T$275,"")</f>
        <v/>
      </c>
      <c r="G26" s="201" t="str">
        <f>IF('Data Import'!$T$277&lt;&gt;"",'Data Import'!$T$277,"")</f>
        <v/>
      </c>
      <c r="H26" s="201" t="str">
        <f>IF('Data Import'!$T$278&lt;&gt;"",'Data Import'!$T$278,"")</f>
        <v/>
      </c>
      <c r="I26" s="179" t="str">
        <f>IF('Data Import'!$T$279&lt;&gt;"",'Data Import'!$T$279,"")</f>
        <v/>
      </c>
    </row>
    <row r="27" spans="1:9" s="202" customFormat="1" x14ac:dyDescent="0.25">
      <c r="A27" s="33">
        <v>18</v>
      </c>
      <c r="B27" s="177" t="s">
        <v>28</v>
      </c>
      <c r="C27" s="199" t="str">
        <f>IF('Data Import'!$U$273="Нет","+","")</f>
        <v/>
      </c>
      <c r="D27" s="199" t="str">
        <f>IF('Data Import'!$U$273="Да","+","")</f>
        <v/>
      </c>
      <c r="E27" s="199" t="str">
        <f>IF('Data Import'!$U$274="Нет","+","")</f>
        <v/>
      </c>
      <c r="F27" s="179" t="str">
        <f>IF('Data Import'!$U$275&lt;&gt;"",'Data Import'!$U$275,"")</f>
        <v/>
      </c>
      <c r="G27" s="201" t="str">
        <f>IF('Data Import'!$U$277&lt;&gt;"",'Data Import'!$U$277,"")</f>
        <v/>
      </c>
      <c r="H27" s="201" t="str">
        <f>IF('Data Import'!$U$278&lt;&gt;"",'Data Import'!$U$278,"")</f>
        <v/>
      </c>
      <c r="I27" s="179" t="str">
        <f>IF('Data Import'!$U$279&lt;&gt;"",'Data Import'!$U$279,"")</f>
        <v/>
      </c>
    </row>
    <row r="28" spans="1:9" s="202" customFormat="1" x14ac:dyDescent="0.25">
      <c r="A28" s="33">
        <v>19</v>
      </c>
      <c r="B28" s="177" t="s">
        <v>29</v>
      </c>
      <c r="C28" s="199" t="str">
        <f>IF('Data Import'!$V$273="Нет","+","")</f>
        <v/>
      </c>
      <c r="D28" s="199" t="str">
        <f>IF('Data Import'!$V$273="Да","+","")</f>
        <v/>
      </c>
      <c r="E28" s="199" t="str">
        <f>IF('Data Import'!$V$274="Нет","+","")</f>
        <v/>
      </c>
      <c r="F28" s="179" t="str">
        <f>IF('Data Import'!$V$275&lt;&gt;"",'Data Import'!$V$275,"")</f>
        <v/>
      </c>
      <c r="G28" s="201" t="str">
        <f>IF('Data Import'!$V$277&lt;&gt;"",'Data Import'!$V$277,"")</f>
        <v/>
      </c>
      <c r="H28" s="201" t="str">
        <f>IF('Data Import'!$V$278&lt;&gt;"",'Data Import'!$V$278,"")</f>
        <v/>
      </c>
      <c r="I28" s="179" t="str">
        <f>IF('Data Import'!$V$279&lt;&gt;"",'Data Import'!$V$279,"")</f>
        <v/>
      </c>
    </row>
    <row r="29" spans="1:9" s="202" customFormat="1" x14ac:dyDescent="0.25">
      <c r="A29" s="33">
        <v>20</v>
      </c>
      <c r="B29" s="177" t="s">
        <v>30</v>
      </c>
      <c r="C29" s="199" t="str">
        <f>IF('Data Import'!$W$273="Нет","+","")</f>
        <v>+</v>
      </c>
      <c r="D29" s="199" t="str">
        <f>IF('Data Import'!$W$273="Да","+","")</f>
        <v/>
      </c>
      <c r="E29" s="199" t="str">
        <f>IF('Data Import'!$W$274="Нет","+","")</f>
        <v>+</v>
      </c>
      <c r="F29" s="179" t="str">
        <f>IF('Data Import'!$W$275&lt;&gt;"",'Data Import'!$W$275,"")</f>
        <v/>
      </c>
      <c r="G29" s="201" t="str">
        <f>IF('Data Import'!$W$277&lt;&gt;"",'Data Import'!$W$277,"")</f>
        <v/>
      </c>
      <c r="H29" s="201" t="str">
        <f>IF('Data Import'!$W$278&lt;&gt;"",'Data Import'!$W$278,"")</f>
        <v/>
      </c>
      <c r="I29" s="179" t="str">
        <f>IF('Data Import'!$W$279&lt;&gt;"",'Data Import'!$W$279,"")</f>
        <v>.</v>
      </c>
    </row>
    <row r="30" spans="1:9" s="202" customFormat="1" x14ac:dyDescent="0.25">
      <c r="A30" s="33">
        <v>21</v>
      </c>
      <c r="B30" s="177" t="s">
        <v>31</v>
      </c>
      <c r="C30" s="199" t="str">
        <f>IF('Data Import'!$X$273="Нет","+","")</f>
        <v>+</v>
      </c>
      <c r="D30" s="199" t="str">
        <f>IF('Data Import'!$X$273="Да","+","")</f>
        <v/>
      </c>
      <c r="E30" s="199" t="str">
        <f>IF('Data Import'!$X$274="Нет","+","")</f>
        <v>+</v>
      </c>
      <c r="F30" s="179" t="str">
        <f>IF('Data Import'!$X$275&lt;&gt;"",'Data Import'!$X$275,"")</f>
        <v/>
      </c>
      <c r="G30" s="201" t="str">
        <f>IF('Data Import'!$X$277&lt;&gt;"",'Data Import'!$X$277,"")</f>
        <v/>
      </c>
      <c r="H30" s="201" t="str">
        <f>IF('Data Import'!$X$278&lt;&gt;"",'Data Import'!$X$278,"")</f>
        <v/>
      </c>
      <c r="I30" s="179" t="str">
        <f>IF('Data Import'!$X$279&lt;&gt;"",'Data Import'!$X$279,"")</f>
        <v/>
      </c>
    </row>
    <row r="31" spans="1:9" s="202" customFormat="1" x14ac:dyDescent="0.25">
      <c r="A31" s="33">
        <v>22</v>
      </c>
      <c r="B31" s="177" t="s">
        <v>32</v>
      </c>
      <c r="C31" s="199" t="str">
        <f>IF('Data Import'!$Y$273="Нет","+","")</f>
        <v/>
      </c>
      <c r="D31" s="199" t="str">
        <f>IF('Data Import'!$Y$273="Да","+","")</f>
        <v>+</v>
      </c>
      <c r="E31" s="199" t="str">
        <f>IF('Data Import'!$Y$274="Нет","+","")</f>
        <v>+</v>
      </c>
      <c r="F31" s="179" t="str">
        <f>IF('Data Import'!$Y$275&lt;&gt;"",'Data Import'!$Y$275,"")</f>
        <v/>
      </c>
      <c r="G31" s="201" t="str">
        <f>IF('Data Import'!$Y$277&lt;&gt;"",'Data Import'!$Y$277,"")</f>
        <v/>
      </c>
      <c r="H31" s="201" t="str">
        <f>IF('Data Import'!$Y$278&lt;&gt;"",'Data Import'!$Y$278,"")</f>
        <v/>
      </c>
      <c r="I31" s="179" t="str">
        <f>IF('Data Import'!$Y$279&lt;&gt;"",'Data Import'!$Y$279,"")</f>
        <v>https://zhit-vmeste.ru/map/?vid=1&amp;sub=405#map</v>
      </c>
    </row>
    <row r="32" spans="1:9" s="202" customFormat="1" x14ac:dyDescent="0.25">
      <c r="A32" s="33">
        <v>23</v>
      </c>
      <c r="B32" s="177" t="s">
        <v>33</v>
      </c>
      <c r="C32" s="199" t="str">
        <f>IF('Data Import'!$Z$273="Нет","+","")</f>
        <v/>
      </c>
      <c r="D32" s="199" t="str">
        <f>IF('Data Import'!$Z$273="Да","+","")</f>
        <v/>
      </c>
      <c r="E32" s="199" t="str">
        <f>IF('Data Import'!$Z$274="Нет","+","")</f>
        <v/>
      </c>
      <c r="F32" s="179" t="str">
        <f>IF('Data Import'!$Z$275&lt;&gt;"",'Data Import'!$Z$275,"")</f>
        <v/>
      </c>
      <c r="G32" s="201" t="str">
        <f>IF('Data Import'!$Z$277&lt;&gt;"",'Data Import'!$Z$277,"")</f>
        <v/>
      </c>
      <c r="H32" s="201" t="str">
        <f>IF('Data Import'!$Z$278&lt;&gt;"",'Data Import'!$Z$278,"")</f>
        <v/>
      </c>
      <c r="I32" s="179" t="str">
        <f>IF('Data Import'!$Z$279&lt;&gt;"",'Data Import'!$Z$279,"")</f>
        <v/>
      </c>
    </row>
    <row r="33" spans="1:9" s="202" customFormat="1" ht="30" x14ac:dyDescent="0.25">
      <c r="A33" s="33">
        <v>24</v>
      </c>
      <c r="B33" s="177" t="s">
        <v>34</v>
      </c>
      <c r="C33" s="199" t="str">
        <f>IF('Data Import'!$AA$273="Нет","+","")</f>
        <v/>
      </c>
      <c r="D33" s="199" t="str">
        <f>IF('Data Import'!$AA$273="Да","+","")</f>
        <v>+</v>
      </c>
      <c r="E33" s="199" t="str">
        <f>IF('Data Import'!$AA$274="Нет","+","")</f>
        <v>+</v>
      </c>
      <c r="F33" s="179" t="str">
        <f>IF('Data Import'!$AA$275&lt;&gt;"",'Data Import'!$AA$275,"")</f>
        <v/>
      </c>
      <c r="G33" s="201" t="str">
        <f>IF('Data Import'!$AA$277&lt;&gt;"",'Data Import'!$AA$277,"")</f>
        <v/>
      </c>
      <c r="H33" s="201" t="str">
        <f>IF('Data Import'!$AA$278&lt;&gt;"",'Data Import'!$AA$278,"")</f>
        <v/>
      </c>
      <c r="I33" s="179" t="str">
        <f>IF('Data Import'!$AA$279&lt;&gt;"",'Data Import'!$AA$279,"")</f>
        <v>https://zhit-vmeste.ru/map/?vid=2&amp;sub=363&amp;type=628&amp;name=&amp;addr=&amp;check_1=&amp;check_2=&amp;check_3=&amp;check_4=&amp;check_5=#map</v>
      </c>
    </row>
    <row r="34" spans="1:9" s="202" customFormat="1" ht="30" x14ac:dyDescent="0.25">
      <c r="A34" s="33">
        <v>25</v>
      </c>
      <c r="B34" s="177" t="s">
        <v>35</v>
      </c>
      <c r="C34" s="199" t="str">
        <f>IF('Data Import'!$AB$273="Нет","+","")</f>
        <v>+</v>
      </c>
      <c r="D34" s="199" t="str">
        <f>IF('Data Import'!$AB$273="Да","+","")</f>
        <v/>
      </c>
      <c r="E34" s="199" t="str">
        <f>IF('Data Import'!$AB$274="Нет","+","")</f>
        <v>+</v>
      </c>
      <c r="F34" s="179" t="str">
        <f>IF('Data Import'!$AB$275&lt;&gt;"",'Data Import'!$AB$275,"")</f>
        <v/>
      </c>
      <c r="G34" s="201" t="str">
        <f>IF('Data Import'!$AB$277&lt;&gt;"",'Data Import'!$AB$277,"")</f>
        <v/>
      </c>
      <c r="H34" s="201" t="str">
        <f>IF('Data Import'!$AB$278&lt;&gt;"",'Data Import'!$AB$278,"")</f>
        <v/>
      </c>
      <c r="I34" s="179" t="str">
        <f>IF('Data Import'!$AB$279&lt;&gt;"",'Data Import'!$AB$279,"")</f>
        <v>https://zhit-vmeste.ru/map/?vid=1&amp;sub=369&amp;type=&amp;name=&amp;addr=&amp;check_1=&amp;check_2=&amp;check_3=&amp;check_4=&amp;check_5=#map</v>
      </c>
    </row>
    <row r="35" spans="1:9" s="202" customFormat="1" x14ac:dyDescent="0.25">
      <c r="A35" s="33">
        <v>26</v>
      </c>
      <c r="B35" s="177" t="s">
        <v>36</v>
      </c>
      <c r="C35" s="199" t="str">
        <f>IF('Data Import'!$AC$273="Нет","+","")</f>
        <v/>
      </c>
      <c r="D35" s="199" t="str">
        <f>IF('Data Import'!$AC$273="Да","+","")</f>
        <v>+</v>
      </c>
      <c r="E35" s="199" t="str">
        <f>IF('Data Import'!$AC$274="Нет","+","")</f>
        <v/>
      </c>
      <c r="F35" s="179" t="str">
        <f>IF('Data Import'!$AC$275&lt;&gt;"",'Data Import'!$AC$275,"")</f>
        <v/>
      </c>
      <c r="G35" s="201">
        <f>IF('Data Import'!$AC$277&lt;&gt;"",'Data Import'!$AC$277,"")</f>
        <v>75</v>
      </c>
      <c r="H35" s="201">
        <f>IF('Data Import'!$AC$278&lt;&gt;"",'Data Import'!$AC$278,"")</f>
        <v>30.864000000000001</v>
      </c>
      <c r="I35" s="179" t="str">
        <f>IF('Data Import'!$AC$279&lt;&gt;"",'Data Import'!$AC$279,"")</f>
        <v>https://www.city4you.spb.ru/city4you/ds/osi/available_objects/map/search.htm</v>
      </c>
    </row>
    <row r="36" spans="1:9" s="202" customFormat="1" x14ac:dyDescent="0.25">
      <c r="A36" s="33">
        <v>27</v>
      </c>
      <c r="B36" s="177" t="s">
        <v>37</v>
      </c>
      <c r="C36" s="199" t="str">
        <f>IF('Data Import'!$AD$273="Нет","+","")</f>
        <v/>
      </c>
      <c r="D36" s="199" t="str">
        <f>IF('Data Import'!$AD$273="Да","+","")</f>
        <v/>
      </c>
      <c r="E36" s="199" t="str">
        <f>IF('Data Import'!$AD$274="Нет","+","")</f>
        <v/>
      </c>
      <c r="F36" s="179" t="str">
        <f>IF('Data Import'!$AD$275&lt;&gt;"",'Data Import'!$AD$275,"")</f>
        <v/>
      </c>
      <c r="G36" s="201" t="str">
        <f>IF('Data Import'!$AD$277&lt;&gt;"",'Data Import'!$AD$277,"")</f>
        <v/>
      </c>
      <c r="H36" s="201" t="str">
        <f>IF('Data Import'!$AD$278&lt;&gt;"",'Data Import'!$AD$278,"")</f>
        <v/>
      </c>
      <c r="I36" s="179" t="str">
        <f>IF('Data Import'!$AD$279&lt;&gt;"",'Data Import'!$AD$279,"")</f>
        <v/>
      </c>
    </row>
    <row r="37" spans="1:9" s="202" customFormat="1" x14ac:dyDescent="0.25">
      <c r="A37" s="33">
        <v>28</v>
      </c>
      <c r="B37" s="177" t="s">
        <v>38</v>
      </c>
      <c r="C37" s="199" t="str">
        <f>IF('Data Import'!$AE$273="Нет","+","")</f>
        <v/>
      </c>
      <c r="D37" s="199" t="str">
        <f>IF('Data Import'!$AE$273="Да","+","")</f>
        <v>+</v>
      </c>
      <c r="E37" s="199" t="str">
        <f>IF('Data Import'!$AE$274="Нет","+","")</f>
        <v/>
      </c>
      <c r="F37" s="179" t="str">
        <f>IF('Data Import'!$AE$275&lt;&gt;"",'Data Import'!$AE$275,"")</f>
        <v/>
      </c>
      <c r="G37" s="201">
        <f>IF('Data Import'!$AE$277&lt;&gt;"",'Data Import'!$AE$277,"")</f>
        <v>1</v>
      </c>
      <c r="H37" s="201">
        <f>IF('Data Import'!$AE$278&lt;&gt;"",'Data Import'!$AE$278,"")</f>
        <v>100</v>
      </c>
      <c r="I37" s="179" t="str">
        <f>IF('Data Import'!$AE$279&lt;&gt;"",'Data Import'!$AE$279,"")</f>
        <v>https://fpd.lenobl.ru/app/9</v>
      </c>
    </row>
    <row r="38" spans="1:9" s="202" customFormat="1" ht="30" x14ac:dyDescent="0.25">
      <c r="A38" s="33">
        <v>29</v>
      </c>
      <c r="B38" s="177" t="s">
        <v>39</v>
      </c>
      <c r="C38" s="199" t="str">
        <f>IF('Data Import'!$AF$273="Нет","+","")</f>
        <v/>
      </c>
      <c r="D38" s="199" t="str">
        <f>IF('Data Import'!$AF$273="Да","+","")</f>
        <v>+</v>
      </c>
      <c r="E38" s="199" t="str">
        <f>IF('Data Import'!$AF$274="Нет","+","")</f>
        <v/>
      </c>
      <c r="F38" s="179" t="str">
        <f>IF('Data Import'!$AF$275&lt;&gt;"",'Data Import'!$AF$275,"")</f>
        <v/>
      </c>
      <c r="G38" s="201">
        <f>IF('Data Import'!$AF$277&lt;&gt;"",'Data Import'!$AF$277,"")</f>
        <v>3</v>
      </c>
      <c r="H38" s="201">
        <f>IF('Data Import'!$AF$278&lt;&gt;"",'Data Import'!$AF$278,"")</f>
        <v>100</v>
      </c>
      <c r="I38" s="179" t="str">
        <f>IF('Data Import'!$AF$279&lt;&gt;"",'Data Import'!$AF$279,"")</f>
        <v>https://zhit-vmeste.ru/map/?vid=2&amp;sub=384&amp;type=628&amp;name=&amp;addr=&amp;check_1=&amp;check_2=&amp;check_3=&amp;check_4=&amp;check_5=#map</v>
      </c>
    </row>
    <row r="39" spans="1:9" s="202" customFormat="1" x14ac:dyDescent="0.25">
      <c r="A39" s="33">
        <v>30</v>
      </c>
      <c r="B39" s="177" t="s">
        <v>40</v>
      </c>
      <c r="C39" s="199" t="str">
        <f>IF('Data Import'!$AG$273="Нет","+","")</f>
        <v>+</v>
      </c>
      <c r="D39" s="199" t="str">
        <f>IF('Data Import'!$AG$273="Да","+","")</f>
        <v/>
      </c>
      <c r="E39" s="199" t="str">
        <f>IF('Data Import'!$AG$274="Нет","+","")</f>
        <v>+</v>
      </c>
      <c r="F39" s="179" t="str">
        <f>IF('Data Import'!$AG$275&lt;&gt;"",'Data Import'!$AG$275,"")</f>
        <v/>
      </c>
      <c r="G39" s="201" t="str">
        <f>IF('Data Import'!$AG$277&lt;&gt;"",'Data Import'!$AG$277,"")</f>
        <v/>
      </c>
      <c r="H39" s="201" t="str">
        <f>IF('Data Import'!$AG$278&lt;&gt;"",'Data Import'!$AG$278,"")</f>
        <v/>
      </c>
      <c r="I39" s="179" t="str">
        <f>IF('Data Import'!$AG$279&lt;&gt;"",'Data Import'!$AG$279,"")</f>
        <v>https://zhit-vmeste.ru/dostupnaya-sreda-v-regionah-rf/?reg=nenez</v>
      </c>
    </row>
    <row r="40" spans="1:9" s="202" customFormat="1" ht="30" x14ac:dyDescent="0.25">
      <c r="A40" s="33">
        <v>31</v>
      </c>
      <c r="B40" s="177" t="s">
        <v>41</v>
      </c>
      <c r="C40" s="199" t="str">
        <f>IF('Data Import'!$AH$273="Нет","+","")</f>
        <v/>
      </c>
      <c r="D40" s="199" t="str">
        <f>IF('Data Import'!$AH$273="Да","+","")</f>
        <v>+</v>
      </c>
      <c r="E40" s="199" t="str">
        <f>IF('Data Import'!$AH$274="Нет","+","")</f>
        <v/>
      </c>
      <c r="F40" s="179" t="str">
        <f>IF('Data Import'!$AH$275&lt;&gt;"",'Data Import'!$AH$275,"")</f>
        <v/>
      </c>
      <c r="G40" s="201">
        <f>IF('Data Import'!$AH$277&lt;&gt;"",'Data Import'!$AH$277,"")</f>
        <v>4</v>
      </c>
      <c r="H40" s="201">
        <f>IF('Data Import'!$AH$278&lt;&gt;"",'Data Import'!$AH$278,"")</f>
        <v>100</v>
      </c>
      <c r="I40" s="179" t="str">
        <f>IF('Data Import'!$AH$279&lt;&gt;"",'Data Import'!$AH$279,"")</f>
        <v>https://zhit-vmeste.ru/map/?vid=1&amp;sub=386&amp;type=628&amp;name=&amp;addr=&amp;check_1=&amp;check_2=&amp;check_3=&amp;check_4=&amp;check_5=#map</v>
      </c>
    </row>
    <row r="41" spans="1:9" s="202" customFormat="1" x14ac:dyDescent="0.25">
      <c r="A41" s="33">
        <v>32</v>
      </c>
      <c r="B41" s="177" t="s">
        <v>42</v>
      </c>
      <c r="C41" s="199" t="str">
        <f>IF('Data Import'!$AI$273="Нет","+","")</f>
        <v>+</v>
      </c>
      <c r="D41" s="199" t="str">
        <f>IF('Data Import'!$AI$273="Да","+","")</f>
        <v/>
      </c>
      <c r="E41" s="199" t="str">
        <f>IF('Data Import'!$AI$274="Нет","+","")</f>
        <v>+</v>
      </c>
      <c r="F41" s="179" t="str">
        <f>IF('Data Import'!$AI$275&lt;&gt;"",'Data Import'!$AI$275,"")</f>
        <v/>
      </c>
      <c r="G41" s="201" t="str">
        <f>IF('Data Import'!$AI$277&lt;&gt;"",'Data Import'!$AI$277,"")</f>
        <v/>
      </c>
      <c r="H41" s="201" t="str">
        <f>IF('Data Import'!$AI$278&lt;&gt;"",'Data Import'!$AI$278,"")</f>
        <v/>
      </c>
      <c r="I41" s="179" t="str">
        <f>IF('Data Import'!$AI$279&lt;&gt;"",'Data Import'!$AI$279,"")</f>
        <v/>
      </c>
    </row>
    <row r="42" spans="1:9" s="202" customFormat="1" ht="30" x14ac:dyDescent="0.25">
      <c r="A42" s="33">
        <v>33</v>
      </c>
      <c r="B42" s="177" t="s">
        <v>43</v>
      </c>
      <c r="C42" s="199" t="str">
        <f>IF('Data Import'!$AJ$273="Нет","+","")</f>
        <v/>
      </c>
      <c r="D42" s="199" t="str">
        <f>IF('Data Import'!$AJ$273="Да","+","")</f>
        <v>+</v>
      </c>
      <c r="E42" s="199" t="str">
        <f>IF('Data Import'!$AJ$274="Нет","+","")</f>
        <v/>
      </c>
      <c r="F42" s="179" t="str">
        <f>IF('Data Import'!$AJ$275&lt;&gt;"",'Data Import'!$AJ$275,"")</f>
        <v>Данные актуализированы до 2024 года. Отсутствие новых объектов.</v>
      </c>
      <c r="G42" s="201" t="str">
        <f>IF('Data Import'!$AJ$277&lt;&gt;"",'Data Import'!$AJ$277,"")</f>
        <v/>
      </c>
      <c r="H42" s="201" t="str">
        <f>IF('Data Import'!$AJ$278&lt;&gt;"",'Data Import'!$AJ$278,"")</f>
        <v/>
      </c>
      <c r="I42" s="179" t="str">
        <f>IF('Data Import'!$AJ$279&lt;&gt;"",'Data Import'!$AJ$279,"")</f>
        <v>https://zhit-vmeste.ru/map/?vid=1&amp;sub=341&amp;type=628&amp;name=&amp;addr=&amp;check_1=&amp;check_2=&amp;check_3=&amp;check_4=&amp;check_5=#map</v>
      </c>
    </row>
    <row r="43" spans="1:9" s="202" customFormat="1" ht="30" x14ac:dyDescent="0.25">
      <c r="A43" s="33">
        <v>34</v>
      </c>
      <c r="B43" s="177" t="s">
        <v>44</v>
      </c>
      <c r="C43" s="199" t="str">
        <f>IF('Data Import'!$AK$273="Нет","+","")</f>
        <v>+</v>
      </c>
      <c r="D43" s="199" t="str">
        <f>IF('Data Import'!$AK$273="Да","+","")</f>
        <v/>
      </c>
      <c r="E43" s="199" t="str">
        <f>IF('Data Import'!$AK$274="Нет","+","")</f>
        <v>+</v>
      </c>
      <c r="F43" s="179" t="str">
        <f>IF('Data Import'!$AK$275&lt;&gt;"",'Data Import'!$AK$275,"")</f>
        <v/>
      </c>
      <c r="G43" s="201" t="str">
        <f>IF('Data Import'!$AK$277&lt;&gt;"",'Data Import'!$AK$277,"")</f>
        <v/>
      </c>
      <c r="H43" s="201" t="str">
        <f>IF('Data Import'!$AK$278&lt;&gt;"",'Data Import'!$AK$278,"")</f>
        <v/>
      </c>
      <c r="I43" s="179" t="str">
        <f>IF('Data Import'!$AK$279&lt;&gt;"",'Data Import'!$AK$279,"")</f>
        <v>https://zhit-vmeste.ru/map/?vid=1&amp;sub=343&amp;type=628&amp;name=&amp;addr=&amp;check_1=&amp;check_2=&amp;check_3=&amp;check_4=&amp;check_5=#map</v>
      </c>
    </row>
    <row r="44" spans="1:9" s="202" customFormat="1" ht="30" x14ac:dyDescent="0.25">
      <c r="A44" s="33">
        <v>35</v>
      </c>
      <c r="B44" s="177" t="s">
        <v>45</v>
      </c>
      <c r="C44" s="199" t="str">
        <f>IF('Data Import'!$AL$273="Нет","+","")</f>
        <v/>
      </c>
      <c r="D44" s="199" t="str">
        <f>IF('Data Import'!$AL$273="Да","+","")</f>
        <v>+</v>
      </c>
      <c r="E44" s="199" t="str">
        <f>IF('Data Import'!$AL$274="Нет","+","")</f>
        <v/>
      </c>
      <c r="F44" s="179" t="str">
        <f>IF('Data Import'!$AL$275&lt;&gt;"",'Data Import'!$AL$275,"")</f>
        <v/>
      </c>
      <c r="G44" s="201">
        <f>IF('Data Import'!$AL$277&lt;&gt;"",'Data Import'!$AL$277,"")</f>
        <v>9</v>
      </c>
      <c r="H44" s="201">
        <f>IF('Data Import'!$AL$278&lt;&gt;"",'Data Import'!$AL$278,"")</f>
        <v>100</v>
      </c>
      <c r="I44" s="179" t="str">
        <f>IF('Data Import'!$AL$279&lt;&gt;"",'Data Import'!$AL$279,"")</f>
        <v xml:space="preserve">https://zhit-vmeste.ru/map/?vid=1&amp;sub=338#map
</v>
      </c>
    </row>
    <row r="45" spans="1:9" s="202" customFormat="1" x14ac:dyDescent="0.25">
      <c r="A45" s="33">
        <v>36</v>
      </c>
      <c r="B45" s="177" t="s">
        <v>46</v>
      </c>
      <c r="C45" s="199" t="str">
        <f>IF('Data Import'!$AM$273="Нет","+","")</f>
        <v/>
      </c>
      <c r="D45" s="199" t="str">
        <f>IF('Data Import'!$AM$273="Да","+","")</f>
        <v/>
      </c>
      <c r="E45" s="199" t="str">
        <f>IF('Data Import'!$AM$274="Нет","+","")</f>
        <v/>
      </c>
      <c r="F45" s="179" t="str">
        <f>IF('Data Import'!$AM$275&lt;&gt;"",'Data Import'!$AM$275,"")</f>
        <v/>
      </c>
      <c r="G45" s="201" t="str">
        <f>IF('Data Import'!$AM$277&lt;&gt;"",'Data Import'!$AM$277,"")</f>
        <v/>
      </c>
      <c r="H45" s="201" t="str">
        <f>IF('Data Import'!$AM$278&lt;&gt;"",'Data Import'!$AM$278,"")</f>
        <v/>
      </c>
      <c r="I45" s="179" t="str">
        <f>IF('Data Import'!$AM$279&lt;&gt;"",'Data Import'!$AM$279,"")</f>
        <v/>
      </c>
    </row>
    <row r="46" spans="1:9" s="202" customFormat="1" ht="30" x14ac:dyDescent="0.25">
      <c r="A46" s="33">
        <v>37</v>
      </c>
      <c r="B46" s="177" t="s">
        <v>47</v>
      </c>
      <c r="C46" s="199" t="str">
        <f>IF('Data Import'!$AN$273="Нет","+","")</f>
        <v/>
      </c>
      <c r="D46" s="199" t="str">
        <f>IF('Data Import'!$AN$273="Да","+","")</f>
        <v>+</v>
      </c>
      <c r="E46" s="199" t="str">
        <f>IF('Data Import'!$AN$274="Нет","+","")</f>
        <v>+</v>
      </c>
      <c r="F46" s="179" t="str">
        <f>IF('Data Import'!$AN$275&lt;&gt;"",'Data Import'!$AN$275,"")</f>
        <v/>
      </c>
      <c r="G46" s="201" t="str">
        <f>IF('Data Import'!$AN$277&lt;&gt;"",'Data Import'!$AN$277,"")</f>
        <v/>
      </c>
      <c r="H46" s="201" t="str">
        <f>IF('Data Import'!$AN$278&lt;&gt;"",'Data Import'!$AN$278,"")</f>
        <v/>
      </c>
      <c r="I46" s="179" t="str">
        <f>IF('Data Import'!$AN$279&lt;&gt;"",'Data Import'!$AN$279,"")</f>
        <v>https://zhit-vmeste.ru/map/?vid=1&amp;sub=336&amp;type=&amp;name=&amp;addr=&amp;check_1=&amp;check_2=&amp;check_3=&amp;check_4=&amp;check_5=#map</v>
      </c>
    </row>
    <row r="47" spans="1:9" s="202" customFormat="1" x14ac:dyDescent="0.25">
      <c r="A47" s="33">
        <v>38</v>
      </c>
      <c r="B47" s="177" t="s">
        <v>48</v>
      </c>
      <c r="C47" s="199" t="str">
        <f>IF('Data Import'!$AO$273="Нет","+","")</f>
        <v>+</v>
      </c>
      <c r="D47" s="199" t="str">
        <f>IF('Data Import'!$AO$273="Да","+","")</f>
        <v/>
      </c>
      <c r="E47" s="199" t="str">
        <f>IF('Data Import'!$AO$274="Нет","+","")</f>
        <v>+</v>
      </c>
      <c r="F47" s="179" t="str">
        <f>IF('Data Import'!$AO$275&lt;&gt;"",'Data Import'!$AO$275,"")</f>
        <v/>
      </c>
      <c r="G47" s="201" t="str">
        <f>IF('Data Import'!$AO$277&lt;&gt;"",'Data Import'!$AO$277,"")</f>
        <v/>
      </c>
      <c r="H47" s="201" t="str">
        <f>IF('Data Import'!$AO$278&lt;&gt;"",'Data Import'!$AO$278,"")</f>
        <v/>
      </c>
      <c r="I47" s="179" t="str">
        <f>IF('Data Import'!$AO$279&lt;&gt;"",'Data Import'!$AO$279,"")</f>
        <v>https://zhit-vmeste.ru/region/auth/</v>
      </c>
    </row>
    <row r="48" spans="1:9" s="202" customFormat="1" x14ac:dyDescent="0.25">
      <c r="A48" s="33">
        <v>39</v>
      </c>
      <c r="B48" s="177" t="s">
        <v>49</v>
      </c>
      <c r="C48" s="199" t="str">
        <f>IF('Data Import'!$AP$273="Нет","+","")</f>
        <v/>
      </c>
      <c r="D48" s="199" t="str">
        <f>IF('Data Import'!$AP$273="Да","+","")</f>
        <v>+</v>
      </c>
      <c r="E48" s="199" t="str">
        <f>IF('Data Import'!$AP$274="Нет","+","")</f>
        <v>+</v>
      </c>
      <c r="F48" s="179" t="str">
        <f>IF('Data Import'!$AP$275&lt;&gt;"",'Data Import'!$AP$275,"")</f>
        <v/>
      </c>
      <c r="G48" s="201" t="str">
        <f>IF('Data Import'!$AP$277&lt;&gt;"",'Data Import'!$AP$277,"")</f>
        <v/>
      </c>
      <c r="H48" s="201" t="str">
        <f>IF('Data Import'!$AP$278&lt;&gt;"",'Data Import'!$AP$278,"")</f>
        <v/>
      </c>
      <c r="I48" s="179" t="str">
        <f>IF('Data Import'!$AP$279&lt;&gt;"",'Data Import'!$AP$279,"")</f>
        <v>Планируется размещение информации на данном сайте</v>
      </c>
    </row>
    <row r="49" spans="1:9" s="202" customFormat="1" x14ac:dyDescent="0.25">
      <c r="A49" s="33">
        <v>40</v>
      </c>
      <c r="B49" s="177" t="s">
        <v>50</v>
      </c>
      <c r="C49" s="199" t="str">
        <f>IF('Data Import'!$AQ$273="Нет","+","")</f>
        <v>+</v>
      </c>
      <c r="D49" s="199" t="str">
        <f>IF('Data Import'!$AQ$273="Да","+","")</f>
        <v/>
      </c>
      <c r="E49" s="199" t="str">
        <f>IF('Data Import'!$AQ$274="Нет","+","")</f>
        <v>+</v>
      </c>
      <c r="F49" s="179" t="str">
        <f>IF('Data Import'!$AQ$275&lt;&gt;"",'Data Import'!$AQ$275,"")</f>
        <v/>
      </c>
      <c r="G49" s="201" t="str">
        <f>IF('Data Import'!$AQ$277&lt;&gt;"",'Data Import'!$AQ$277,"")</f>
        <v/>
      </c>
      <c r="H49" s="201" t="str">
        <f>IF('Data Import'!$AQ$278&lt;&gt;"",'Data Import'!$AQ$278,"")</f>
        <v/>
      </c>
      <c r="I49" s="179" t="str">
        <f>IF('Data Import'!$AQ$279&lt;&gt;"",'Data Import'!$AQ$279,"")</f>
        <v>https://dsreda.stavregion.ru/?c</v>
      </c>
    </row>
    <row r="50" spans="1:9" s="202" customFormat="1" x14ac:dyDescent="0.25">
      <c r="A50" s="33">
        <v>41</v>
      </c>
      <c r="B50" s="177" t="s">
        <v>51</v>
      </c>
      <c r="C50" s="199" t="str">
        <f>IF('Data Import'!$AR$273="Нет","+","")</f>
        <v/>
      </c>
      <c r="D50" s="199" t="str">
        <f>IF('Data Import'!$AR$273="Да","+","")</f>
        <v>+</v>
      </c>
      <c r="E50" s="199" t="str">
        <f>IF('Data Import'!$AR$274="Нет","+","")</f>
        <v>+</v>
      </c>
      <c r="F50" s="179" t="str">
        <f>IF('Data Import'!$AR$275&lt;&gt;"",'Data Import'!$AR$275,"")</f>
        <v/>
      </c>
      <c r="G50" s="201" t="str">
        <f>IF('Data Import'!$AR$277&lt;&gt;"",'Data Import'!$AR$277,"")</f>
        <v/>
      </c>
      <c r="H50" s="201" t="str">
        <f>IF('Data Import'!$AR$278&lt;&gt;"",'Data Import'!$AR$278,"")</f>
        <v/>
      </c>
      <c r="I50" s="179" t="str">
        <f>IF('Data Import'!$AR$279&lt;&gt;"",'Data Import'!$AR$279,"")</f>
        <v>https://zhit-vmeste.ru/map/?vid=2&amp;sub=352</v>
      </c>
    </row>
    <row r="51" spans="1:9" s="202" customFormat="1" ht="30" x14ac:dyDescent="0.25">
      <c r="A51" s="33">
        <v>42</v>
      </c>
      <c r="B51" s="177" t="s">
        <v>52</v>
      </c>
      <c r="C51" s="199" t="str">
        <f>IF('Data Import'!$AS$273="Нет","+","")</f>
        <v/>
      </c>
      <c r="D51" s="199" t="str">
        <f>IF('Data Import'!$AS$273="Да","+","")</f>
        <v/>
      </c>
      <c r="E51" s="199" t="str">
        <f>IF('Data Import'!$AS$274="Нет","+","")</f>
        <v/>
      </c>
      <c r="F51" s="179" t="str">
        <f>IF('Data Import'!$AS$275&lt;&gt;"",'Data Import'!$AS$275,"")</f>
        <v/>
      </c>
      <c r="G51" s="201">
        <f>IF('Data Import'!$AS$277&lt;&gt;"",'Data Import'!$AS$277,"")</f>
        <v>12</v>
      </c>
      <c r="H51" s="201">
        <f>IF('Data Import'!$AS$278&lt;&gt;"",'Data Import'!$AS$278,"")</f>
        <v>100</v>
      </c>
      <c r="I51" s="179" t="str">
        <f>IF('Data Import'!$AS$279&lt;&gt;"",'Data Import'!$AS$279,"")</f>
        <v>https://zhit-vmeste.ru/map/?vid=1&amp;sub=342&amp;type=628&amp;name=&amp;addr=&amp;check_1=&amp;check_2=&amp;check_3=&amp;check_4=&amp;check_5=#map</v>
      </c>
    </row>
    <row r="52" spans="1:9" s="202" customFormat="1" x14ac:dyDescent="0.25">
      <c r="A52" s="33">
        <v>43</v>
      </c>
      <c r="B52" s="177" t="s">
        <v>53</v>
      </c>
      <c r="C52" s="199" t="str">
        <f>IF('Data Import'!$AT$273="Нет","+","")</f>
        <v/>
      </c>
      <c r="D52" s="199" t="str">
        <f>IF('Data Import'!$AT$273="Да","+","")</f>
        <v/>
      </c>
      <c r="E52" s="199" t="str">
        <f>IF('Data Import'!$AT$274="Нет","+","")</f>
        <v/>
      </c>
      <c r="F52" s="179" t="str">
        <f>IF('Data Import'!$AT$275&lt;&gt;"",'Data Import'!$AT$275,"")</f>
        <v/>
      </c>
      <c r="G52" s="201" t="str">
        <f>IF('Data Import'!$AT$277&lt;&gt;"",'Data Import'!$AT$277,"")</f>
        <v/>
      </c>
      <c r="H52" s="201" t="str">
        <f>IF('Data Import'!$AT$278&lt;&gt;"",'Data Import'!$AT$278,"")</f>
        <v/>
      </c>
      <c r="I52" s="179" t="str">
        <f>IF('Data Import'!$AT$279&lt;&gt;"",'Data Import'!$AT$279,"")</f>
        <v/>
      </c>
    </row>
    <row r="53" spans="1:9" s="202" customFormat="1" ht="30" x14ac:dyDescent="0.25">
      <c r="A53" s="33">
        <v>44</v>
      </c>
      <c r="B53" s="177" t="s">
        <v>54</v>
      </c>
      <c r="C53" s="199" t="str">
        <f>IF('Data Import'!$AU$273="Нет","+","")</f>
        <v/>
      </c>
      <c r="D53" s="199" t="str">
        <f>IF('Data Import'!$AU$273="Да","+","")</f>
        <v>+</v>
      </c>
      <c r="E53" s="199" t="str">
        <f>IF('Data Import'!$AU$274="Нет","+","")</f>
        <v/>
      </c>
      <c r="F53" s="179" t="str">
        <f>IF('Data Import'!$AU$275&lt;&gt;"",'Data Import'!$AU$275,"")</f>
        <v/>
      </c>
      <c r="G53" s="201">
        <f>IF('Data Import'!$AU$277&lt;&gt;"",'Data Import'!$AU$277,"")</f>
        <v>2</v>
      </c>
      <c r="H53" s="201">
        <f>IF('Data Import'!$AU$278&lt;&gt;"",'Data Import'!$AU$278,"")</f>
        <v>5.1280000000000001</v>
      </c>
      <c r="I53" s="179" t="str">
        <f>IF('Data Import'!$AU$279&lt;&gt;"",'Data Import'!$AU$279,"")</f>
        <v>https://zhit-vmeste.ru/map/?vid=2&amp;sub=372&amp;type=628&amp;name=&amp;addr=&amp;check_1=&amp;check_2=&amp;check_3=&amp;check_4=&amp;check_5=#map</v>
      </c>
    </row>
    <row r="54" spans="1:9" s="202" customFormat="1" x14ac:dyDescent="0.25">
      <c r="A54" s="33">
        <v>45</v>
      </c>
      <c r="B54" s="177" t="s">
        <v>55</v>
      </c>
      <c r="C54" s="199" t="str">
        <f>IF('Data Import'!$AV$273="Нет","+","")</f>
        <v>+</v>
      </c>
      <c r="D54" s="199" t="str">
        <f>IF('Data Import'!$AV$273="Да","+","")</f>
        <v/>
      </c>
      <c r="E54" s="199" t="str">
        <f>IF('Data Import'!$AV$274="Нет","+","")</f>
        <v/>
      </c>
      <c r="F54" s="179" t="str">
        <f>IF('Data Import'!$AV$275&lt;&gt;"",'Data Import'!$AV$275,"")</f>
        <v/>
      </c>
      <c r="G54" s="201" t="str">
        <f>IF('Data Import'!$AV$277&lt;&gt;"",'Data Import'!$AV$277,"")</f>
        <v/>
      </c>
      <c r="H54" s="201" t="str">
        <f>IF('Data Import'!$AV$278&lt;&gt;"",'Data Import'!$AV$278,"")</f>
        <v/>
      </c>
      <c r="I54" s="179" t="str">
        <f>IF('Data Import'!$AV$279&lt;&gt;"",'Data Import'!$AV$279,"")</f>
        <v/>
      </c>
    </row>
    <row r="55" spans="1:9" s="202" customFormat="1" x14ac:dyDescent="0.25">
      <c r="A55" s="33">
        <v>46</v>
      </c>
      <c r="B55" s="177" t="s">
        <v>56</v>
      </c>
      <c r="C55" s="199" t="str">
        <f>IF('Data Import'!$AW$273="Нет","+","")</f>
        <v>+</v>
      </c>
      <c r="D55" s="199" t="str">
        <f>IF('Data Import'!$AW$273="Да","+","")</f>
        <v/>
      </c>
      <c r="E55" s="199" t="str">
        <f>IF('Data Import'!$AW$274="Нет","+","")</f>
        <v>+</v>
      </c>
      <c r="F55" s="179" t="str">
        <f>IF('Data Import'!$AW$275&lt;&gt;"",'Data Import'!$AW$275,"")</f>
        <v/>
      </c>
      <c r="G55" s="201" t="str">
        <f>IF('Data Import'!$AW$277&lt;&gt;"",'Data Import'!$AW$277,"")</f>
        <v/>
      </c>
      <c r="H55" s="201" t="str">
        <f>IF('Data Import'!$AW$278&lt;&gt;"",'Data Import'!$AW$278,"")</f>
        <v/>
      </c>
      <c r="I55" s="179" t="str">
        <f>IF('Data Import'!$AW$279&lt;&gt;"",'Data Import'!$AW$279,"")</f>
        <v/>
      </c>
    </row>
    <row r="56" spans="1:9" s="202" customFormat="1" ht="30" x14ac:dyDescent="0.25">
      <c r="A56" s="33">
        <v>47</v>
      </c>
      <c r="B56" s="177" t="s">
        <v>57</v>
      </c>
      <c r="C56" s="199" t="str">
        <f>IF('Data Import'!$AX$273="Нет","+","")</f>
        <v/>
      </c>
      <c r="D56" s="199" t="str">
        <f>IF('Data Import'!$AX$273="Да","+","")</f>
        <v>+</v>
      </c>
      <c r="E56" s="199" t="str">
        <f>IF('Data Import'!$AX$274="Нет","+","")</f>
        <v/>
      </c>
      <c r="F56" s="179" t="str">
        <f>IF('Data Import'!$AX$275&lt;&gt;"",'Data Import'!$AX$275,"")</f>
        <v/>
      </c>
      <c r="G56" s="201">
        <f>IF('Data Import'!$AX$277&lt;&gt;"",'Data Import'!$AX$277,"")</f>
        <v>2</v>
      </c>
      <c r="H56" s="201">
        <f>IF('Data Import'!$AX$278&lt;&gt;"",'Data Import'!$AX$278,"")</f>
        <v>10</v>
      </c>
      <c r="I56" s="179" t="str">
        <f>IF('Data Import'!$AX$279&lt;&gt;"",'Data Import'!$AX$279,"")</f>
        <v>https://zhit-vmeste.ru/map/?vid=2&amp;sub=387&amp;type=628&amp;name=&amp;addr=&amp;check_1=&amp;check_2=&amp;check_3=&amp;check_4=&amp;check_5=#map</v>
      </c>
    </row>
    <row r="57" spans="1:9" s="202" customFormat="1" x14ac:dyDescent="0.25">
      <c r="A57" s="33">
        <v>48</v>
      </c>
      <c r="B57" s="177" t="s">
        <v>58</v>
      </c>
      <c r="C57" s="199" t="str">
        <f>IF('Data Import'!$AY$273="Нет","+","")</f>
        <v/>
      </c>
      <c r="D57" s="199" t="str">
        <f>IF('Data Import'!$AY$273="Да","+","")</f>
        <v>+</v>
      </c>
      <c r="E57" s="199" t="str">
        <f>IF('Data Import'!$AY$274="Нет","+","")</f>
        <v/>
      </c>
      <c r="F57" s="179" t="str">
        <f>IF('Data Import'!$AY$275&lt;&gt;"",'Data Import'!$AY$275,"")</f>
        <v/>
      </c>
      <c r="G57" s="201">
        <f>IF('Data Import'!$AY$277&lt;&gt;"",'Data Import'!$AY$277,"")</f>
        <v>10</v>
      </c>
      <c r="H57" s="201">
        <f>IF('Data Import'!$AY$278&lt;&gt;"",'Data Import'!$AY$278,"")</f>
        <v>100</v>
      </c>
      <c r="I57" s="179" t="str">
        <f>IF('Data Import'!$AY$279&lt;&gt;"",'Data Import'!$AY$279,"")</f>
        <v>www.zhit-vmeste.ru</v>
      </c>
    </row>
    <row r="58" spans="1:9" s="202" customFormat="1" x14ac:dyDescent="0.25">
      <c r="A58" s="33">
        <v>49</v>
      </c>
      <c r="B58" s="177" t="s">
        <v>59</v>
      </c>
      <c r="C58" s="199" t="str">
        <f>IF('Data Import'!$AZ$273="Нет","+","")</f>
        <v/>
      </c>
      <c r="D58" s="199" t="str">
        <f>IF('Data Import'!$AZ$273="Да","+","")</f>
        <v/>
      </c>
      <c r="E58" s="199" t="str">
        <f>IF('Data Import'!$AZ$274="Нет","+","")</f>
        <v/>
      </c>
      <c r="F58" s="179" t="str">
        <f>IF('Data Import'!$AZ$275&lt;&gt;"",'Data Import'!$AZ$275,"")</f>
        <v/>
      </c>
      <c r="G58" s="201" t="str">
        <f>IF('Data Import'!$AZ$277&lt;&gt;"",'Data Import'!$AZ$277,"")</f>
        <v/>
      </c>
      <c r="H58" s="201" t="str">
        <f>IF('Data Import'!$AZ$278&lt;&gt;"",'Data Import'!$AZ$278,"")</f>
        <v/>
      </c>
      <c r="I58" s="179" t="str">
        <f>IF('Data Import'!$AZ$279&lt;&gt;"",'Data Import'!$AZ$279,"")</f>
        <v/>
      </c>
    </row>
    <row r="59" spans="1:9" s="202" customFormat="1" x14ac:dyDescent="0.25">
      <c r="A59" s="33">
        <v>50</v>
      </c>
      <c r="B59" s="177" t="s">
        <v>60</v>
      </c>
      <c r="C59" s="199" t="str">
        <f>IF('Data Import'!$BA$273="Нет","+","")</f>
        <v/>
      </c>
      <c r="D59" s="199" t="str">
        <f>IF('Data Import'!$BA$273="Да","+","")</f>
        <v/>
      </c>
      <c r="E59" s="199" t="str">
        <f>IF('Data Import'!$BA$274="Нет","+","")</f>
        <v/>
      </c>
      <c r="F59" s="179" t="str">
        <f>IF('Data Import'!$BA$275&lt;&gt;"",'Data Import'!$BA$275,"")</f>
        <v/>
      </c>
      <c r="G59" s="201" t="str">
        <f>IF('Data Import'!$BA$277&lt;&gt;"",'Data Import'!$BA$277,"")</f>
        <v/>
      </c>
      <c r="H59" s="201" t="str">
        <f>IF('Data Import'!$BA$278&lt;&gt;"",'Data Import'!$BA$278,"")</f>
        <v/>
      </c>
      <c r="I59" s="179" t="str">
        <f>IF('Data Import'!$BA$279&lt;&gt;"",'Data Import'!$BA$279,"")</f>
        <v/>
      </c>
    </row>
    <row r="60" spans="1:9" s="202" customFormat="1" x14ac:dyDescent="0.25">
      <c r="A60" s="33">
        <v>51</v>
      </c>
      <c r="B60" s="177" t="s">
        <v>61</v>
      </c>
      <c r="C60" s="199" t="str">
        <f>IF('Data Import'!$BB$273="Нет","+","")</f>
        <v/>
      </c>
      <c r="D60" s="199" t="str">
        <f>IF('Data Import'!$BB$273="Да","+","")</f>
        <v/>
      </c>
      <c r="E60" s="199" t="str">
        <f>IF('Data Import'!$BB$274="Нет","+","")</f>
        <v/>
      </c>
      <c r="F60" s="179" t="str">
        <f>IF('Data Import'!$BB$275&lt;&gt;"",'Data Import'!$BB$275,"")</f>
        <v/>
      </c>
      <c r="G60" s="201" t="str">
        <f>IF('Data Import'!$BB$277&lt;&gt;"",'Data Import'!$BB$277,"")</f>
        <v/>
      </c>
      <c r="H60" s="201" t="str">
        <f>IF('Data Import'!$BB$278&lt;&gt;"",'Data Import'!$BB$278,"")</f>
        <v/>
      </c>
      <c r="I60" s="179" t="str">
        <f>IF('Data Import'!$BB$279&lt;&gt;"",'Data Import'!$BB$279,"")</f>
        <v/>
      </c>
    </row>
    <row r="61" spans="1:9" s="202" customFormat="1" ht="45" x14ac:dyDescent="0.25">
      <c r="A61" s="33">
        <v>52</v>
      </c>
      <c r="B61" s="177" t="s">
        <v>62</v>
      </c>
      <c r="C61" s="199" t="str">
        <f>IF('Data Import'!$BC$273="Нет","+","")</f>
        <v>+</v>
      </c>
      <c r="D61" s="199" t="str">
        <f>IF('Data Import'!$BC$273="Да","+","")</f>
        <v/>
      </c>
      <c r="E61" s="199" t="str">
        <f>IF('Data Import'!$BC$274="Нет","+","")</f>
        <v>+</v>
      </c>
      <c r="F61" s="179" t="str">
        <f>IF('Data Import'!$BC$275&lt;&gt;"",'Data Import'!$BC$275,"")</f>
        <v/>
      </c>
      <c r="G61" s="201" t="str">
        <f>IF('Data Import'!$BC$277&lt;&gt;"",'Data Import'!$BC$277,"")</f>
        <v/>
      </c>
      <c r="H61" s="201" t="str">
        <f>IF('Data Import'!$BC$278&lt;&gt;"",'Data Import'!$BC$278,"")</f>
        <v/>
      </c>
      <c r="I61" s="179" t="str">
        <f>IF('Data Import'!$BC$279&lt;&gt;"",'Data Import'!$BC$279,"")</f>
        <v xml:space="preserve">https://zhit-vmeste.ru/map/?vid=1&amp;sub=351&amp;type=628&amp;name=&amp;addr=&amp;check_1=&amp;check_2=&amp;check_3=&amp;check_4=&amp;check_5=#map
</v>
      </c>
    </row>
    <row r="62" spans="1:9" s="202" customFormat="1" ht="45" x14ac:dyDescent="0.25">
      <c r="A62" s="33">
        <v>53</v>
      </c>
      <c r="B62" s="177" t="s">
        <v>63</v>
      </c>
      <c r="C62" s="199" t="str">
        <f>IF('Data Import'!$BD$273="Нет","+","")</f>
        <v/>
      </c>
      <c r="D62" s="199" t="str">
        <f>IF('Data Import'!$BD$273="Да","+","")</f>
        <v>+</v>
      </c>
      <c r="E62" s="199" t="str">
        <f>IF('Data Import'!$BD$274="Нет","+","")</f>
        <v/>
      </c>
      <c r="F62" s="179" t="str">
        <f>IF('Data Import'!$BD$275&lt;&gt;"",'Data Import'!$BD$275,"")</f>
        <v/>
      </c>
      <c r="G62" s="201">
        <f>IF('Data Import'!$BD$277&lt;&gt;"",'Data Import'!$BD$277,"")</f>
        <v>2</v>
      </c>
      <c r="H62" s="201">
        <f>IF('Data Import'!$BD$278&lt;&gt;"",'Data Import'!$BD$278,"")</f>
        <v>100</v>
      </c>
      <c r="I62" s="179" t="str">
        <f>IF('Data Import'!$BD$279&lt;&gt;"",'Data Import'!$BD$279,"")</f>
        <v>https://zhit-vmeste.ru/map/?ELEMENT_ID=147146;   
https://zhit-vmeste.ru/map/?ELEMENT_ID=35639;</v>
      </c>
    </row>
    <row r="63" spans="1:9" s="202" customFormat="1" ht="30" x14ac:dyDescent="0.25">
      <c r="A63" s="33">
        <v>54</v>
      </c>
      <c r="B63" s="177" t="s">
        <v>64</v>
      </c>
      <c r="C63" s="199" t="str">
        <f>IF('Data Import'!$BE$273="Нет","+","")</f>
        <v>+</v>
      </c>
      <c r="D63" s="199" t="str">
        <f>IF('Data Import'!$BE$273="Да","+","")</f>
        <v/>
      </c>
      <c r="E63" s="199" t="str">
        <f>IF('Data Import'!$BE$274="Нет","+","")</f>
        <v>+</v>
      </c>
      <c r="F63" s="179" t="str">
        <f>IF('Data Import'!$BE$275&lt;&gt;"",'Data Import'!$BE$275,"")</f>
        <v/>
      </c>
      <c r="G63" s="201" t="str">
        <f>IF('Data Import'!$BE$277&lt;&gt;"",'Data Import'!$BE$277,"")</f>
        <v/>
      </c>
      <c r="H63" s="201" t="str">
        <f>IF('Data Import'!$BE$278&lt;&gt;"",'Data Import'!$BE$278,"")</f>
        <v/>
      </c>
      <c r="I63" s="179" t="str">
        <f>IF('Data Import'!$BE$279&lt;&gt;"",'Data Import'!$BE$279,"")</f>
        <v>https://zhit-vmeste.ru/map/?vid=1&amp;sub=378&amp;type=628&amp;name=&amp;addr=&amp;check_1=&amp;check_2=&amp;check_3=&amp;check_4=&amp;check_5=#map</v>
      </c>
    </row>
    <row r="64" spans="1:9" s="202" customFormat="1" x14ac:dyDescent="0.25">
      <c r="A64" s="33">
        <v>55</v>
      </c>
      <c r="B64" s="177" t="s">
        <v>65</v>
      </c>
      <c r="C64" s="199" t="str">
        <f>IF('Data Import'!$BF$273="Нет","+","")</f>
        <v>+</v>
      </c>
      <c r="D64" s="199" t="str">
        <f>IF('Data Import'!$BF$273="Да","+","")</f>
        <v/>
      </c>
      <c r="E64" s="199" t="str">
        <f>IF('Data Import'!$BF$274="Нет","+","")</f>
        <v>+</v>
      </c>
      <c r="F64" s="179" t="str">
        <f>IF('Data Import'!$BF$275&lt;&gt;"",'Data Import'!$BF$275,"")</f>
        <v/>
      </c>
      <c r="G64" s="201" t="str">
        <f>IF('Data Import'!$BF$277&lt;&gt;"",'Data Import'!$BF$277,"")</f>
        <v/>
      </c>
      <c r="H64" s="201" t="str">
        <f>IF('Data Import'!$BF$278&lt;&gt;"",'Data Import'!$BF$278,"")</f>
        <v/>
      </c>
      <c r="I64" s="179" t="str">
        <f>IF('Data Import'!$BF$279&lt;&gt;"",'Data Import'!$BF$279,"")</f>
        <v>нет</v>
      </c>
    </row>
    <row r="65" spans="1:9" s="202" customFormat="1" x14ac:dyDescent="0.25">
      <c r="A65" s="33">
        <v>56</v>
      </c>
      <c r="B65" s="177" t="s">
        <v>66</v>
      </c>
      <c r="C65" s="199" t="str">
        <f>IF('Data Import'!$BG$273="Нет","+","")</f>
        <v>+</v>
      </c>
      <c r="D65" s="199" t="str">
        <f>IF('Data Import'!$BG$273="Да","+","")</f>
        <v/>
      </c>
      <c r="E65" s="199" t="str">
        <f>IF('Data Import'!$BG$274="Нет","+","")</f>
        <v/>
      </c>
      <c r="F65" s="179" t="str">
        <f>IF('Data Import'!$BG$275&lt;&gt;"",'Data Import'!$BG$275,"")</f>
        <v/>
      </c>
      <c r="G65" s="201">
        <f>IF('Data Import'!$BG$277&lt;&gt;"",'Data Import'!$BG$277,"")</f>
        <v>3</v>
      </c>
      <c r="H65" s="201">
        <f>IF('Data Import'!$BG$278&lt;&gt;"",'Data Import'!$BG$278,"")</f>
        <v>10.714</v>
      </c>
      <c r="I65" s="179" t="str">
        <f>IF('Data Import'!$BG$279&lt;&gt;"",'Data Import'!$BG$279,"")</f>
        <v>https://gis.72to.ru/map/osi/#/</v>
      </c>
    </row>
    <row r="66" spans="1:9" s="202" customFormat="1" x14ac:dyDescent="0.25">
      <c r="A66" s="33">
        <v>57</v>
      </c>
      <c r="B66" s="177" t="s">
        <v>67</v>
      </c>
      <c r="C66" s="199" t="str">
        <f>IF('Data Import'!$BH$273="Нет","+","")</f>
        <v/>
      </c>
      <c r="D66" s="199" t="str">
        <f>IF('Data Import'!$BH$273="Да","+","")</f>
        <v/>
      </c>
      <c r="E66" s="199" t="str">
        <f>IF('Data Import'!$BH$274="Нет","+","")</f>
        <v/>
      </c>
      <c r="F66" s="179" t="str">
        <f>IF('Data Import'!$BH$275&lt;&gt;"",'Data Import'!$BH$275,"")</f>
        <v/>
      </c>
      <c r="G66" s="201" t="str">
        <f>IF('Data Import'!$BH$277&lt;&gt;"",'Data Import'!$BH$277,"")</f>
        <v/>
      </c>
      <c r="H66" s="201" t="str">
        <f>IF('Data Import'!$BH$278&lt;&gt;"",'Data Import'!$BH$278,"")</f>
        <v/>
      </c>
      <c r="I66" s="179" t="str">
        <f>IF('Data Import'!$BH$279&lt;&gt;"",'Data Import'!$BH$279,"")</f>
        <v/>
      </c>
    </row>
    <row r="67" spans="1:9" s="202" customFormat="1" x14ac:dyDescent="0.25">
      <c r="A67" s="33">
        <v>58</v>
      </c>
      <c r="B67" s="177" t="s">
        <v>68</v>
      </c>
      <c r="C67" s="199" t="str">
        <f>IF('Data Import'!$BI$273="Нет","+","")</f>
        <v>+</v>
      </c>
      <c r="D67" s="199" t="str">
        <f>IF('Data Import'!$BI$273="Да","+","")</f>
        <v/>
      </c>
      <c r="E67" s="199" t="str">
        <f>IF('Data Import'!$BI$274="Нет","+","")</f>
        <v>+</v>
      </c>
      <c r="F67" s="179" t="str">
        <f>IF('Data Import'!$BI$275&lt;&gt;"",'Data Import'!$BI$275,"")</f>
        <v/>
      </c>
      <c r="G67" s="201" t="str">
        <f>IF('Data Import'!$BI$277&lt;&gt;"",'Data Import'!$BI$277,"")</f>
        <v/>
      </c>
      <c r="H67" s="201" t="str">
        <f>IF('Data Import'!$BI$278&lt;&gt;"",'Data Import'!$BI$278,"")</f>
        <v/>
      </c>
      <c r="I67" s="179" t="str">
        <f>IF('Data Import'!$BI$279&lt;&gt;"",'Data Import'!$BI$279,"")</f>
        <v>https://zhit-vmeste.ru/map/</v>
      </c>
    </row>
    <row r="68" spans="1:9" s="202" customFormat="1" ht="78" customHeight="1" x14ac:dyDescent="0.25">
      <c r="A68" s="33">
        <v>59</v>
      </c>
      <c r="B68" s="177" t="s">
        <v>69</v>
      </c>
      <c r="C68" s="199" t="str">
        <f>IF('Data Import'!$BJ$273="Нет","+","")</f>
        <v/>
      </c>
      <c r="D68" s="199" t="str">
        <f>IF('Data Import'!$BJ$273="Да","+","")</f>
        <v>+</v>
      </c>
      <c r="E68" s="199" t="str">
        <f>IF('Data Import'!$BJ$274="Нет","+","")</f>
        <v/>
      </c>
      <c r="F68" s="179" t="str">
        <f>IF('Data Import'!$BJ$275&lt;&gt;"",'Data Import'!$BJ$275,"")</f>
        <v>Информация о доступности для инвалидов объектов транспортной инфраструктуры региона в разделе «Дорожно-транспортные учреждения» размещена на карте доступности социальных объектов информационно–аналитического портала государственной программы Российской Федерации «Доступная среда» (портал «Жить вместе»). Актуализация информации в 2025 году не требовалась</v>
      </c>
      <c r="G68" s="201" t="str">
        <f>IF('Data Import'!$BJ$277&lt;&gt;"",'Data Import'!$BJ$277,"")</f>
        <v/>
      </c>
      <c r="H68" s="201" t="str">
        <f>IF('Data Import'!$BJ$278&lt;&gt;"",'Data Import'!$BJ$278,"")</f>
        <v/>
      </c>
      <c r="I68" s="179" t="str">
        <f>IF('Data Import'!$BJ$279&lt;&gt;"",'Data Import'!$BJ$279,"")</f>
        <v>https://ds.yanao.ru/AccessibleEnv/accessmap</v>
      </c>
    </row>
    <row r="69" spans="1:9" s="202" customFormat="1" ht="45" x14ac:dyDescent="0.25">
      <c r="A69" s="33">
        <v>60</v>
      </c>
      <c r="B69" s="177" t="s">
        <v>70</v>
      </c>
      <c r="C69" s="199" t="str">
        <f>IF('Data Import'!$BK$273="Нет","+","")</f>
        <v/>
      </c>
      <c r="D69" s="199" t="str">
        <f>IF('Data Import'!$BK$273="Да","+","")</f>
        <v>+</v>
      </c>
      <c r="E69" s="199" t="str">
        <f>IF('Data Import'!$BK$274="Нет","+","")</f>
        <v>+</v>
      </c>
      <c r="F69" s="179" t="str">
        <f>IF('Data Import'!$BK$275&lt;&gt;"",'Data Import'!$BK$275,"")</f>
        <v/>
      </c>
      <c r="G69" s="201" t="str">
        <f>IF('Data Import'!$BK$277&lt;&gt;"",'Data Import'!$BK$277,"")</f>
        <v/>
      </c>
      <c r="H69" s="201" t="str">
        <f>IF('Data Import'!$BK$278&lt;&gt;"",'Data Import'!$BK$278,"")</f>
        <v/>
      </c>
      <c r="I69" s="179" t="str">
        <f>IF('Data Import'!$BK$279&lt;&gt;"",'Data Import'!$BK$279,"")</f>
        <v>https://zhit-vmeste.ru/map/?vid=1&amp;sub=365&amp;type=628&amp;name=&amp;addr=&amp;check_1=1&amp;check_2=1&amp;check_3=1&amp;check_4=1&amp;check_5=1#map</v>
      </c>
    </row>
    <row r="70" spans="1:9" s="202" customFormat="1" ht="60" x14ac:dyDescent="0.25">
      <c r="A70" s="33">
        <v>61</v>
      </c>
      <c r="B70" s="177" t="s">
        <v>71</v>
      </c>
      <c r="C70" s="199" t="str">
        <f>IF('Data Import'!$BL$273="Нет","+","")</f>
        <v/>
      </c>
      <c r="D70" s="199" t="str">
        <f>IF('Data Import'!$BL$273="Да","+","")</f>
        <v>+</v>
      </c>
      <c r="E70" s="199" t="str">
        <f>IF('Data Import'!$BL$274="Нет","+","")</f>
        <v/>
      </c>
      <c r="F70" s="179" t="str">
        <f>IF('Data Import'!$BL$275&lt;&gt;"",'Data Import'!$BL$275,"")</f>
        <v/>
      </c>
      <c r="G70" s="201" t="str">
        <f>IF('Data Import'!$BL$277&lt;&gt;"",'Data Import'!$BL$277,"")</f>
        <v/>
      </c>
      <c r="H70" s="201" t="str">
        <f>IF('Data Import'!$BL$278&lt;&gt;"",'Data Import'!$BL$278,"")</f>
        <v/>
      </c>
      <c r="I70" s="179" t="str">
        <f>IF('Data Import'!$BL$279&lt;&gt;"",'Data Import'!$BL$279,"")</f>
        <v>Размещены на карте доступности
портала «Жить вместе» Брянский
автовокзал, ж/д вокзал Брянск-1 и
Бежицкая автостанция</v>
      </c>
    </row>
    <row r="71" spans="1:9" s="202" customFormat="1" ht="30" x14ac:dyDescent="0.25">
      <c r="A71" s="33">
        <v>62</v>
      </c>
      <c r="B71" s="177" t="s">
        <v>72</v>
      </c>
      <c r="C71" s="199" t="str">
        <f>IF('Data Import'!$BM$273="Нет","+","")</f>
        <v/>
      </c>
      <c r="D71" s="199" t="str">
        <f>IF('Data Import'!$BM$273="Да","+","")</f>
        <v>+</v>
      </c>
      <c r="E71" s="199" t="str">
        <f>IF('Data Import'!$BM$274="Нет","+","")</f>
        <v>+</v>
      </c>
      <c r="F71" s="179" t="str">
        <f>IF('Data Import'!$BM$275&lt;&gt;"",'Data Import'!$BM$275,"")</f>
        <v/>
      </c>
      <c r="G71" s="201" t="str">
        <f>IF('Data Import'!$BM$277&lt;&gt;"",'Data Import'!$BM$277,"")</f>
        <v/>
      </c>
      <c r="H71" s="201" t="str">
        <f>IF('Data Import'!$BM$278&lt;&gt;"",'Data Import'!$BM$278,"")</f>
        <v/>
      </c>
      <c r="I71" s="179" t="str">
        <f>IF('Data Import'!$BM$279&lt;&gt;"",'Data Import'!$BM$279,"")</f>
        <v xml:space="preserve">https://zhit-vmeste.ru/
</v>
      </c>
    </row>
    <row r="72" spans="1:9" s="202" customFormat="1" x14ac:dyDescent="0.25">
      <c r="A72" s="33">
        <v>63</v>
      </c>
      <c r="B72" s="177" t="s">
        <v>73</v>
      </c>
      <c r="C72" s="199" t="str">
        <f>IF('Data Import'!$BN$273="Нет","+","")</f>
        <v>+</v>
      </c>
      <c r="D72" s="199" t="str">
        <f>IF('Data Import'!$BN$273="Да","+","")</f>
        <v/>
      </c>
      <c r="E72" s="199" t="str">
        <f>IF('Data Import'!$BN$274="Нет","+","")</f>
        <v>+</v>
      </c>
      <c r="F72" s="179" t="str">
        <f>IF('Data Import'!$BN$275&lt;&gt;"",'Data Import'!$BN$275,"")</f>
        <v/>
      </c>
      <c r="G72" s="201" t="str">
        <f>IF('Data Import'!$BN$277&lt;&gt;"",'Data Import'!$BN$277,"")</f>
        <v/>
      </c>
      <c r="H72" s="201" t="str">
        <f>IF('Data Import'!$BN$278&lt;&gt;"",'Data Import'!$BN$278,"")</f>
        <v/>
      </c>
      <c r="I72" s="179" t="str">
        <f>IF('Data Import'!$BN$279&lt;&gt;"",'Data Import'!$BN$279,"")</f>
        <v>https://ds.e-reg36.ru/</v>
      </c>
    </row>
    <row r="73" spans="1:9" s="202" customFormat="1" x14ac:dyDescent="0.25">
      <c r="A73" s="33">
        <v>64</v>
      </c>
      <c r="B73" s="177" t="s">
        <v>74</v>
      </c>
      <c r="C73" s="199" t="str">
        <f>IF('Data Import'!$BO$273="Нет","+","")</f>
        <v>+</v>
      </c>
      <c r="D73" s="199" t="str">
        <f>IF('Data Import'!$BO$273="Да","+","")</f>
        <v/>
      </c>
      <c r="E73" s="199" t="str">
        <f>IF('Data Import'!$BO$274="Нет","+","")</f>
        <v>+</v>
      </c>
      <c r="F73" s="179" t="str">
        <f>IF('Data Import'!$BO$275&lt;&gt;"",'Data Import'!$BO$275,"")</f>
        <v/>
      </c>
      <c r="G73" s="201" t="str">
        <f>IF('Data Import'!$BO$277&lt;&gt;"",'Data Import'!$BO$277,"")</f>
        <v/>
      </c>
      <c r="H73" s="201" t="str">
        <f>IF('Data Import'!$BO$278&lt;&gt;"",'Data Import'!$BO$278,"")</f>
        <v/>
      </c>
      <c r="I73" s="179" t="str">
        <f>IF('Data Import'!$BO$279&lt;&gt;"",'Data Import'!$BO$279,"")</f>
        <v>нет</v>
      </c>
    </row>
    <row r="74" spans="1:9" s="202" customFormat="1" ht="45" x14ac:dyDescent="0.25">
      <c r="A74" s="33">
        <v>65</v>
      </c>
      <c r="B74" s="177" t="s">
        <v>75</v>
      </c>
      <c r="C74" s="199" t="str">
        <f>IF('Data Import'!$BP$273="Нет","+","")</f>
        <v>+</v>
      </c>
      <c r="D74" s="199" t="str">
        <f>IF('Data Import'!$BP$273="Да","+","")</f>
        <v/>
      </c>
      <c r="E74" s="199" t="str">
        <f>IF('Data Import'!$BP$274="Нет","+","")</f>
        <v/>
      </c>
      <c r="F74" s="179" t="str">
        <f>IF('Data Import'!$BP$275&lt;&gt;"",'Data Import'!$BP$275,"")</f>
        <v/>
      </c>
      <c r="G74" s="201">
        <f>IF('Data Import'!$BP$277&lt;&gt;"",'Data Import'!$BP$277,"")</f>
        <v>4</v>
      </c>
      <c r="H74" s="201">
        <f>IF('Data Import'!$BP$278&lt;&gt;"",'Data Import'!$BP$278,"")</f>
        <v>100</v>
      </c>
      <c r="I74" s="179" t="str">
        <f>IF('Data Import'!$BP$279&lt;&gt;"",'Data Import'!$BP$279,"")</f>
        <v xml:space="preserve">https://zhit-vmeste.ru/map/?vid=1&amp;sub=371&amp;type=628&amp;name=&amp;addr=&amp;check_1=&amp;check_2=&amp;check_3=&amp;check_4=&amp;check_5=#map
</v>
      </c>
    </row>
    <row r="75" spans="1:9" s="202" customFormat="1" ht="30" x14ac:dyDescent="0.25">
      <c r="A75" s="33">
        <v>66</v>
      </c>
      <c r="B75" s="177" t="s">
        <v>76</v>
      </c>
      <c r="C75" s="199" t="str">
        <f>IF('Data Import'!$BQ$273="Нет","+","")</f>
        <v/>
      </c>
      <c r="D75" s="199" t="str">
        <f>IF('Data Import'!$BQ$273="Да","+","")</f>
        <v>+</v>
      </c>
      <c r="E75" s="199" t="str">
        <f>IF('Data Import'!$BQ$274="Нет","+","")</f>
        <v/>
      </c>
      <c r="F75" s="179" t="str">
        <f>IF('Data Import'!$BQ$275&lt;&gt;"",'Data Import'!$BQ$275,"")</f>
        <v/>
      </c>
      <c r="G75" s="201">
        <f>IF('Data Import'!$BQ$277&lt;&gt;"",'Data Import'!$BQ$277,"")</f>
        <v>38</v>
      </c>
      <c r="H75" s="201">
        <f>IF('Data Import'!$BQ$278&lt;&gt;"",'Data Import'!$BQ$278,"")</f>
        <v>100</v>
      </c>
      <c r="I75" s="179" t="str">
        <f>IF('Data Import'!$BQ$279&lt;&gt;"",'Data Import'!$BQ$279,"")</f>
        <v>https://zhit-vmeste.ru/map/?vid=1&amp;sub=374&amp;type=&amp;name=&amp;addr=&amp;check_1=&amp;check_2=&amp;check_3=&amp;check_4=&amp;check_5=#map</v>
      </c>
    </row>
    <row r="76" spans="1:9" s="202" customFormat="1" x14ac:dyDescent="0.25">
      <c r="A76" s="33">
        <v>67</v>
      </c>
      <c r="B76" s="177" t="s">
        <v>77</v>
      </c>
      <c r="C76" s="199" t="str">
        <f>IF('Data Import'!$BR$273="Нет","+","")</f>
        <v>+</v>
      </c>
      <c r="D76" s="199" t="str">
        <f>IF('Data Import'!$BR$273="Да","+","")</f>
        <v/>
      </c>
      <c r="E76" s="199" t="str">
        <f>IF('Data Import'!$BR$274="Нет","+","")</f>
        <v>+</v>
      </c>
      <c r="F76" s="179" t="str">
        <f>IF('Data Import'!$BR$275&lt;&gt;"",'Data Import'!$BR$275,"")</f>
        <v/>
      </c>
      <c r="G76" s="201" t="str">
        <f>IF('Data Import'!$BR$277&lt;&gt;"",'Data Import'!$BR$277,"")</f>
        <v/>
      </c>
      <c r="H76" s="201" t="str">
        <f>IF('Data Import'!$BR$278&lt;&gt;"",'Data Import'!$BR$278,"")</f>
        <v/>
      </c>
      <c r="I76" s="179" t="str">
        <f>IF('Data Import'!$BR$279&lt;&gt;"",'Data Import'!$BR$279,"")</f>
        <v>zhit-vmeste.ru</v>
      </c>
    </row>
    <row r="77" spans="1:9" s="202" customFormat="1" ht="30" x14ac:dyDescent="0.25">
      <c r="A77" s="33">
        <v>68</v>
      </c>
      <c r="B77" s="177" t="s">
        <v>78</v>
      </c>
      <c r="C77" s="199" t="str">
        <f>IF('Data Import'!$BS$273="Нет","+","")</f>
        <v/>
      </c>
      <c r="D77" s="199" t="str">
        <f>IF('Data Import'!$BS$273="Да","+","")</f>
        <v>+</v>
      </c>
      <c r="E77" s="199" t="str">
        <f>IF('Data Import'!$BS$274="Нет","+","")</f>
        <v/>
      </c>
      <c r="F77" s="179" t="str">
        <f>IF('Data Import'!$BS$275&lt;&gt;"",'Data Import'!$BS$275,"")</f>
        <v>На портале «Жить вместе» размещена актуальная информация.</v>
      </c>
      <c r="G77" s="201" t="str">
        <f>IF('Data Import'!$BS$277&lt;&gt;"",'Data Import'!$BS$277,"")</f>
        <v/>
      </c>
      <c r="H77" s="201" t="str">
        <f>IF('Data Import'!$BS$278&lt;&gt;"",'Data Import'!$BS$278,"")</f>
        <v/>
      </c>
      <c r="I77" s="179" t="str">
        <f>IF('Data Import'!$BS$279&lt;&gt;"",'Data Import'!$BS$279,"")</f>
        <v>https://zhit-vmeste.ru/map/?vid=1&amp;sub=379&amp;type=628&amp;name=&amp;addr=&amp;check_1=&amp;check_2=&amp;check_3=&amp;check_4=&amp;check_5=#map</v>
      </c>
    </row>
    <row r="78" spans="1:9" s="202" customFormat="1" x14ac:dyDescent="0.25">
      <c r="A78" s="33">
        <v>69</v>
      </c>
      <c r="B78" s="177" t="s">
        <v>79</v>
      </c>
      <c r="C78" s="199" t="str">
        <f>IF('Data Import'!$BT$273="Нет","+","")</f>
        <v/>
      </c>
      <c r="D78" s="199" t="str">
        <f>IF('Data Import'!$BT$273="Да","+","")</f>
        <v>+</v>
      </c>
      <c r="E78" s="199" t="str">
        <f>IF('Data Import'!$BT$274="Нет","+","")</f>
        <v/>
      </c>
      <c r="F78" s="179" t="str">
        <f>IF('Data Import'!$BT$275&lt;&gt;"",'Data Import'!$BT$275,"")</f>
        <v/>
      </c>
      <c r="G78" s="201">
        <f>IF('Data Import'!$BT$277&lt;&gt;"",'Data Import'!$BT$277,"")</f>
        <v>0</v>
      </c>
      <c r="H78" s="201">
        <f>IF('Data Import'!$BT$278&lt;&gt;"",'Data Import'!$BT$278,"")</f>
        <v>0</v>
      </c>
      <c r="I78" s="179" t="str">
        <f>IF('Data Import'!$BT$279&lt;&gt;"",'Data Import'!$BT$279,"")</f>
        <v>https://zhit-vmeste.ru/map/?ELEMENT_ID=258821</v>
      </c>
    </row>
    <row r="79" spans="1:9" s="202" customFormat="1" ht="45" x14ac:dyDescent="0.25">
      <c r="A79" s="33">
        <v>70</v>
      </c>
      <c r="B79" s="177" t="s">
        <v>80</v>
      </c>
      <c r="C79" s="199" t="str">
        <f>IF('Data Import'!$BU$273="Нет","+","")</f>
        <v/>
      </c>
      <c r="D79" s="199" t="str">
        <f>IF('Data Import'!$BU$273="Да","+","")</f>
        <v>+</v>
      </c>
      <c r="E79" s="199" t="str">
        <f>IF('Data Import'!$BU$274="Нет","+","")</f>
        <v/>
      </c>
      <c r="F79" s="179" t="str">
        <f>IF('Data Import'!$BU$275&lt;&gt;"",'Data Import'!$BU$275,"")</f>
        <v/>
      </c>
      <c r="G79" s="201" t="str">
        <f>IF('Data Import'!$BU$277&lt;&gt;"",'Data Import'!$BU$277,"")</f>
        <v/>
      </c>
      <c r="H79" s="201" t="str">
        <f>IF('Data Import'!$BU$278&lt;&gt;"",'Data Import'!$BU$278,"")</f>
        <v/>
      </c>
      <c r="I79" s="179" t="str">
        <f>IF('Data Import'!$BU$279&lt;&gt;"",'Data Import'!$BU$279,"")</f>
        <v>https://zhit-vmeste.ru/map/?vid=1&amp;sub=383&amp;type=628&amp;name=&amp;addr=&amp;check_1=&amp;check_2=&amp;check_3=1&amp;check_4=&amp;check_5=#map</v>
      </c>
    </row>
    <row r="80" spans="1:9" s="202" customFormat="1" x14ac:dyDescent="0.25">
      <c r="A80" s="33">
        <v>71</v>
      </c>
      <c r="B80" s="177" t="s">
        <v>81</v>
      </c>
      <c r="C80" s="199" t="str">
        <f>IF('Data Import'!$BV$273="Нет","+","")</f>
        <v>+</v>
      </c>
      <c r="D80" s="199" t="str">
        <f>IF('Data Import'!$BV$273="Да","+","")</f>
        <v/>
      </c>
      <c r="E80" s="199" t="str">
        <f>IF('Data Import'!$BV$274="Нет","+","")</f>
        <v>+</v>
      </c>
      <c r="F80" s="179" t="str">
        <f>IF('Data Import'!$BV$275&lt;&gt;"",'Data Import'!$BV$275,"")</f>
        <v/>
      </c>
      <c r="G80" s="201" t="str">
        <f>IF('Data Import'!$BV$277&lt;&gt;"",'Data Import'!$BV$277,"")</f>
        <v/>
      </c>
      <c r="H80" s="201" t="str">
        <f>IF('Data Import'!$BV$278&lt;&gt;"",'Data Import'!$BV$278,"")</f>
        <v/>
      </c>
      <c r="I80" s="179" t="str">
        <f>IF('Data Import'!$BV$279&lt;&gt;"",'Data Import'!$BV$279,"")</f>
        <v/>
      </c>
    </row>
    <row r="81" spans="1:9" s="202" customFormat="1" ht="30" x14ac:dyDescent="0.25">
      <c r="A81" s="33">
        <v>72</v>
      </c>
      <c r="B81" s="177" t="s">
        <v>82</v>
      </c>
      <c r="C81" s="199" t="str">
        <f>IF('Data Import'!$BW$273="Нет","+","")</f>
        <v>+</v>
      </c>
      <c r="D81" s="199" t="str">
        <f>IF('Data Import'!$BW$273="Да","+","")</f>
        <v/>
      </c>
      <c r="E81" s="199" t="str">
        <f>IF('Data Import'!$BW$274="Нет","+","")</f>
        <v>+</v>
      </c>
      <c r="F81" s="179" t="str">
        <f>IF('Data Import'!$BW$275&lt;&gt;"",'Data Import'!$BW$275,"")</f>
        <v/>
      </c>
      <c r="G81" s="201" t="str">
        <f>IF('Data Import'!$BW$277&lt;&gt;"",'Data Import'!$BW$277,"")</f>
        <v/>
      </c>
      <c r="H81" s="201" t="str">
        <f>IF('Data Import'!$BW$278&lt;&gt;"",'Data Import'!$BW$278,"")</f>
        <v/>
      </c>
      <c r="I81" s="179" t="str">
        <f>IF('Data Import'!$BW$279&lt;&gt;"",'Data Import'!$BW$279,"")</f>
        <v>https://zhit-vmeste.ru/map/?vid=1&amp;sub=394&amp;type=628&amp;name=&amp;addr=&amp;check_1=&amp;check_2=&amp;check_3=&amp;check_4=&amp;check_5=#map</v>
      </c>
    </row>
    <row r="82" spans="1:9" s="202" customFormat="1" x14ac:dyDescent="0.25">
      <c r="A82" s="33">
        <v>73</v>
      </c>
      <c r="B82" s="177" t="s">
        <v>83</v>
      </c>
      <c r="C82" s="199" t="str">
        <f>IF('Data Import'!$BX$273="Нет","+","")</f>
        <v/>
      </c>
      <c r="D82" s="199" t="str">
        <f>IF('Data Import'!$BX$273="Да","+","")</f>
        <v/>
      </c>
      <c r="E82" s="199" t="str">
        <f>IF('Data Import'!$BX$274="Нет","+","")</f>
        <v/>
      </c>
      <c r="F82" s="179" t="str">
        <f>IF('Data Import'!$BX$275&lt;&gt;"",'Data Import'!$BX$275,"")</f>
        <v/>
      </c>
      <c r="G82" s="201" t="str">
        <f>IF('Data Import'!$BX$277&lt;&gt;"",'Data Import'!$BX$277,"")</f>
        <v/>
      </c>
      <c r="H82" s="201" t="str">
        <f>IF('Data Import'!$BX$278&lt;&gt;"",'Data Import'!$BX$278,"")</f>
        <v/>
      </c>
      <c r="I82" s="179" t="str">
        <f>IF('Data Import'!$BX$279&lt;&gt;"",'Data Import'!$BX$279,"")</f>
        <v/>
      </c>
    </row>
    <row r="83" spans="1:9" s="202" customFormat="1" ht="45" x14ac:dyDescent="0.25">
      <c r="A83" s="33">
        <v>74</v>
      </c>
      <c r="B83" s="177" t="s">
        <v>84</v>
      </c>
      <c r="C83" s="199" t="str">
        <f>IF('Data Import'!$BY$273="Нет","+","")</f>
        <v/>
      </c>
      <c r="D83" s="199" t="str">
        <f>IF('Data Import'!$BY$273="Да","+","")</f>
        <v>+</v>
      </c>
      <c r="E83" s="199" t="str">
        <f>IF('Data Import'!$BY$274="Нет","+","")</f>
        <v/>
      </c>
      <c r="F83" s="179" t="str">
        <f>IF('Data Import'!$BY$275&lt;&gt;"",'Data Import'!$BY$275,"")</f>
        <v xml:space="preserve">Актуализация не требовалась
</v>
      </c>
      <c r="G83" s="201" t="str">
        <f>IF('Data Import'!$BY$277&lt;&gt;"",'Data Import'!$BY$277,"")</f>
        <v/>
      </c>
      <c r="H83" s="201" t="str">
        <f>IF('Data Import'!$BY$278&lt;&gt;"",'Data Import'!$BY$278,"")</f>
        <v/>
      </c>
      <c r="I83" s="179" t="str">
        <f>IF('Data Import'!$BY$279&lt;&gt;"",'Data Import'!$BY$279,"")</f>
        <v xml:space="preserve">https://zhit-vmeste.ru/map/?vid=1&amp;sub=400&amp;type=&amp;name=&amp;addr=&amp;check_1=&amp;check_2=&amp;check_3=&amp;check_4=&amp;check_5=#map
</v>
      </c>
    </row>
    <row r="84" spans="1:9" s="202" customFormat="1" x14ac:dyDescent="0.25">
      <c r="A84" s="33">
        <v>75</v>
      </c>
      <c r="B84" s="177" t="s">
        <v>85</v>
      </c>
      <c r="C84" s="199" t="str">
        <f>IF('Data Import'!$BZ$273="Нет","+","")</f>
        <v/>
      </c>
      <c r="D84" s="199" t="str">
        <f>IF('Data Import'!$BZ$273="Да","+","")</f>
        <v/>
      </c>
      <c r="E84" s="199" t="str">
        <f>IF('Data Import'!$BZ$274="Нет","+","")</f>
        <v/>
      </c>
      <c r="F84" s="179" t="str">
        <f>IF('Data Import'!$BZ$275&lt;&gt;"",'Data Import'!$BZ$275,"")</f>
        <v/>
      </c>
      <c r="G84" s="201" t="str">
        <f>IF('Data Import'!$BZ$277&lt;&gt;"",'Data Import'!$BZ$277,"")</f>
        <v/>
      </c>
      <c r="H84" s="201" t="str">
        <f>IF('Data Import'!$BZ$278&lt;&gt;"",'Data Import'!$BZ$278,"")</f>
        <v/>
      </c>
      <c r="I84" s="179" t="str">
        <f>IF('Data Import'!$BZ$279&lt;&gt;"",'Data Import'!$BZ$279,"")</f>
        <v/>
      </c>
    </row>
    <row r="85" spans="1:9" s="202" customFormat="1" x14ac:dyDescent="0.25">
      <c r="A85" s="33">
        <v>76</v>
      </c>
      <c r="B85" s="177" t="s">
        <v>86</v>
      </c>
      <c r="C85" s="199" t="str">
        <f>IF('Data Import'!$CA$273="Нет","+","")</f>
        <v>+</v>
      </c>
      <c r="D85" s="199" t="str">
        <f>IF('Data Import'!$CA$273="Да","+","")</f>
        <v/>
      </c>
      <c r="E85" s="199" t="str">
        <f>IF('Data Import'!$CA$274="Нет","+","")</f>
        <v>+</v>
      </c>
      <c r="F85" s="179" t="str">
        <f>IF('Data Import'!$CA$275&lt;&gt;"",'Data Import'!$CA$275,"")</f>
        <v/>
      </c>
      <c r="G85" s="201" t="str">
        <f>IF('Data Import'!$CA$277&lt;&gt;"",'Data Import'!$CA$277,"")</f>
        <v/>
      </c>
      <c r="H85" s="201" t="str">
        <f>IF('Data Import'!$CA$278&lt;&gt;"",'Data Import'!$CA$278,"")</f>
        <v/>
      </c>
      <c r="I85" s="179" t="str">
        <f>IF('Data Import'!$CA$279&lt;&gt;"",'Data Import'!$CA$279,"")</f>
        <v>-</v>
      </c>
    </row>
    <row r="86" spans="1:9" s="202" customFormat="1" x14ac:dyDescent="0.25">
      <c r="A86" s="33">
        <v>77</v>
      </c>
      <c r="B86" s="177" t="s">
        <v>87</v>
      </c>
      <c r="C86" s="199" t="str">
        <f>IF('Data Import'!$CB$273="Нет","+","")</f>
        <v/>
      </c>
      <c r="D86" s="199" t="str">
        <f>IF('Data Import'!$CB$273="Да","+","")</f>
        <v>+</v>
      </c>
      <c r="E86" s="199" t="str">
        <f>IF('Data Import'!$CB$274="Нет","+","")</f>
        <v>+</v>
      </c>
      <c r="F86" s="179" t="str">
        <f>IF('Data Import'!$CB$275&lt;&gt;"",'Data Import'!$CB$275,"")</f>
        <v/>
      </c>
      <c r="G86" s="201" t="str">
        <f>IF('Data Import'!$CB$277&lt;&gt;"",'Data Import'!$CB$277,"")</f>
        <v/>
      </c>
      <c r="H86" s="201" t="str">
        <f>IF('Data Import'!$CB$278&lt;&gt;"",'Data Import'!$CB$278,"")</f>
        <v/>
      </c>
      <c r="I86" s="179" t="str">
        <f>IF('Data Import'!$CB$279&lt;&gt;"",'Data Import'!$CB$279,"")</f>
        <v>https://zhit-vmeste.ru/news/.</v>
      </c>
    </row>
    <row r="87" spans="1:9" s="202" customFormat="1" x14ac:dyDescent="0.25">
      <c r="A87" s="33">
        <v>78</v>
      </c>
      <c r="B87" s="177" t="s">
        <v>88</v>
      </c>
      <c r="C87" s="199" t="str">
        <f>IF('Data Import'!$CC$273="Нет","+","")</f>
        <v/>
      </c>
      <c r="D87" s="199" t="str">
        <f>IF('Data Import'!$CC$273="Да","+","")</f>
        <v>+</v>
      </c>
      <c r="E87" s="199" t="str">
        <f>IF('Data Import'!$CC$274="Нет","+","")</f>
        <v>+</v>
      </c>
      <c r="F87" s="179" t="str">
        <f>IF('Data Import'!$CC$275&lt;&gt;"",'Data Import'!$CC$275,"")</f>
        <v/>
      </c>
      <c r="G87" s="201" t="str">
        <f>IF('Data Import'!$CC$277&lt;&gt;"",'Data Import'!$CC$277,"")</f>
        <v/>
      </c>
      <c r="H87" s="201" t="str">
        <f>IF('Data Import'!$CC$278&lt;&gt;"",'Data Import'!$CC$278,"")</f>
        <v/>
      </c>
      <c r="I87" s="179" t="str">
        <f>IF('Data Import'!$CC$279&lt;&gt;"",'Data Import'!$CC$279,"")</f>
        <v xml:space="preserve">https://zhit-vmeste.ru/search/?tags=&amp;how=r&amp;q=+ </v>
      </c>
    </row>
    <row r="88" spans="1:9" s="202" customFormat="1" ht="180" x14ac:dyDescent="0.25">
      <c r="A88" s="33">
        <v>79</v>
      </c>
      <c r="B88" s="177" t="s">
        <v>89</v>
      </c>
      <c r="C88" s="199" t="str">
        <f>IF('Data Import'!$CD$273="Нет","+","")</f>
        <v/>
      </c>
      <c r="D88" s="199" t="str">
        <f>IF('Data Import'!$CD$273="Да","+","")</f>
        <v>+</v>
      </c>
      <c r="E88" s="199" t="str">
        <f>IF('Data Import'!$CD$274="Нет","+","")</f>
        <v/>
      </c>
      <c r="F88" s="179" t="str">
        <f>IF('Data Import'!$CD$275&lt;&gt;"",'Data Import'!$CD$275,"")</f>
        <v/>
      </c>
      <c r="G88" s="201">
        <f>IF('Data Import'!$CD$277&lt;&gt;"",'Data Import'!$CD$277,"")</f>
        <v>11</v>
      </c>
      <c r="H88" s="201">
        <f>IF('Data Import'!$CD$278&lt;&gt;"",'Data Import'!$CD$278,"")</f>
        <v>100</v>
      </c>
      <c r="I88" s="179" t="str">
        <f>IF('Data Import'!$CD$279&lt;&gt;"",'Data Import'!$CD$279,"")</f>
        <v xml:space="preserve">"Центральный автовокзал г. Волгограда: https://zhit-vmeste.ru/map/?ELEMENT_ID=119678;
Южная автостанция г. Волгограда: https://zhit-vmeste.ru/map/?ELEMENT_ID=170504;
Михайловский автовокзал: https://zhit-vmeste.ru/map/?ELEMENT_ID=119680;
Камышинская автостанция: https://zhit-vmeste.ru/map/?ELEMENT_ID=119681;
Даниловская автостанция: https://zhit-vmeste.ru/map/?ELEMENT_ID=119684;
Чернышковская автостанция: https://zhit-vmeste.ru/map/?ELEMENT_ID=119686;
Ольховская автостанция: https://zhit-vmeste.ru/map/?ELEMENT_ID=119688;
Нехаевская автостанция: https://zhit-vmeste.ru/map/?ELEMENT_ID=170329;
Киквидзенская автостанция: https://zhit-vmeste.ru/map/?ELEMENT_ID=119687;
Кумылженская автокасса: https://zhit-vmeste.ru/map/?ELEMENT_ID=119689;
Быковская автокасса: https://zhit-vmeste.ru/map/?ELEMENT_ID=119690."
</v>
      </c>
    </row>
    <row r="89" spans="1:9" s="202" customFormat="1" ht="30" x14ac:dyDescent="0.25">
      <c r="A89" s="33">
        <v>80</v>
      </c>
      <c r="B89" s="177" t="s">
        <v>90</v>
      </c>
      <c r="C89" s="199" t="str">
        <f>IF('Data Import'!$CE$273="Нет","+","")</f>
        <v/>
      </c>
      <c r="D89" s="199" t="str">
        <f>IF('Data Import'!$CE$273="Да","+","")</f>
        <v>+</v>
      </c>
      <c r="E89" s="199" t="str">
        <f>IF('Data Import'!$CE$274="Нет","+","")</f>
        <v>+</v>
      </c>
      <c r="F89" s="179" t="str">
        <f>IF('Data Import'!$CE$275&lt;&gt;"",'Data Import'!$CE$275,"")</f>
        <v/>
      </c>
      <c r="G89" s="201" t="str">
        <f>IF('Data Import'!$CE$277&lt;&gt;"",'Data Import'!$CE$277,"")</f>
        <v/>
      </c>
      <c r="H89" s="201" t="str">
        <f>IF('Data Import'!$CE$278&lt;&gt;"",'Data Import'!$CE$278,"")</f>
        <v/>
      </c>
      <c r="I89" s="179" t="str">
        <f>IF('Data Import'!$CE$279&lt;&gt;"",'Data Import'!$CE$279,"")</f>
        <v>https://zhit-vmeste.ru/map/ vid=1&amp;sub=55957&amp;type=&amp;name=&amp;addr=&amp;check_1=&amp;check_2=&amp;check_3=&amp;check_4=&amp;check_5=#map</v>
      </c>
    </row>
    <row r="90" spans="1:9" s="202" customFormat="1" x14ac:dyDescent="0.25">
      <c r="A90" s="33">
        <v>81</v>
      </c>
      <c r="B90" s="177" t="s">
        <v>91</v>
      </c>
      <c r="C90" s="199" t="str">
        <f>IF('Data Import'!$CF$273="Нет","+","")</f>
        <v/>
      </c>
      <c r="D90" s="199" t="str">
        <f>IF('Data Import'!$CF$273="Да","+","")</f>
        <v/>
      </c>
      <c r="E90" s="199" t="str">
        <f>IF('Data Import'!$CF$274="Нет","+","")</f>
        <v/>
      </c>
      <c r="F90" s="179" t="str">
        <f>IF('Data Import'!$CF$275&lt;&gt;"",'Data Import'!$CF$275,"")</f>
        <v/>
      </c>
      <c r="G90" s="201" t="str">
        <f>IF('Data Import'!$CF$277&lt;&gt;"",'Data Import'!$CF$277,"")</f>
        <v/>
      </c>
      <c r="H90" s="201" t="str">
        <f>IF('Data Import'!$CF$278&lt;&gt;"",'Data Import'!$CF$278,"")</f>
        <v/>
      </c>
      <c r="I90" s="179" t="str">
        <f>IF('Data Import'!$CF$279&lt;&gt;"",'Data Import'!$CF$279,"")</f>
        <v/>
      </c>
    </row>
    <row r="91" spans="1:9" s="202" customFormat="1" x14ac:dyDescent="0.25">
      <c r="A91" s="33">
        <v>82</v>
      </c>
      <c r="B91" s="177" t="s">
        <v>92</v>
      </c>
      <c r="C91" s="199" t="str">
        <f>IF('Data Import'!$CG$273="Нет","+","")</f>
        <v/>
      </c>
      <c r="D91" s="199" t="str">
        <f>IF('Data Import'!$CG$273="Да","+","")</f>
        <v/>
      </c>
      <c r="E91" s="199" t="str">
        <f>IF('Data Import'!$CG$274="Нет","+","")</f>
        <v/>
      </c>
      <c r="F91" s="179" t="str">
        <f>IF('Data Import'!$CG$275&lt;&gt;"",'Data Import'!$CG$275,"")</f>
        <v/>
      </c>
      <c r="G91" s="201" t="str">
        <f>IF('Data Import'!$CG$277&lt;&gt;"",'Data Import'!$CG$277,"")</f>
        <v/>
      </c>
      <c r="H91" s="201" t="str">
        <f>IF('Data Import'!$CG$278&lt;&gt;"",'Data Import'!$CG$278,"")</f>
        <v/>
      </c>
      <c r="I91" s="179" t="str">
        <f>IF('Data Import'!$CG$279&lt;&gt;"",'Data Import'!$CG$279,"")</f>
        <v/>
      </c>
    </row>
    <row r="92" spans="1:9" s="202" customFormat="1" ht="30" x14ac:dyDescent="0.25">
      <c r="A92" s="33">
        <v>83</v>
      </c>
      <c r="B92" s="177" t="s">
        <v>93</v>
      </c>
      <c r="C92" s="199" t="str">
        <f>IF('Data Import'!$CH$273="Нет","+","")</f>
        <v/>
      </c>
      <c r="D92" s="199" t="str">
        <f>IF('Data Import'!$CH$273="Да","+","")</f>
        <v>+</v>
      </c>
      <c r="E92" s="199" t="str">
        <f>IF('Data Import'!$CH$274="Нет","+","")</f>
        <v/>
      </c>
      <c r="F92" s="179" t="str">
        <f>IF('Data Import'!$CH$275&lt;&gt;"",'Data Import'!$CH$275,"")</f>
        <v/>
      </c>
      <c r="G92" s="201" t="str">
        <f>IF('Data Import'!$CH$277&lt;&gt;"",'Data Import'!$CH$277,"")</f>
        <v/>
      </c>
      <c r="H92" s="201" t="str">
        <f>IF('Data Import'!$CH$278&lt;&gt;"",'Data Import'!$CH$278,"")</f>
        <v/>
      </c>
      <c r="I92" s="179" t="str">
        <f>IF('Data Import'!$CH$279&lt;&gt;"",'Data Import'!$CH$279,"")</f>
        <v>https://zhit-vmeste.ru/map/?vid=2&amp;sub=356&amp;type=628&amp;name=&amp;addr=&amp;check_1=&amp;check_2=&amp;check_3=&amp;check_4=&amp;check_5=#map</v>
      </c>
    </row>
    <row r="93" spans="1:9" s="202" customFormat="1" x14ac:dyDescent="0.25">
      <c r="A93" s="33">
        <v>84</v>
      </c>
      <c r="B93" s="177" t="s">
        <v>94</v>
      </c>
      <c r="C93" s="199" t="str">
        <f>IF('Data Import'!$CI$273="Нет","+","")</f>
        <v/>
      </c>
      <c r="D93" s="199" t="str">
        <f>IF('Data Import'!$CI$273="Да","+","")</f>
        <v/>
      </c>
      <c r="E93" s="199" t="str">
        <f>IF('Data Import'!$CI$274="Нет","+","")</f>
        <v/>
      </c>
      <c r="F93" s="179" t="str">
        <f>IF('Data Import'!$CI$275&lt;&gt;"",'Data Import'!$CI$275,"")</f>
        <v/>
      </c>
      <c r="G93" s="201" t="str">
        <f>IF('Data Import'!$CI$277&lt;&gt;"",'Data Import'!$CI$277,"")</f>
        <v/>
      </c>
      <c r="H93" s="201" t="str">
        <f>IF('Data Import'!$CI$278&lt;&gt;"",'Data Import'!$CI$278,"")</f>
        <v/>
      </c>
      <c r="I93" s="179" t="str">
        <f>IF('Data Import'!$CI$279&lt;&gt;"",'Data Import'!$CI$279,"")</f>
        <v/>
      </c>
    </row>
    <row r="94" spans="1:9" s="202" customFormat="1" x14ac:dyDescent="0.25">
      <c r="A94" s="33">
        <v>85</v>
      </c>
      <c r="B94" s="177" t="s">
        <v>95</v>
      </c>
      <c r="C94" s="199" t="str">
        <f>IF('Data Import'!$CJ$273="Нет","+","")</f>
        <v/>
      </c>
      <c r="D94" s="199" t="str">
        <f>IF('Data Import'!$CJ$273="Да","+","")</f>
        <v/>
      </c>
      <c r="E94" s="199" t="str">
        <f>IF('Data Import'!$CJ$274="Нет","+","")</f>
        <v/>
      </c>
      <c r="F94" s="179" t="str">
        <f>IF('Data Import'!$CJ$275&lt;&gt;"",'Data Import'!$CJ$275,"")</f>
        <v/>
      </c>
      <c r="G94" s="201" t="str">
        <f>IF('Data Import'!$CJ$277&lt;&gt;"",'Data Import'!$CJ$277,"")</f>
        <v/>
      </c>
      <c r="H94" s="201" t="str">
        <f>IF('Data Import'!$CJ$278&lt;&gt;"",'Data Import'!$CJ$278,"")</f>
        <v/>
      </c>
      <c r="I94" s="179" t="str">
        <f>IF('Data Import'!$CJ$279&lt;&gt;"",'Data Import'!$CJ$279,"")</f>
        <v/>
      </c>
    </row>
    <row r="95" spans="1:9" s="202" customFormat="1" x14ac:dyDescent="0.25">
      <c r="A95" s="33">
        <v>86</v>
      </c>
      <c r="B95" s="177" t="s">
        <v>96</v>
      </c>
      <c r="C95" s="199" t="str">
        <f>IF('Data Import'!$CK$273="Нет","+","")</f>
        <v/>
      </c>
      <c r="D95" s="199" t="str">
        <f>IF('Data Import'!$CK$273="Да","+","")</f>
        <v/>
      </c>
      <c r="E95" s="199" t="str">
        <f>IF('Data Import'!$CK$274="Нет","+","")</f>
        <v/>
      </c>
      <c r="F95" s="179" t="str">
        <f>IF('Data Import'!$CK$275&lt;&gt;"",'Data Import'!$CK$275,"")</f>
        <v/>
      </c>
      <c r="G95" s="201" t="str">
        <f>IF('Data Import'!$CK$277&lt;&gt;"",'Data Import'!$CK$277,"")</f>
        <v/>
      </c>
      <c r="H95" s="201" t="str">
        <f>IF('Data Import'!$CK$278&lt;&gt;"",'Data Import'!$CK$278,"")</f>
        <v/>
      </c>
      <c r="I95" s="179" t="str">
        <f>IF('Data Import'!$CK$279&lt;&gt;"",'Data Import'!$CK$279,"")</f>
        <v/>
      </c>
    </row>
    <row r="96" spans="1:9" s="202" customFormat="1" x14ac:dyDescent="0.25">
      <c r="A96" s="33">
        <v>87</v>
      </c>
      <c r="B96" s="177" t="s">
        <v>97</v>
      </c>
      <c r="C96" s="199" t="str">
        <f>IF('Data Import'!$CL$273="Нет","+","")</f>
        <v/>
      </c>
      <c r="D96" s="199" t="str">
        <f>IF('Data Import'!$CL$273="Да","+","")</f>
        <v>+</v>
      </c>
      <c r="E96" s="199" t="str">
        <f>IF('Data Import'!$CL$274="Нет","+","")</f>
        <v/>
      </c>
      <c r="F96" s="179" t="str">
        <f>IF('Data Import'!$CL$275&lt;&gt;"",'Data Import'!$CL$275,"")</f>
        <v/>
      </c>
      <c r="G96" s="201">
        <f>IF('Data Import'!$CL$277&lt;&gt;"",'Data Import'!$CL$277,"")</f>
        <v>5</v>
      </c>
      <c r="H96" s="201">
        <f>IF('Data Import'!$CL$278&lt;&gt;"",'Data Import'!$CL$278,"")</f>
        <v>45.454999999999998</v>
      </c>
      <c r="I96" s="179" t="str">
        <f>IF('Data Import'!$CL$279&lt;&gt;"",'Data Import'!$CL$279,"")</f>
        <v/>
      </c>
    </row>
    <row r="97" spans="1:9" s="202" customFormat="1" ht="30" x14ac:dyDescent="0.25">
      <c r="A97" s="33">
        <v>88</v>
      </c>
      <c r="B97" s="177" t="s">
        <v>98</v>
      </c>
      <c r="C97" s="199" t="str">
        <f>IF('Data Import'!$CM$273="Нет","+","")</f>
        <v>+</v>
      </c>
      <c r="D97" s="199" t="str">
        <f>IF('Data Import'!$CM$273="Да","+","")</f>
        <v/>
      </c>
      <c r="E97" s="199" t="str">
        <f>IF('Data Import'!$CM$274="Нет","+","")</f>
        <v/>
      </c>
      <c r="F97" s="179" t="str">
        <f>IF('Data Import'!$CM$275&lt;&gt;"",'Data Import'!$CM$275,"")</f>
        <v/>
      </c>
      <c r="G97" s="201">
        <f>IF('Data Import'!$CM$277&lt;&gt;"",'Data Import'!$CM$277,"")</f>
        <v>26</v>
      </c>
      <c r="H97" s="201">
        <f>IF('Data Import'!$CM$278&lt;&gt;"",'Data Import'!$CM$278,"")</f>
        <v>100</v>
      </c>
      <c r="I97" s="179" t="str">
        <f>IF('Data Import'!$CM$279&lt;&gt;"",'Data Import'!$CM$279,"")</f>
        <v>https://zhit-vmeste.ru/map/?vid=1&amp;sub=393&amp;type=628&amp;name=&amp;addr=&amp;check_1=&amp;check_2=&amp;check_3=&amp;check_4=&amp;check_5=#map</v>
      </c>
    </row>
    <row r="98" spans="1:9" s="202" customFormat="1" x14ac:dyDescent="0.25">
      <c r="A98" s="33">
        <v>89</v>
      </c>
      <c r="B98" s="177" t="s">
        <v>99</v>
      </c>
      <c r="C98" s="199" t="str">
        <f>IF('Data Import'!$CN$273="Нет","+","")</f>
        <v/>
      </c>
      <c r="D98" s="199" t="str">
        <f>IF('Data Import'!$CN$273="Да","+","")</f>
        <v/>
      </c>
      <c r="E98" s="199" t="str">
        <f>IF('Data Import'!$CN$274="Нет","+","")</f>
        <v/>
      </c>
      <c r="F98" s="179" t="str">
        <f>IF('Data Import'!$CN$275&lt;&gt;"",'Data Import'!$CN$275,"")</f>
        <v/>
      </c>
      <c r="G98" s="201" t="str">
        <f>IF('Data Import'!$CN$277&lt;&gt;"",'Data Import'!$CN$277,"")</f>
        <v/>
      </c>
      <c r="H98" s="201" t="str">
        <f>IF('Data Import'!$CN$278&lt;&gt;"",'Data Import'!$CN$278,"")</f>
        <v/>
      </c>
      <c r="I98" s="179" t="str">
        <f>IF('Data Import'!$CN$279&lt;&gt;"",'Data Import'!$CN$279,"")</f>
        <v/>
      </c>
    </row>
  </sheetData>
  <autoFilter ref="A9:I9"/>
  <mergeCells count="13">
    <mergeCell ref="A1:I1"/>
    <mergeCell ref="A2:A8"/>
    <mergeCell ref="B2:B8"/>
    <mergeCell ref="C2:I2"/>
    <mergeCell ref="C3:I3"/>
    <mergeCell ref="C4:I4"/>
    <mergeCell ref="C5:D7"/>
    <mergeCell ref="E5:H5"/>
    <mergeCell ref="I5:I8"/>
    <mergeCell ref="E6:E8"/>
    <mergeCell ref="F6:F8"/>
    <mergeCell ref="G6:H6"/>
    <mergeCell ref="G7:H7"/>
  </mergeCells>
  <pageMargins left="0.7" right="0.7" top="0.75" bottom="0.75" header="0.3" footer="0.3"/>
  <pageSetup paperSize="9" firstPageNumber="2147483648" orientation="portrait"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5"/>
  <sheetViews>
    <sheetView zoomScale="70" zoomScaleNormal="70" workbookViewId="0">
      <pane xSplit="2" ySplit="8" topLeftCell="C78" activePane="bottomRight" state="frozen"/>
      <selection pane="topRight" activeCell="C1" sqref="C1"/>
      <selection pane="bottomLeft" activeCell="A9" sqref="A9"/>
      <selection pane="bottomRight" activeCell="A71" sqref="A71:XFD71"/>
    </sheetView>
  </sheetViews>
  <sheetFormatPr defaultRowHeight="15" x14ac:dyDescent="0.25"/>
  <cols>
    <col min="1" max="1" width="5.42578125" style="56" customWidth="1"/>
    <col min="2" max="2" width="46.140625" style="56" customWidth="1"/>
    <col min="3" max="3" width="17.28515625" style="56" customWidth="1"/>
    <col min="4" max="4" width="22.7109375" style="56" customWidth="1"/>
    <col min="5" max="5" width="6.140625" style="56" customWidth="1"/>
    <col min="6" max="6" width="46" style="56" customWidth="1"/>
    <col min="7" max="7" width="104" style="56" customWidth="1"/>
    <col min="8" max="8" width="93.7109375" style="56" customWidth="1"/>
    <col min="9" max="9" width="44.5703125" style="49" customWidth="1"/>
  </cols>
  <sheetData>
    <row r="1" spans="1:8" ht="18.75" customHeight="1" x14ac:dyDescent="0.25">
      <c r="A1" s="15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row>
    <row r="2" spans="1:8" ht="24.75" customHeight="1" x14ac:dyDescent="0.25">
      <c r="A2" s="92" t="s">
        <v>0</v>
      </c>
      <c r="B2" s="92" t="s">
        <v>1</v>
      </c>
      <c r="C2" s="95" t="s">
        <v>211</v>
      </c>
      <c r="D2" s="90"/>
      <c r="E2" s="90"/>
      <c r="F2" s="90"/>
      <c r="G2" s="90"/>
      <c r="H2" s="91"/>
    </row>
    <row r="3" spans="1:8" ht="36.75" customHeight="1" x14ac:dyDescent="0.25">
      <c r="A3" s="93"/>
      <c r="B3" s="93"/>
      <c r="C3" s="96" t="s">
        <v>220</v>
      </c>
      <c r="D3" s="90"/>
      <c r="E3" s="90"/>
      <c r="F3" s="90"/>
      <c r="G3" s="90"/>
      <c r="H3" s="91"/>
    </row>
    <row r="4" spans="1:8" ht="36.75" customHeight="1" x14ac:dyDescent="0.25">
      <c r="A4" s="93"/>
      <c r="B4" s="93"/>
      <c r="C4" s="97" t="str">
        <f>CONCATENATE("Ожидаемый результат: По итогам ",'Data Import'!$A$1," на официальных сайтах исполнительных органов субъектов Российской Федерации размещена 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f>
        <v>Ожидаемый результат: По итогам 2025 г. на официальных сайтах исполнительных органов субъектов Российской Федерации размещена 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v>
      </c>
      <c r="D4" s="90"/>
      <c r="E4" s="90"/>
      <c r="F4" s="90"/>
      <c r="G4" s="90"/>
      <c r="H4" s="91"/>
    </row>
    <row r="5" spans="1:8" ht="23.25" customHeight="1" x14ac:dyDescent="0.25">
      <c r="A5" s="93"/>
      <c r="B5" s="93"/>
      <c r="C5" s="113" t="s">
        <v>113</v>
      </c>
      <c r="D5" s="100"/>
      <c r="E5" s="157" t="str">
        <f>CONCATENATE("Велась ли в ",'Data Import'!$A$1," работа по данному направлению")</f>
        <v>Велась ли в 2025 г. работа по данному направлению</v>
      </c>
      <c r="F5" s="90"/>
      <c r="G5" s="90"/>
      <c r="H5" s="91"/>
    </row>
    <row r="6" spans="1:8" ht="21.75" customHeight="1" x14ac:dyDescent="0.25">
      <c r="A6" s="93"/>
      <c r="B6" s="93"/>
      <c r="C6" s="101"/>
      <c r="D6" s="102"/>
      <c r="E6" s="98" t="s">
        <v>6</v>
      </c>
      <c r="F6" s="98" t="s">
        <v>216</v>
      </c>
      <c r="G6" s="98" t="s">
        <v>7</v>
      </c>
      <c r="H6" s="91"/>
    </row>
    <row r="7" spans="1:8" x14ac:dyDescent="0.25">
      <c r="A7" s="94"/>
      <c r="B7" s="94"/>
      <c r="C7" s="46" t="s">
        <v>6</v>
      </c>
      <c r="D7" s="46" t="s">
        <v>7</v>
      </c>
      <c r="E7" s="94"/>
      <c r="F7" s="94"/>
      <c r="G7" s="46" t="s">
        <v>221</v>
      </c>
      <c r="H7" s="46" t="s">
        <v>222</v>
      </c>
    </row>
    <row r="8" spans="1:8" ht="15.75" customHeight="1" x14ac:dyDescent="0.25">
      <c r="A8" s="45">
        <v>1</v>
      </c>
      <c r="B8" s="45">
        <v>2</v>
      </c>
      <c r="C8" s="45">
        <v>3</v>
      </c>
      <c r="D8" s="45">
        <v>4</v>
      </c>
      <c r="E8" s="45">
        <v>5</v>
      </c>
      <c r="F8" s="45">
        <v>6</v>
      </c>
      <c r="G8" s="45">
        <v>7</v>
      </c>
      <c r="H8" s="45">
        <v>8</v>
      </c>
    </row>
    <row r="9" spans="1:8" s="202" customFormat="1" ht="15.75" customHeight="1" x14ac:dyDescent="0.25">
      <c r="A9" s="33">
        <v>1</v>
      </c>
      <c r="B9" s="177" t="s">
        <v>11</v>
      </c>
      <c r="C9" s="199" t="str">
        <f>IF('Data Import'!$D$280="Нет","+","")</f>
        <v/>
      </c>
      <c r="D9" s="199" t="str">
        <f>IF('Data Import'!$D$280="Да","+","")</f>
        <v/>
      </c>
      <c r="E9" s="199" t="str">
        <f>IF('Data Import'!$D$281="Нет","+","")</f>
        <v/>
      </c>
      <c r="F9" s="179" t="str">
        <f>IF('Data Import'!$D$282&lt;&gt;"",'Data Import'!$D$282,"")</f>
        <v/>
      </c>
      <c r="G9" s="179" t="str">
        <f>IF('Data Import'!$D$283&lt;&gt;"",'Data Import'!$D$283,"")</f>
        <v/>
      </c>
      <c r="H9" s="179" t="str">
        <f>IF('Data Import'!$D$284&lt;&gt;"",'Data Import'!$D$284,"")</f>
        <v/>
      </c>
    </row>
    <row r="10" spans="1:8" s="202" customFormat="1" ht="15.75" customHeight="1" x14ac:dyDescent="0.25">
      <c r="A10" s="33">
        <v>2</v>
      </c>
      <c r="B10" s="177" t="s">
        <v>12</v>
      </c>
      <c r="C10" s="199" t="str">
        <f>IF('Data Import'!$E$280="Нет","+","")</f>
        <v/>
      </c>
      <c r="D10" s="199" t="str">
        <f>IF('Data Import'!$E$280="Да","+","")</f>
        <v/>
      </c>
      <c r="E10" s="199" t="str">
        <f>IF('Data Import'!$E$281="Нет","+","")</f>
        <v/>
      </c>
      <c r="F10" s="179" t="str">
        <f>IF('Data Import'!$E$282&lt;&gt;"",'Data Import'!$E$282,"")</f>
        <v/>
      </c>
      <c r="G10" s="179" t="str">
        <f>IF('Data Import'!$E$283&lt;&gt;"",'Data Import'!$E$283,"")</f>
        <v/>
      </c>
      <c r="H10" s="179" t="str">
        <f>IF('Data Import'!$E$284&lt;&gt;"",'Data Import'!$E$284,"")</f>
        <v/>
      </c>
    </row>
    <row r="11" spans="1:8" s="202" customFormat="1" ht="15.75" customHeight="1" x14ac:dyDescent="0.25">
      <c r="A11" s="33">
        <v>3</v>
      </c>
      <c r="B11" s="177" t="s">
        <v>13</v>
      </c>
      <c r="C11" s="199" t="str">
        <f>IF('Data Import'!$F$280="Нет","+","")</f>
        <v/>
      </c>
      <c r="D11" s="199" t="str">
        <f>IF('Data Import'!$F$280="Да","+","")</f>
        <v/>
      </c>
      <c r="E11" s="199" t="str">
        <f>IF('Data Import'!$F$281="Нет","+","")</f>
        <v/>
      </c>
      <c r="F11" s="179" t="str">
        <f>IF('Data Import'!$F$282&lt;&gt;"",'Data Import'!$F$282,"")</f>
        <v/>
      </c>
      <c r="G11" s="179" t="str">
        <f>IF('Data Import'!$F$283&lt;&gt;"",'Data Import'!$F$283,"")</f>
        <v/>
      </c>
      <c r="H11" s="179" t="str">
        <f>IF('Data Import'!$F$284&lt;&gt;"",'Data Import'!$F$284,"")</f>
        <v/>
      </c>
    </row>
    <row r="12" spans="1:8" s="202" customFormat="1" ht="69" customHeight="1" x14ac:dyDescent="0.25">
      <c r="A12" s="33">
        <v>4</v>
      </c>
      <c r="B12" s="177" t="s">
        <v>14</v>
      </c>
      <c r="C12" s="199" t="str">
        <f>IF('Data Import'!$G$280="Нет","+","")</f>
        <v/>
      </c>
      <c r="D12" s="199" t="str">
        <f>IF('Data Import'!$G$280="Да","+","")</f>
        <v>+</v>
      </c>
      <c r="E12" s="199" t="str">
        <f>IF('Data Import'!$G$281="Нет","+","")</f>
        <v/>
      </c>
      <c r="F12" s="179" t="str">
        <f>IF('Data Import'!$G$282&lt;&gt;"",'Data Import'!$G$282,"")</f>
        <v/>
      </c>
      <c r="G12" s="179" t="str">
        <f>IF('Data Import'!$G$283&lt;&gt;"",'Data Import'!$G$283,"")</f>
        <v>По итогам 2024 года на официальных сайтах исполнительных органов Магаданской области проведено уточнение информации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v>
      </c>
      <c r="H12" s="179" t="str">
        <f>IF('Data Import'!$G$284&lt;&gt;"",'Data Import'!$G$284,"")</f>
        <v>https://mintrans.49gov.ru/activities/transport/</v>
      </c>
    </row>
    <row r="13" spans="1:8" s="202" customFormat="1" ht="61.5" customHeight="1" x14ac:dyDescent="0.25">
      <c r="A13" s="33">
        <v>5</v>
      </c>
      <c r="B13" s="177" t="s">
        <v>15</v>
      </c>
      <c r="C13" s="199" t="str">
        <f>IF('Data Import'!$H$280="Нет","+","")</f>
        <v/>
      </c>
      <c r="D13" s="199" t="str">
        <f>IF('Data Import'!$H$280="Да","+","")</f>
        <v>+</v>
      </c>
      <c r="E13" s="199" t="str">
        <f>IF('Data Import'!$H$281="Нет","+","")</f>
        <v/>
      </c>
      <c r="F13" s="179" t="str">
        <f>IF('Data Import'!$H$282&lt;&gt;"",'Data Import'!$H$282,"")</f>
        <v/>
      </c>
      <c r="G13" s="179" t="str">
        <f>IF('Data Import'!$H$283&lt;&gt;"",'Data Import'!$H$283,"")</f>
        <v>Реестр объектов социальной инфраструктуры и услуг в приоритетных сферах жизнедеятельности инвалидов и других маломобильных групп населения на территории Приморского края, содержащий информацию о состоянии доступности объектов транспортной инфраструктуры размещен на сайте министерства труда и социальной политики Приморского края</v>
      </c>
      <c r="H13" s="179" t="str">
        <f>IF('Data Import'!$H$284&lt;&gt;"",'Data Import'!$H$284,"")</f>
        <v>https://soctrud.primorsky.ru/page/reestr_osi_i_uslug_v_prioritetnykh_sferakh_zhiznedeiatelnosti_invalidov_i_drugikh_mgn_na_territorii_primorskogo_kraia</v>
      </c>
    </row>
    <row r="14" spans="1:8" s="202" customFormat="1" ht="15.75" customHeight="1" x14ac:dyDescent="0.25">
      <c r="A14" s="33">
        <v>6</v>
      </c>
      <c r="B14" s="177" t="s">
        <v>16</v>
      </c>
      <c r="C14" s="199" t="str">
        <f>IF('Data Import'!$I$280="Нет","+","")</f>
        <v/>
      </c>
      <c r="D14" s="199" t="str">
        <f>IF('Data Import'!$I$280="Да","+","")</f>
        <v/>
      </c>
      <c r="E14" s="199" t="str">
        <f>IF('Data Import'!$I$281="Нет","+","")</f>
        <v/>
      </c>
      <c r="F14" s="179" t="str">
        <f>IF('Data Import'!$I$282&lt;&gt;"",'Data Import'!$I$282,"")</f>
        <v/>
      </c>
      <c r="G14" s="179" t="str">
        <f>IF('Data Import'!$I$283&lt;&gt;"",'Data Import'!$I$283,"")</f>
        <v xml:space="preserve">Сссылка на портал "Жить вместе"
</v>
      </c>
      <c r="H14" s="179" t="str">
        <f>IF('Data Import'!$I$284&lt;&gt;"",'Data Import'!$I$284,"")</f>
        <v xml:space="preserve">https://mintrans.sakha.gov.ru/dostupnaya.sreda
</v>
      </c>
    </row>
    <row r="15" spans="1:8" s="202" customFormat="1" ht="50.25" customHeight="1" x14ac:dyDescent="0.25">
      <c r="A15" s="33">
        <v>7</v>
      </c>
      <c r="B15" s="177" t="s">
        <v>17</v>
      </c>
      <c r="C15" s="199" t="str">
        <f>IF('Data Import'!$J$280="Нет","+","")</f>
        <v/>
      </c>
      <c r="D15" s="199" t="str">
        <f>IF('Data Import'!$J$280="Да","+","")</f>
        <v>+</v>
      </c>
      <c r="E15" s="199" t="str">
        <f>IF('Data Import'!$J$281="Нет","+","")</f>
        <v/>
      </c>
      <c r="F15" s="179" t="str">
        <f>IF('Data Import'!$J$282&lt;&gt;"",'Data Import'!$J$282,"")</f>
        <v/>
      </c>
      <c r="G15" s="179" t="str">
        <f>IF('Data Import'!$J$283&lt;&gt;"",'Data Import'!$J$283,"")</f>
        <v>1. Реестр приоритетных объектов транспортной инфраструктуры на 01.01.2024 год; 2. Реестр приоритетных для инвалидов транспортных маршрутов Сахалинской области; 3. Информация о работе диспетчерского центра связи для инвалидов по слуху в Сахалинской области.</v>
      </c>
      <c r="H15" s="179" t="str">
        <f>IF('Data Import'!$J$284&lt;&gt;"",'Data Import'!$J$284,"")</f>
        <v>https://mintrans.sakhalin.gov.ru/content/dostupnaya-sreda?cid=38</v>
      </c>
    </row>
    <row r="16" spans="1:8" s="202" customFormat="1" ht="15.75" customHeight="1" x14ac:dyDescent="0.25">
      <c r="A16" s="33">
        <v>8</v>
      </c>
      <c r="B16" s="177" t="s">
        <v>18</v>
      </c>
      <c r="C16" s="199" t="str">
        <f>IF('Data Import'!$K$280="Нет","+","")</f>
        <v>+</v>
      </c>
      <c r="D16" s="199" t="str">
        <f>IF('Data Import'!$K$280="Да","+","")</f>
        <v/>
      </c>
      <c r="E16" s="199" t="str">
        <f>IF('Data Import'!$K$281="Нет","+","")</f>
        <v>+</v>
      </c>
      <c r="F16" s="179" t="str">
        <f>IF('Data Import'!$K$282&lt;&gt;"",'Data Import'!$K$282,"")</f>
        <v/>
      </c>
      <c r="G16" s="179" t="str">
        <f>IF('Data Import'!$K$283&lt;&gt;"",'Data Import'!$K$283,"")</f>
        <v/>
      </c>
      <c r="H16" s="179" t="str">
        <f>IF('Data Import'!$K$284&lt;&gt;"",'Data Import'!$K$284,"")</f>
        <v/>
      </c>
    </row>
    <row r="17" spans="1:8" s="202" customFormat="1" ht="15.75" customHeight="1" x14ac:dyDescent="0.25">
      <c r="A17" s="33">
        <v>9</v>
      </c>
      <c r="B17" s="177" t="s">
        <v>19</v>
      </c>
      <c r="C17" s="199" t="str">
        <f>IF('Data Import'!$L$280="Нет","+","")</f>
        <v/>
      </c>
      <c r="D17" s="199" t="str">
        <f>IF('Data Import'!$L$280="Да","+","")</f>
        <v>+</v>
      </c>
      <c r="E17" s="199" t="str">
        <f>IF('Data Import'!$L$281="Нет","+","")</f>
        <v>+</v>
      </c>
      <c r="F17" s="179" t="str">
        <f>IF('Data Import'!$L$282&lt;&gt;"",'Data Import'!$L$282,"")</f>
        <v/>
      </c>
      <c r="G17" s="179" t="str">
        <f>IF('Data Import'!$L$283&lt;&gt;"",'Data Import'!$L$283,"")</f>
        <v/>
      </c>
      <c r="H17" s="179" t="str">
        <f>IF('Data Import'!$L$284&lt;&gt;"",'Data Import'!$L$284,"")</f>
        <v/>
      </c>
    </row>
    <row r="18" spans="1:8" s="202" customFormat="1" ht="15.75" customHeight="1" x14ac:dyDescent="0.25">
      <c r="A18" s="33">
        <v>10</v>
      </c>
      <c r="B18" s="177" t="s">
        <v>20</v>
      </c>
      <c r="C18" s="199" t="str">
        <f>IF('Data Import'!$M$280="Нет","+","")</f>
        <v/>
      </c>
      <c r="D18" s="199" t="str">
        <f>IF('Data Import'!$M$280="Да","+","")</f>
        <v>+</v>
      </c>
      <c r="E18" s="199" t="str">
        <f>IF('Data Import'!$M$281="Нет","+","")</f>
        <v>+</v>
      </c>
      <c r="F18" s="179" t="str">
        <f>IF('Data Import'!$M$282&lt;&gt;"",'Data Import'!$M$282,"")</f>
        <v/>
      </c>
      <c r="G18" s="179" t="str">
        <f>IF('Data Import'!$M$283&lt;&gt;"",'Data Import'!$M$283,"")</f>
        <v/>
      </c>
      <c r="H18" s="179" t="str">
        <f>IF('Data Import'!$M$284&lt;&gt;"",'Data Import'!$M$284,"")</f>
        <v/>
      </c>
    </row>
    <row r="19" spans="1:8" s="202" customFormat="1" ht="15.75" customHeight="1" x14ac:dyDescent="0.25">
      <c r="A19" s="33">
        <v>11</v>
      </c>
      <c r="B19" s="177" t="s">
        <v>21</v>
      </c>
      <c r="C19" s="199" t="str">
        <f>IF('Data Import'!$N$280="Нет","+","")</f>
        <v>+</v>
      </c>
      <c r="D19" s="199" t="str">
        <f>IF('Data Import'!$N$280="Да","+","")</f>
        <v/>
      </c>
      <c r="E19" s="199" t="str">
        <f>IF('Data Import'!$N$281="Нет","+","")</f>
        <v>+</v>
      </c>
      <c r="F19" s="179" t="str">
        <f>IF('Data Import'!$N$282&lt;&gt;"",'Data Import'!$N$282,"")</f>
        <v/>
      </c>
      <c r="G19" s="179" t="str">
        <f>IF('Data Import'!$N$283&lt;&gt;"",'Data Import'!$N$283,"")</f>
        <v/>
      </c>
      <c r="H19" s="179" t="str">
        <f>IF('Data Import'!$N$284&lt;&gt;"",'Data Import'!$N$284,"")</f>
        <v/>
      </c>
    </row>
    <row r="20" spans="1:8" s="202" customFormat="1" ht="15.75" customHeight="1" x14ac:dyDescent="0.25">
      <c r="A20" s="33">
        <v>12</v>
      </c>
      <c r="B20" s="177" t="s">
        <v>22</v>
      </c>
      <c r="C20" s="199" t="str">
        <f>IF('Data Import'!$O$280="Нет","+","")</f>
        <v>+</v>
      </c>
      <c r="D20" s="199" t="str">
        <f>IF('Data Import'!$O$280="Да","+","")</f>
        <v/>
      </c>
      <c r="E20" s="199" t="str">
        <f>IF('Data Import'!$O$281="Нет","+","")</f>
        <v>+</v>
      </c>
      <c r="F20" s="179" t="str">
        <f>IF('Data Import'!$O$282&lt;&gt;"",'Data Import'!$O$282,"")</f>
        <v/>
      </c>
      <c r="G20" s="179" t="str">
        <f>IF('Data Import'!$O$283&lt;&gt;"",'Data Import'!$O$283,"")</f>
        <v/>
      </c>
      <c r="H20" s="179" t="str">
        <f>IF('Data Import'!$O$284&lt;&gt;"",'Data Import'!$O$284,"")</f>
        <v/>
      </c>
    </row>
    <row r="21" spans="1:8" s="202" customFormat="1" ht="141" customHeight="1" x14ac:dyDescent="0.25">
      <c r="A21" s="33">
        <v>13</v>
      </c>
      <c r="B21" s="177" t="s">
        <v>23</v>
      </c>
      <c r="C21" s="199" t="str">
        <f>IF('Data Import'!$P$280="Нет","+","")</f>
        <v/>
      </c>
      <c r="D21" s="199" t="str">
        <f>IF('Data Import'!$P$280="Да","+","")</f>
        <v>+</v>
      </c>
      <c r="E21" s="199" t="str">
        <f>IF('Data Import'!$P$281="Нет","+","")</f>
        <v/>
      </c>
      <c r="F21" s="179" t="str">
        <f>IF('Data Import'!$P$282&lt;&gt;"",'Data Import'!$P$282,"")</f>
        <v/>
      </c>
      <c r="G21" s="179" t="str">
        <f>IF('Data Import'!$P$283&lt;&gt;"",'Data Import'!$P$283,"")</f>
        <v>1) Информация о доступности ж/д вокзалов (с картой РЖД), порядке помощи на ж/д транспорте (с контактами ЦСМ); о доступности аэропорта Пензы, бесплатных услугах и контактах; о бесплатных услугах в такси и контактах для жалоб; перечень 13 автовокзалов/станций с режимом работы и ссылкой на паспорта доступности; о количестве адаптированных ТС в г. Пензе; о реализации дорожной карты доступности до 2030 года и мониторинге.
2) Сведения о закупке адаптированного подвижного состава – в рамках федеральных и региональных программ в 2025 году перевозчики приобрели 60 автобусов большого класса. Всего на маршрутах области работают 79 автобусов большого, среднего и малого классов, приобретенных в рамках нацпроектов 
3) Информация о работе сервиса "Социальное такси" — бесплатных перевозках для граждан с нарушениями опорно-двигательного аппарата до объектов социальной инфраструктуры</v>
      </c>
      <c r="H21" s="179" t="str">
        <f>IF('Data Import'!$P$284&lt;&gt;"",'Data Import'!$P$284,"")</f>
        <v>1) https://ui.pnzreg.ru/all/malomobilnym-grazhdanam/
2) https://xn--80aapampemcchfmo7a3c9ehj.xn--p1ai/news/v-penzenskuyu-oblast-postupila-novaya-partiya-avtobusov/
3) https://socpnz.ru/news/1076/</v>
      </c>
    </row>
    <row r="22" spans="1:8" s="202" customFormat="1" ht="93" customHeight="1" x14ac:dyDescent="0.25">
      <c r="A22" s="33">
        <v>14</v>
      </c>
      <c r="B22" s="177" t="s">
        <v>24</v>
      </c>
      <c r="C22" s="199" t="str">
        <f>IF('Data Import'!$Q$280="Нет","+","")</f>
        <v/>
      </c>
      <c r="D22" s="199" t="str">
        <f>IF('Data Import'!$Q$280="Да","+","")</f>
        <v>+</v>
      </c>
      <c r="E22" s="199" t="str">
        <f>IF('Data Import'!$Q$281="Нет","+","")</f>
        <v/>
      </c>
      <c r="F22" s="179" t="str">
        <f>IF('Data Import'!$Q$282&lt;&gt;"",'Data Import'!$Q$282,"")</f>
        <v xml:space="preserve">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Пермского края размещена на портале региона https://bezbarierov.permkrai.ru/ </v>
      </c>
      <c r="G22" s="179" t="str">
        <f>IF('Data Import'!$Q$283&lt;&gt;"",'Data Import'!$Q$283,"")</f>
        <v/>
      </c>
      <c r="H22" s="179" t="str">
        <f>IF('Data Import'!$Q$284&lt;&gt;"",'Data Import'!$Q$284,"")</f>
        <v/>
      </c>
    </row>
    <row r="23" spans="1:8" s="202" customFormat="1" ht="15.75" customHeight="1" x14ac:dyDescent="0.25">
      <c r="A23" s="33">
        <v>15</v>
      </c>
      <c r="B23" s="177" t="s">
        <v>25</v>
      </c>
      <c r="C23" s="199" t="str">
        <f>IF('Data Import'!$R$280="Нет","+","")</f>
        <v>+</v>
      </c>
      <c r="D23" s="199" t="str">
        <f>IF('Data Import'!$R$280="Да","+","")</f>
        <v/>
      </c>
      <c r="E23" s="199" t="str">
        <f>IF('Data Import'!$R$281="Нет","+","")</f>
        <v>+</v>
      </c>
      <c r="F23" s="179" t="str">
        <f>IF('Data Import'!$R$282&lt;&gt;"",'Data Import'!$R$282,"")</f>
        <v/>
      </c>
      <c r="G23" s="179" t="str">
        <f>IF('Data Import'!$R$283&lt;&gt;"",'Data Import'!$R$283,"")</f>
        <v/>
      </c>
      <c r="H23" s="179" t="str">
        <f>IF('Data Import'!$R$284&lt;&gt;"",'Data Import'!$R$284,"")</f>
        <v/>
      </c>
    </row>
    <row r="24" spans="1:8" s="202" customFormat="1" ht="35.25" customHeight="1" x14ac:dyDescent="0.25">
      <c r="A24" s="33">
        <v>16</v>
      </c>
      <c r="B24" s="177" t="s">
        <v>26</v>
      </c>
      <c r="C24" s="199" t="str">
        <f>IF('Data Import'!$S$280="Нет","+","")</f>
        <v/>
      </c>
      <c r="D24" s="199" t="str">
        <f>IF('Data Import'!$S$280="Да","+","")</f>
        <v>+</v>
      </c>
      <c r="E24" s="199" t="str">
        <f>IF('Data Import'!$S$281="Нет","+","")</f>
        <v/>
      </c>
      <c r="F24" s="179" t="str">
        <f>IF('Data Import'!$S$282&lt;&gt;"",'Data Import'!$S$282,"")</f>
        <v/>
      </c>
      <c r="G24" s="179" t="str">
        <f>IF('Data Import'!$S$283&lt;&gt;"",'Data Import'!$S$283,"")</f>
        <v>соблюдение требований доступности для инвалидов при строительстве пассажирского причала для речных судов с пешеходным переходом на р. Волга в районе г. Козьмодемьянска</v>
      </c>
      <c r="H24" s="179" t="str">
        <f>IF('Data Import'!$S$284&lt;&gt;"",'Data Import'!$S$284,"")</f>
        <v>https://mari-el.gov.ru/ministries/mintrans/news/informatsiya-dlya-lyudey-s-invalidnostyu-i-drugikh-malomobilnykh-grupp-naseleniya-vopros-dostupnosti</v>
      </c>
    </row>
    <row r="25" spans="1:8" s="202" customFormat="1" ht="15.75" customHeight="1" x14ac:dyDescent="0.25">
      <c r="A25" s="33">
        <v>17</v>
      </c>
      <c r="B25" s="177" t="s">
        <v>27</v>
      </c>
      <c r="C25" s="199" t="str">
        <f>IF('Data Import'!$T$280="Нет","+","")</f>
        <v/>
      </c>
      <c r="D25" s="199" t="str">
        <f>IF('Data Import'!$T$280="Да","+","")</f>
        <v/>
      </c>
      <c r="E25" s="199" t="str">
        <f>IF('Data Import'!$T$281="Нет","+","")</f>
        <v/>
      </c>
      <c r="F25" s="179" t="str">
        <f>IF('Data Import'!$T$282&lt;&gt;"",'Data Import'!$T$282,"")</f>
        <v/>
      </c>
      <c r="G25" s="179" t="str">
        <f>IF('Data Import'!$T$283&lt;&gt;"",'Data Import'!$T$283,"")</f>
        <v/>
      </c>
      <c r="H25" s="179" t="str">
        <f>IF('Data Import'!$T$284&lt;&gt;"",'Data Import'!$T$284,"")</f>
        <v/>
      </c>
    </row>
    <row r="26" spans="1:8" s="202" customFormat="1" ht="15.75" customHeight="1" x14ac:dyDescent="0.25">
      <c r="A26" s="33">
        <v>18</v>
      </c>
      <c r="B26" s="177" t="s">
        <v>28</v>
      </c>
      <c r="C26" s="199" t="str">
        <f>IF('Data Import'!$U$280="Нет","+","")</f>
        <v/>
      </c>
      <c r="D26" s="199" t="str">
        <f>IF('Data Import'!$U$280="Да","+","")</f>
        <v/>
      </c>
      <c r="E26" s="199" t="str">
        <f>IF('Data Import'!$U$281="Нет","+","")</f>
        <v/>
      </c>
      <c r="F26" s="179" t="str">
        <f>IF('Data Import'!$U$282&lt;&gt;"",'Data Import'!$U$282,"")</f>
        <v/>
      </c>
      <c r="G26" s="179" t="str">
        <f>IF('Data Import'!$U$283&lt;&gt;"",'Data Import'!$U$283,"")</f>
        <v/>
      </c>
      <c r="H26" s="179" t="str">
        <f>IF('Data Import'!$U$284&lt;&gt;"",'Data Import'!$U$284,"")</f>
        <v/>
      </c>
    </row>
    <row r="27" spans="1:8" s="202" customFormat="1" ht="15.75" customHeight="1" x14ac:dyDescent="0.25">
      <c r="A27" s="33">
        <v>19</v>
      </c>
      <c r="B27" s="177" t="s">
        <v>29</v>
      </c>
      <c r="C27" s="199" t="str">
        <f>IF('Data Import'!$V$280="Нет","+","")</f>
        <v/>
      </c>
      <c r="D27" s="199" t="str">
        <f>IF('Data Import'!$V$280="Да","+","")</f>
        <v/>
      </c>
      <c r="E27" s="199" t="str">
        <f>IF('Data Import'!$V$281="Нет","+","")</f>
        <v/>
      </c>
      <c r="F27" s="179" t="str">
        <f>IF('Data Import'!$V$282&lt;&gt;"",'Data Import'!$V$282,"")</f>
        <v/>
      </c>
      <c r="G27" s="179" t="str">
        <f>IF('Data Import'!$V$283&lt;&gt;"",'Data Import'!$V$283,"")</f>
        <v/>
      </c>
      <c r="H27" s="179" t="str">
        <f>IF('Data Import'!$V$284&lt;&gt;"",'Data Import'!$V$284,"")</f>
        <v/>
      </c>
    </row>
    <row r="28" spans="1:8" s="202" customFormat="1" ht="15.75" customHeight="1" x14ac:dyDescent="0.25">
      <c r="A28" s="33">
        <v>20</v>
      </c>
      <c r="B28" s="177" t="s">
        <v>30</v>
      </c>
      <c r="C28" s="199" t="str">
        <f>IF('Data Import'!$W$280="Нет","+","")</f>
        <v>+</v>
      </c>
      <c r="D28" s="199" t="str">
        <f>IF('Data Import'!$W$280="Да","+","")</f>
        <v/>
      </c>
      <c r="E28" s="199" t="str">
        <f>IF('Data Import'!$W$281="Нет","+","")</f>
        <v>+</v>
      </c>
      <c r="F28" s="179" t="str">
        <f>IF('Data Import'!$W$282&lt;&gt;"",'Data Import'!$W$282,"")</f>
        <v/>
      </c>
      <c r="G28" s="179" t="str">
        <f>IF('Data Import'!$W$283&lt;&gt;"",'Data Import'!$W$283,"")</f>
        <v/>
      </c>
      <c r="H28" s="179" t="str">
        <f>IF('Data Import'!$W$284&lt;&gt;"",'Data Import'!$W$284,"")</f>
        <v/>
      </c>
    </row>
    <row r="29" spans="1:8" s="202" customFormat="1" ht="64.5" customHeight="1" x14ac:dyDescent="0.25">
      <c r="A29" s="33">
        <v>21</v>
      </c>
      <c r="B29" s="177" t="s">
        <v>31</v>
      </c>
      <c r="C29" s="199" t="str">
        <f>IF('Data Import'!$X$280="Нет","+","")</f>
        <v/>
      </c>
      <c r="D29" s="199" t="str">
        <f>IF('Data Import'!$X$280="Да","+","")</f>
        <v>+</v>
      </c>
      <c r="E29" s="199" t="str">
        <f>IF('Data Import'!$X$281="Нет","+","")</f>
        <v/>
      </c>
      <c r="F29" s="179" t="str">
        <f>IF('Data Import'!$X$282&lt;&gt;"",'Data Import'!$X$282,"")</f>
        <v/>
      </c>
      <c r="G29" s="179" t="str">
        <f>IF('Data Import'!$X$283&lt;&gt;"",'Data Import'!$X$283,"")</f>
        <v xml:space="preserve">Необходимая информация о мерах поддержки инвалидов размещена на официальном сайте Министерства социальной политики и труда Удмуртской Республики. Информация по доступности маломобильных групп населения объектов транспортной инфраструктуры и маршрутов регулярных перевозок, доступных для инвалидов,  размещена на официальном сайте Министерства транспорта и дорожного хозяйства Удмуртской Республики </v>
      </c>
      <c r="H29" s="179" t="str">
        <f>IF('Data Import'!$X$284&lt;&gt;"",'Data Import'!$X$284,"")</f>
        <v>https://minsoc18.ru                              
https://mindortrans.su/otrasli/otrtransport/informatsiya-dlya-invalidov</v>
      </c>
    </row>
    <row r="30" spans="1:8" s="202" customFormat="1" ht="78.75" customHeight="1" x14ac:dyDescent="0.25">
      <c r="A30" s="33">
        <v>22</v>
      </c>
      <c r="B30" s="177" t="s">
        <v>32</v>
      </c>
      <c r="C30" s="199" t="str">
        <f>IF('Data Import'!$Y$280="Нет","+","")</f>
        <v/>
      </c>
      <c r="D30" s="199" t="str">
        <f>IF('Data Import'!$Y$280="Да","+","")</f>
        <v>+</v>
      </c>
      <c r="E30" s="199" t="str">
        <f>IF('Data Import'!$Y$281="Нет","+","")</f>
        <v/>
      </c>
      <c r="F30" s="179" t="str">
        <f>IF('Data Import'!$Y$282&lt;&gt;"",'Data Import'!$Y$282,"")</f>
        <v/>
      </c>
      <c r="G30" s="179" t="str">
        <f>IF('Data Import'!$Y$283&lt;&gt;"",'Data Import'!$Y$283,"")</f>
        <v>На официальном сайте Министерства транспорта Ульяновской области размещена информация: расписание движения автобусов по пригородным маршрутам (от остановочных пунктов Ульяновской области), сводное расписание движения автобусов по сезонным межмуниципальным маршрутам регулярных перевозок в пригородном сообщении, маршруты по г.Ульяновску, обслуживаемые с предоставлением льгот на проезд, информация о предоставляемых государственных услугах.</v>
      </c>
      <c r="H30" s="179" t="str">
        <f>IF('Data Import'!$Y$284&lt;&gt;"",'Data Import'!$Y$284,"")</f>
        <v xml:space="preserve">https://transport73.gosuslugi.ru     </v>
      </c>
    </row>
    <row r="31" spans="1:8" s="202" customFormat="1" ht="15.75" customHeight="1" x14ac:dyDescent="0.25">
      <c r="A31" s="33">
        <v>23</v>
      </c>
      <c r="B31" s="177" t="s">
        <v>33</v>
      </c>
      <c r="C31" s="199" t="str">
        <f>IF('Data Import'!$Z$280="Нет","+","")</f>
        <v/>
      </c>
      <c r="D31" s="199" t="str">
        <f>IF('Data Import'!$Z$280="Да","+","")</f>
        <v/>
      </c>
      <c r="E31" s="199" t="str">
        <f>IF('Data Import'!$Z$281="Нет","+","")</f>
        <v/>
      </c>
      <c r="F31" s="179" t="str">
        <f>IF('Data Import'!$Z$282&lt;&gt;"",'Data Import'!$Z$282,"")</f>
        <v/>
      </c>
      <c r="G31" s="179" t="str">
        <f>IF('Data Import'!$Z$283&lt;&gt;"",'Data Import'!$Z$283,"")</f>
        <v/>
      </c>
      <c r="H31" s="179" t="str">
        <f>IF('Data Import'!$Z$284&lt;&gt;"",'Data Import'!$Z$284,"")</f>
        <v/>
      </c>
    </row>
    <row r="32" spans="1:8" s="202" customFormat="1" ht="15.75" customHeight="1" x14ac:dyDescent="0.25">
      <c r="A32" s="33">
        <v>24</v>
      </c>
      <c r="B32" s="177" t="s">
        <v>34</v>
      </c>
      <c r="C32" s="199" t="str">
        <f>IF('Data Import'!$AA$280="Нет","+","")</f>
        <v>+</v>
      </c>
      <c r="D32" s="199" t="str">
        <f>IF('Data Import'!$AA$280="Да","+","")</f>
        <v/>
      </c>
      <c r="E32" s="199" t="str">
        <f>IF('Data Import'!$AA$281="Нет","+","")</f>
        <v>+</v>
      </c>
      <c r="F32" s="179" t="str">
        <f>IF('Data Import'!$AA$282&lt;&gt;"",'Data Import'!$AA$282,"")</f>
        <v/>
      </c>
      <c r="G32" s="179" t="str">
        <f>IF('Data Import'!$AA$283&lt;&gt;"",'Data Import'!$AA$283,"")</f>
        <v/>
      </c>
      <c r="H32" s="179" t="str">
        <f>IF('Data Import'!$AA$284&lt;&gt;"",'Data Import'!$AA$284,"")</f>
        <v/>
      </c>
    </row>
    <row r="33" spans="1:8" s="202" customFormat="1" ht="142.5" customHeight="1" x14ac:dyDescent="0.25">
      <c r="A33" s="33">
        <v>25</v>
      </c>
      <c r="B33" s="177" t="s">
        <v>35</v>
      </c>
      <c r="C33" s="199" t="str">
        <f>IF('Data Import'!$AB$280="Нет","+","")</f>
        <v>+</v>
      </c>
      <c r="D33" s="199" t="str">
        <f>IF('Data Import'!$AB$280="Да","+","")</f>
        <v/>
      </c>
      <c r="E33" s="199" t="str">
        <f>IF('Data Import'!$AB$281="Нет","+","")</f>
        <v/>
      </c>
      <c r="F33" s="179" t="str">
        <f>IF('Data Import'!$AB$282&lt;&gt;"",'Data Import'!$AB$282,"")</f>
        <v/>
      </c>
      <c r="G33" s="179" t="str">
        <f>IF('Data Import'!$AB$283&lt;&gt;"",'Data Import'!$AB$283,"")</f>
        <v xml:space="preserve">Согласно мониторингу за 2024 год на официальных сайтах органов исполнительной власти по теме «Информационное обеспечение инвалидов о доступности для них объектов транспортной инфраструктуры, транспортных средств и предоставляемых услуг» размещено 23 информационных сообщения. В том числе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 – 9 материалов; о возможности получения информации о движении доступного для инвалидов транспорта в дистанционном режиме – 2;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 12 информационных сообщений.
</v>
      </c>
      <c r="H33" s="179" t="str">
        <f>IF('Data Import'!$AB$284&lt;&gt;"",'Data Import'!$AB$284,"")</f>
        <v xml:space="preserve">https://vologda-oblast.ru/
https://mintrans.gov35.ru/
https://mip.gov35.ru/
https://vologdaregion.ru/
</v>
      </c>
    </row>
    <row r="34" spans="1:8" s="202" customFormat="1" ht="33.75" customHeight="1" x14ac:dyDescent="0.25">
      <c r="A34" s="33">
        <v>26</v>
      </c>
      <c r="B34" s="177" t="s">
        <v>36</v>
      </c>
      <c r="C34" s="199" t="str">
        <f>IF('Data Import'!$AC$280="Нет","+","")</f>
        <v/>
      </c>
      <c r="D34" s="199" t="str">
        <f>IF('Data Import'!$AC$280="Да","+","")</f>
        <v>+</v>
      </c>
      <c r="E34" s="199" t="str">
        <f>IF('Data Import'!$AC$281="Нет","+","")</f>
        <v/>
      </c>
      <c r="F34" s="179" t="str">
        <f>IF('Data Import'!$AC$282&lt;&gt;"",'Data Import'!$AC$282,"")</f>
        <v/>
      </c>
      <c r="G34" s="179" t="str">
        <f>IF('Data Import'!$AC$283&lt;&gt;"",'Data Import'!$AC$283,"")</f>
        <v>Информация Комитета по транспорту по исполнению Дорожной карты по повышению значений показателей доступности для инвалидов объектов и услуг в Санкт‑Петербурге (отчет за 2025 год)</v>
      </c>
      <c r="H34" s="179" t="str">
        <f>IF('Data Import'!$AC$284&lt;&gt;"",'Data Import'!$AC$284,"")</f>
        <v>https://www.gov.spb.ru/gov/otrasl/c_transport/informaciya-dlya-malomobilnyh-grupp-naseleniya</v>
      </c>
    </row>
    <row r="35" spans="1:8" s="202" customFormat="1" ht="15.75" customHeight="1" x14ac:dyDescent="0.25">
      <c r="A35" s="33">
        <v>27</v>
      </c>
      <c r="B35" s="177" t="s">
        <v>37</v>
      </c>
      <c r="C35" s="199" t="str">
        <f>IF('Data Import'!$AD$280="Нет","+","")</f>
        <v/>
      </c>
      <c r="D35" s="199" t="str">
        <f>IF('Data Import'!$AD$280="Да","+","")</f>
        <v/>
      </c>
      <c r="E35" s="199" t="str">
        <f>IF('Data Import'!$AD$281="Нет","+","")</f>
        <v/>
      </c>
      <c r="F35" s="179" t="str">
        <f>IF('Data Import'!$AD$282&lt;&gt;"",'Data Import'!$AD$282,"")</f>
        <v/>
      </c>
      <c r="G35" s="179" t="str">
        <f>IF('Data Import'!$AD$283&lt;&gt;"",'Data Import'!$AD$283,"")</f>
        <v/>
      </c>
      <c r="H35" s="179" t="str">
        <f>IF('Data Import'!$AD$284&lt;&gt;"",'Data Import'!$AD$284,"")</f>
        <v/>
      </c>
    </row>
    <row r="36" spans="1:8" s="202" customFormat="1" ht="15.75" customHeight="1" x14ac:dyDescent="0.25">
      <c r="A36" s="33">
        <v>28</v>
      </c>
      <c r="B36" s="177" t="s">
        <v>38</v>
      </c>
      <c r="C36" s="199" t="str">
        <f>IF('Data Import'!$AE$280="Нет","+","")</f>
        <v/>
      </c>
      <c r="D36" s="199" t="str">
        <f>IF('Data Import'!$AE$280="Да","+","")</f>
        <v>+</v>
      </c>
      <c r="E36" s="199" t="str">
        <f>IF('Data Import'!$AE$281="Нет","+","")</f>
        <v/>
      </c>
      <c r="F36" s="179" t="str">
        <f>IF('Data Import'!$AE$282&lt;&gt;"",'Data Import'!$AE$282,"")</f>
        <v/>
      </c>
      <c r="G36" s="179" t="str">
        <f>IF('Data Import'!$AE$283&lt;&gt;"",'Data Import'!$AE$283,"")</f>
        <v>1.Разъяснения Минтруда  России проблемных вопросов, возникающих у граждан при реализации права на  бесплатную  парковку  транспортного  средства,  управляемого  инвалидом  или перевозящего  инвалида  (ребенка-инвалида)
2.Методические рекомендации по оценке показателей доступности для инвалидов транспортного комплекса.
3.Рекомендации по организации работы негосударственными транспортными компаниями в целях обеспечения доступности для инвалидов объектов транспортной инфраструктуры, транспортных средств и оказываемых на них услуг.
4.Методические рекомендации по развитию транспортной инфраструктуры, обеспечивающей доступность медицинской инфраструктуры для  населения</v>
      </c>
      <c r="H36" s="179" t="str">
        <f>IF('Data Import'!$AE$284&lt;&gt;"",'Data Import'!$AE$284,"")</f>
        <v>https://transport.lenobl.ru/ru/about/metodpomosh/</v>
      </c>
    </row>
    <row r="37" spans="1:8" s="202" customFormat="1" ht="15.75" customHeight="1" x14ac:dyDescent="0.25">
      <c r="A37" s="33">
        <v>29</v>
      </c>
      <c r="B37" s="177" t="s">
        <v>39</v>
      </c>
      <c r="C37" s="199" t="str">
        <f>IF('Data Import'!$AF$280="Нет","+","")</f>
        <v/>
      </c>
      <c r="D37" s="199" t="str">
        <f>IF('Data Import'!$AF$280="Да","+","")</f>
        <v>+</v>
      </c>
      <c r="E37" s="199" t="str">
        <f>IF('Data Import'!$AF$281="Нет","+","")</f>
        <v/>
      </c>
      <c r="F37" s="179" t="str">
        <f>IF('Data Import'!$AF$282&lt;&gt;"",'Data Import'!$AF$282,"")</f>
        <v/>
      </c>
      <c r="G37" s="179" t="str">
        <f>IF('Data Import'!$AF$283&lt;&gt;"",'Data Import'!$AF$283,"")</f>
        <v xml:space="preserve">Публичный доклад о ходе реализации положений Конвенции о правах инвалидов в 2025 году
</v>
      </c>
      <c r="H37" s="179" t="str">
        <f>IF('Data Import'!$AF$284&lt;&gt;"",'Data Import'!$AF$284,"")</f>
        <v>https://mintrans.gov-murman.ru/activities/presentation/</v>
      </c>
    </row>
    <row r="38" spans="1:8" s="202" customFormat="1" ht="15.75" customHeight="1" x14ac:dyDescent="0.25">
      <c r="A38" s="33">
        <v>30</v>
      </c>
      <c r="B38" s="177" t="s">
        <v>40</v>
      </c>
      <c r="C38" s="199" t="str">
        <f>IF('Data Import'!$AG$280="Нет","+","")</f>
        <v>+</v>
      </c>
      <c r="D38" s="199" t="str">
        <f>IF('Data Import'!$AG$280="Да","+","")</f>
        <v/>
      </c>
      <c r="E38" s="199" t="str">
        <f>IF('Data Import'!$AG$281="Нет","+","")</f>
        <v>+</v>
      </c>
      <c r="F38" s="179" t="str">
        <f>IF('Data Import'!$AG$282&lt;&gt;"",'Data Import'!$AG$282,"")</f>
        <v/>
      </c>
      <c r="G38" s="179" t="str">
        <f>IF('Data Import'!$AG$283&lt;&gt;"",'Data Import'!$AG$283,"")</f>
        <v/>
      </c>
      <c r="H38" s="179" t="str">
        <f>IF('Data Import'!$AG$284&lt;&gt;"",'Data Import'!$AG$284,"")</f>
        <v/>
      </c>
    </row>
    <row r="39" spans="1:8" s="202" customFormat="1" ht="60" customHeight="1" x14ac:dyDescent="0.25">
      <c r="A39" s="33">
        <v>31</v>
      </c>
      <c r="B39" s="177" t="s">
        <v>41</v>
      </c>
      <c r="C39" s="199" t="str">
        <f>IF('Data Import'!$AH$280="Нет","+","")</f>
        <v/>
      </c>
      <c r="D39" s="199" t="str">
        <f>IF('Data Import'!$AH$280="Да","+","")</f>
        <v>+</v>
      </c>
      <c r="E39" s="199" t="str">
        <f>IF('Data Import'!$AH$281="Нет","+","")</f>
        <v/>
      </c>
      <c r="F39" s="179" t="str">
        <f>IF('Data Import'!$AH$282&lt;&gt;"",'Data Import'!$AH$282,"")</f>
        <v/>
      </c>
      <c r="G39" s="179" t="str">
        <f>IF('Data Import'!$AH$283&lt;&gt;"",'Data Import'!$AH$283,"")</f>
        <v xml:space="preserve">Информация  о доступности для инвалидов объектов транспортной инфраструктуры,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размещена на официальном сайте министерства транспорта и дорожного хозяйства Новгородской области.
На официальном сайте министерства труда и социальной защиты населения Новгородской области размещена информация о работе службы «социальное такси» и перечне социально значимых объектов, до которых можно доехать.
</v>
      </c>
      <c r="H39" s="179" t="str">
        <f>IF('Data Import'!$AH$284&lt;&gt;"",'Data Import'!$AH$284,"")</f>
        <v>https://mintrans.novreg.ru/activity/automobile     https://mintrud.novreg.ru/services/sotsialnoe-obsluzhivanie/reabilitatsiya-invalidov/sotsialnoe-taksi-dlya-invalidov/index.php</v>
      </c>
    </row>
    <row r="40" spans="1:8" s="202" customFormat="1" ht="31.5" customHeight="1" x14ac:dyDescent="0.25">
      <c r="A40" s="33">
        <v>32</v>
      </c>
      <c r="B40" s="177" t="s">
        <v>42</v>
      </c>
      <c r="C40" s="199" t="str">
        <f>IF('Data Import'!$AI$280="Нет","+","")</f>
        <v/>
      </c>
      <c r="D40" s="199" t="str">
        <f>IF('Data Import'!$AI$280="Да","+","")</f>
        <v>+</v>
      </c>
      <c r="E40" s="199" t="str">
        <f>IF('Data Import'!$AI$281="Нет","+","")</f>
        <v/>
      </c>
      <c r="F40" s="179" t="str">
        <f>IF('Data Import'!$AI$282&lt;&gt;"",'Data Import'!$AI$282,"")</f>
        <v/>
      </c>
      <c r="G40" s="179" t="str">
        <f>IF('Data Import'!$AI$283&lt;&gt;"",'Data Import'!$AI$283,"")</f>
        <v>Систематически размещается актуальная информация о доступности для инвалидов объектов транспортной инфраструктуры , транспортных средств и предоставляемых транспортных услуг на сайтах транспортных предприятий.</v>
      </c>
      <c r="H40" s="179" t="str">
        <f>IF('Data Import'!$AI$284&lt;&gt;"",'Data Import'!$AI$284,"")</f>
        <v>https://www.pskovbus.ru/dostupnaya-sreda.html</v>
      </c>
    </row>
    <row r="41" spans="1:8" s="202" customFormat="1" ht="40.5" customHeight="1" x14ac:dyDescent="0.25">
      <c r="A41" s="33">
        <v>33</v>
      </c>
      <c r="B41" s="177" t="s">
        <v>43</v>
      </c>
      <c r="C41" s="199" t="str">
        <f>IF('Data Import'!$AJ$280="Нет","+","")</f>
        <v/>
      </c>
      <c r="D41" s="199" t="str">
        <f>IF('Data Import'!$AJ$280="Да","+","")</f>
        <v>+</v>
      </c>
      <c r="E41" s="199" t="str">
        <f>IF('Data Import'!$AJ$281="Нет","+","")</f>
        <v/>
      </c>
      <c r="F41" s="179" t="str">
        <f>IF('Data Import'!$AJ$282&lt;&gt;"",'Data Import'!$AJ$282,"")</f>
        <v/>
      </c>
      <c r="G41" s="179" t="str">
        <f>IF('Data Import'!$AJ$283&lt;&gt;"",'Data Import'!$AJ$283,"")</f>
        <v>Опубликована информация о состоявшихся заседаниях рабочей группы, выездных осмотрах объектов транспортной инфраструктуры.</v>
      </c>
      <c r="H41" s="179" t="str">
        <f>IF('Data Import'!$AJ$284&lt;&gt;"",'Data Import'!$AJ$284,"")</f>
        <v>https://gov10.ru/news/25-06-2025-v-stolitse-karelii-obsledovali-prichalnuyu-infrastrukturu-dlya-malomobilnykh-grupp-naseleniya/</v>
      </c>
    </row>
    <row r="42" spans="1:8" s="202" customFormat="1" ht="176.25" customHeight="1" x14ac:dyDescent="0.25">
      <c r="A42" s="33">
        <v>34</v>
      </c>
      <c r="B42" s="177" t="s">
        <v>44</v>
      </c>
      <c r="C42" s="199" t="str">
        <f>IF('Data Import'!$AK$280="Нет","+","")</f>
        <v>+</v>
      </c>
      <c r="D42" s="199" t="str">
        <f>IF('Data Import'!$AK$280="Да","+","")</f>
        <v/>
      </c>
      <c r="E42" s="199" t="str">
        <f>IF('Data Import'!$AK$281="Нет","+","")</f>
        <v/>
      </c>
      <c r="F42" s="179" t="str">
        <f>IF('Data Import'!$AK$282&lt;&gt;"",'Data Import'!$AK$282,"")</f>
        <v/>
      </c>
      <c r="G42" s="179" t="str">
        <f>IF('Data Import'!$AK$283&lt;&gt;"",'Data Import'!$AK$283,"")</f>
        <v>Ежегодно в перечень социально значимых тем, подлежащих освещению в средствах массовой информации, учрежденных органами государственной власти Республики Коми (далее – СМИ) включается тема «Создание доступной среды для людей с ограниченными возможностями. Поддержка мероприятий по трудоустройству инвалидов. Освещение работы по участию инвалидов в спортивных мероприятиях. Информирование о положительных примерах семей с детьми-инвалидами. Информирование об оказании ранней помощи детям и их семьям». Публикации на эту тему охватывают широкий спектр вопросов, связанных с социальной интеграцией, поддержкой и развитием людей с инвалидностью, в том числе информируют инвалидов о доступности объектов транспортной инфраструктуры, транспортных средств и предоставляемых на них транспортных услуг с учетом особенностей. В 2023 г. по данной теме опубликовано в СМИ более 300 материалов, в 2024 г. – более 350, в 2025 г. – более 250, за 5 месяцев 2026 г. – более 150 публикаций.                         Информация размещалась в печатных СМИ, в эфире телеканалов «Юрган», «Известия Сыктывкар», «Известия Ухта», на лентах информационных агентств «Комиинформ» и «БНК».</v>
      </c>
      <c r="H42" s="179" t="str">
        <f>IF('Data Import'!$AK$284&lt;&gt;"",'Data Import'!$AK$284,"")</f>
        <v xml:space="preserve">https://komiinform.ru/news/288017
https://komiinform.ru/news/286973
https://komiinform.ru/news/283911
https://www.юрган.рф/video/9274645/
https://www.юрган.рф/video/9275204/
https://www.юрган.рф/video/8600557/
</v>
      </c>
    </row>
    <row r="43" spans="1:8" s="202" customFormat="1" ht="47.25" customHeight="1" x14ac:dyDescent="0.25">
      <c r="A43" s="33">
        <v>35</v>
      </c>
      <c r="B43" s="177" t="s">
        <v>45</v>
      </c>
      <c r="C43" s="199" t="str">
        <f>IF('Data Import'!$AL$280="Нет","+","")</f>
        <v/>
      </c>
      <c r="D43" s="199" t="str">
        <f>IF('Data Import'!$AL$280="Да","+","")</f>
        <v>+</v>
      </c>
      <c r="E43" s="199" t="str">
        <f>IF('Data Import'!$AL$281="Нет","+","")</f>
        <v/>
      </c>
      <c r="F43" s="179" t="str">
        <f>IF('Data Import'!$AL$282&lt;&gt;"",'Data Import'!$AL$282,"")</f>
        <v/>
      </c>
      <c r="G43" s="179" t="str">
        <f>IF('Data Import'!$AL$283&lt;&gt;"",'Data Import'!$AL$283,"")</f>
        <v xml:space="preserve">1. На сайте Минтранса КБР размещена информация о доступности транспортных средств для инвалидов. 2. На сайте Минтруда КБР размещена информация о работе "социального такси".
</v>
      </c>
      <c r="H43" s="179" t="str">
        <f>IF('Data Import'!$AL$284&lt;&gt;"",'Data Import'!$AL$284,"")</f>
        <v xml:space="preserve">1)https://mintrans.kbr.ru/news/v-torzhestvennoy-obstanovke-peredali-44-novykh-passazhirskikh-avtobusa-rabotnikam-transportnoy-otrasli-respubliki.html 2) https://mintrud.kbr.ru/news/informatsiya-o-sluzhbe-sotsialnoy-taksi.html
</v>
      </c>
    </row>
    <row r="44" spans="1:8" s="202" customFormat="1" ht="15.75" customHeight="1" x14ac:dyDescent="0.25">
      <c r="A44" s="33">
        <v>36</v>
      </c>
      <c r="B44" s="177" t="s">
        <v>46</v>
      </c>
      <c r="C44" s="199" t="str">
        <f>IF('Data Import'!$AM$280="Нет","+","")</f>
        <v/>
      </c>
      <c r="D44" s="199" t="str">
        <f>IF('Data Import'!$AM$280="Да","+","")</f>
        <v/>
      </c>
      <c r="E44" s="199" t="str">
        <f>IF('Data Import'!$AM$281="Нет","+","")</f>
        <v/>
      </c>
      <c r="F44" s="179" t="str">
        <f>IF('Data Import'!$AM$282&lt;&gt;"",'Data Import'!$AM$282,"")</f>
        <v/>
      </c>
      <c r="G44" s="179" t="str">
        <f>IF('Data Import'!$AM$283&lt;&gt;"",'Data Import'!$AM$283,"")</f>
        <v/>
      </c>
      <c r="H44" s="179" t="str">
        <f>IF('Data Import'!$AM$284&lt;&gt;"",'Data Import'!$AM$284,"")</f>
        <v/>
      </c>
    </row>
    <row r="45" spans="1:8" s="202" customFormat="1" ht="21.75" customHeight="1" x14ac:dyDescent="0.25">
      <c r="A45" s="33">
        <v>37</v>
      </c>
      <c r="B45" s="177" t="s">
        <v>47</v>
      </c>
      <c r="C45" s="199" t="str">
        <f>IF('Data Import'!$AN$280="Нет","+","")</f>
        <v/>
      </c>
      <c r="D45" s="199" t="str">
        <f>IF('Data Import'!$AN$280="Да","+","")</f>
        <v>+</v>
      </c>
      <c r="E45" s="199" t="str">
        <f>IF('Data Import'!$AN$281="Нет","+","")</f>
        <v/>
      </c>
      <c r="F45" s="179" t="str">
        <f>IF('Data Import'!$AN$282&lt;&gt;"",'Data Import'!$AN$282,"")</f>
        <v/>
      </c>
      <c r="G45" s="179" t="str">
        <f>IF('Data Import'!$AN$283&lt;&gt;"",'Data Import'!$AN$283,"")</f>
        <v xml:space="preserve">Актуализация реестров доступных транспортных маршрутов и объектов инфраструктуры </v>
      </c>
      <c r="H45" s="179" t="str">
        <f>IF('Data Import'!$AN$284&lt;&gt;"",'Data Import'!$AN$284,"")</f>
        <v>https://mintransdag.ru/documents/category/category-228</v>
      </c>
    </row>
    <row r="46" spans="1:8" s="202" customFormat="1" ht="15" customHeight="1" x14ac:dyDescent="0.25">
      <c r="A46" s="33">
        <v>38</v>
      </c>
      <c r="B46" s="177" t="s">
        <v>48</v>
      </c>
      <c r="C46" s="199" t="str">
        <f>IF('Data Import'!$AO$280="Нет","+","")</f>
        <v/>
      </c>
      <c r="D46" s="199" t="str">
        <f>IF('Data Import'!$AO$280="Да","+","")</f>
        <v>+</v>
      </c>
      <c r="E46" s="199" t="str">
        <f>IF('Data Import'!$AO$281="Нет","+","")</f>
        <v/>
      </c>
      <c r="F46" s="179" t="str">
        <f>IF('Data Import'!$AO$282&lt;&gt;"",'Data Import'!$AO$282,"")</f>
        <v/>
      </c>
      <c r="G46" s="179" t="str">
        <f>IF('Data Import'!$AO$283&lt;&gt;"",'Data Import'!$AO$283,"")</f>
        <v>Информация о доступной среде в транспортном комплексе.</v>
      </c>
      <c r="H46" s="179" t="str">
        <f>IF('Data Import'!$AO$284&lt;&gt;"",'Data Import'!$AO$284,"")</f>
        <v>https://mtseing.ru/dostupnaja-sreda</v>
      </c>
    </row>
    <row r="47" spans="1:8" s="202" customFormat="1" ht="15.75" customHeight="1" x14ac:dyDescent="0.25">
      <c r="A47" s="33">
        <v>39</v>
      </c>
      <c r="B47" s="177" t="s">
        <v>49</v>
      </c>
      <c r="C47" s="199" t="str">
        <f>IF('Data Import'!$AP$280="Нет","+","")</f>
        <v/>
      </c>
      <c r="D47" s="199" t="str">
        <f>IF('Data Import'!$AP$280="Да","+","")</f>
        <v>+</v>
      </c>
      <c r="E47" s="199" t="str">
        <f>IF('Data Import'!$AP$281="Нет","+","")</f>
        <v>+</v>
      </c>
      <c r="F47" s="179" t="str">
        <f>IF('Data Import'!$AP$282&lt;&gt;"",'Data Import'!$AP$282,"")</f>
        <v/>
      </c>
      <c r="G47" s="179" t="str">
        <f>IF('Data Import'!$AP$283&lt;&gt;"",'Data Import'!$AP$283,"")</f>
        <v/>
      </c>
      <c r="H47" s="179" t="str">
        <f>IF('Data Import'!$AP$284&lt;&gt;"",'Data Import'!$AP$284,"")</f>
        <v/>
      </c>
    </row>
    <row r="48" spans="1:8" s="202" customFormat="1" ht="15.75" customHeight="1" x14ac:dyDescent="0.25">
      <c r="A48" s="33">
        <v>40</v>
      </c>
      <c r="B48" s="177" t="s">
        <v>50</v>
      </c>
      <c r="C48" s="199" t="str">
        <f>IF('Data Import'!$AQ$280="Нет","+","")</f>
        <v>+</v>
      </c>
      <c r="D48" s="199" t="str">
        <f>IF('Data Import'!$AQ$280="Да","+","")</f>
        <v/>
      </c>
      <c r="E48" s="199" t="str">
        <f>IF('Data Import'!$AQ$281="Нет","+","")</f>
        <v>+</v>
      </c>
      <c r="F48" s="179" t="str">
        <f>IF('Data Import'!$AQ$282&lt;&gt;"",'Data Import'!$AQ$282,"")</f>
        <v/>
      </c>
      <c r="G48" s="179" t="str">
        <f>IF('Data Import'!$AQ$283&lt;&gt;"",'Data Import'!$AQ$283,"")</f>
        <v/>
      </c>
      <c r="H48" s="179" t="str">
        <f>IF('Data Import'!$AQ$284&lt;&gt;"",'Data Import'!$AQ$284,"")</f>
        <v/>
      </c>
    </row>
    <row r="49" spans="1:8" s="202" customFormat="1" ht="54" customHeight="1" x14ac:dyDescent="0.25">
      <c r="A49" s="33">
        <v>41</v>
      </c>
      <c r="B49" s="177" t="s">
        <v>51</v>
      </c>
      <c r="C49" s="199" t="str">
        <f>IF('Data Import'!$AR$280="Нет","+","")</f>
        <v/>
      </c>
      <c r="D49" s="199" t="str">
        <f>IF('Data Import'!$AR$280="Да","+","")</f>
        <v>+</v>
      </c>
      <c r="E49" s="199" t="str">
        <f>IF('Data Import'!$AR$281="Нет","+","")</f>
        <v/>
      </c>
      <c r="F49" s="179" t="str">
        <f>IF('Data Import'!$AR$282&lt;&gt;"",'Data Import'!$AR$282,"")</f>
        <v/>
      </c>
      <c r="G49" s="179" t="str">
        <f>IF('Data Import'!$AR$283&lt;&gt;"",'Data Import'!$AR$283,"")</f>
        <v>Реестр доступных для инвалидов объектов, транспортных средств и маршрутов; реестры муниципальных и межмуниципальных маршрутов; информация об остановочных пунктах; сведения о местонахождении здания Министерства и остановочных пунктов межмуниципальных маршрутов.</v>
      </c>
      <c r="H49" s="179" t="str">
        <f>IF('Data Import'!$AR$284&lt;&gt;"",'Data Import'!$AR$284,"")</f>
        <v>https://mtischr.ru/images/stories/novosti2019/reestr11092019.pdf</v>
      </c>
    </row>
    <row r="50" spans="1:8" s="202" customFormat="1" ht="18" customHeight="1" x14ac:dyDescent="0.25">
      <c r="A50" s="33">
        <v>42</v>
      </c>
      <c r="B50" s="177" t="s">
        <v>52</v>
      </c>
      <c r="C50" s="199" t="str">
        <f>IF('Data Import'!$AS$280="Нет","+","")</f>
        <v>+</v>
      </c>
      <c r="D50" s="199" t="str">
        <f>IF('Data Import'!$AS$280="Да","+","")</f>
        <v/>
      </c>
      <c r="E50" s="199" t="str">
        <f>IF('Data Import'!$AS$281="Нет","+","")</f>
        <v/>
      </c>
      <c r="F50" s="179" t="str">
        <f>IF('Data Import'!$AS$282&lt;&gt;"",'Data Import'!$AS$282,"")</f>
        <v/>
      </c>
      <c r="G50" s="179" t="str">
        <f>IF('Data Import'!$AS$283&lt;&gt;"",'Data Import'!$AS$283,"")</f>
        <v>карта доступности вокзалов для пассажиров из числа инвалидов</v>
      </c>
      <c r="H50" s="179" t="str">
        <f>IF('Data Import'!$AS$284&lt;&gt;"",'Data Import'!$AS$284,"")</f>
        <v>https://mintrans.alregn.ru/activity/transport/zheleznodorozhnyy-transport/</v>
      </c>
    </row>
    <row r="51" spans="1:8" s="202" customFormat="1" ht="15.75" customHeight="1" x14ac:dyDescent="0.25">
      <c r="A51" s="33">
        <v>43</v>
      </c>
      <c r="B51" s="177" t="s">
        <v>53</v>
      </c>
      <c r="C51" s="199" t="str">
        <f>IF('Data Import'!$AT$280="Нет","+","")</f>
        <v/>
      </c>
      <c r="D51" s="199" t="str">
        <f>IF('Data Import'!$AT$280="Да","+","")</f>
        <v/>
      </c>
      <c r="E51" s="199" t="str">
        <f>IF('Data Import'!$AT$281="Нет","+","")</f>
        <v/>
      </c>
      <c r="F51" s="179" t="str">
        <f>IF('Data Import'!$AT$282&lt;&gt;"",'Data Import'!$AT$282,"")</f>
        <v/>
      </c>
      <c r="G51" s="179" t="str">
        <f>IF('Data Import'!$AT$283&lt;&gt;"",'Data Import'!$AT$283,"")</f>
        <v/>
      </c>
      <c r="H51" s="179" t="str">
        <f>IF('Data Import'!$AT$284&lt;&gt;"",'Data Import'!$AT$284,"")</f>
        <v/>
      </c>
    </row>
    <row r="52" spans="1:8" s="202" customFormat="1" ht="35.25" customHeight="1" x14ac:dyDescent="0.25">
      <c r="A52" s="33">
        <v>44</v>
      </c>
      <c r="B52" s="177" t="s">
        <v>54</v>
      </c>
      <c r="C52" s="199" t="str">
        <f>IF('Data Import'!$AU$280="Нет","+","")</f>
        <v/>
      </c>
      <c r="D52" s="199" t="str">
        <f>IF('Data Import'!$AU$280="Да","+","")</f>
        <v>+</v>
      </c>
      <c r="E52" s="199" t="str">
        <f>IF('Data Import'!$AU$281="Нет","+","")</f>
        <v/>
      </c>
      <c r="F52" s="179" t="str">
        <f>IF('Data Import'!$AU$282&lt;&gt;"",'Data Import'!$AU$282,"")</f>
        <v/>
      </c>
      <c r="G52" s="179" t="str">
        <f>IF('Data Import'!$AU$283&lt;&gt;"",'Data Import'!$AU$283,"")</f>
        <v>Реестр межмуниципальных маршрутов регулярных перевозок пассажиров и багажа автомобильным транспортом и городским наземным электрическим транспортом в Иркутской области</v>
      </c>
      <c r="H52" s="179" t="str">
        <f>IF('Data Import'!$AU$284&lt;&gt;"",'Data Import'!$AU$284,"")</f>
        <v>https://irkobl.ru/sites/transport/</v>
      </c>
    </row>
    <row r="53" spans="1:8" s="202" customFormat="1" ht="49.5" customHeight="1" x14ac:dyDescent="0.25">
      <c r="A53" s="33">
        <v>45</v>
      </c>
      <c r="B53" s="177" t="s">
        <v>55</v>
      </c>
      <c r="C53" s="199" t="str">
        <f>IF('Data Import'!$AV$280="Нет","+","")</f>
        <v/>
      </c>
      <c r="D53" s="199" t="str">
        <f>IF('Data Import'!$AV$280="Да","+","")</f>
        <v>+</v>
      </c>
      <c r="E53" s="199" t="str">
        <f>IF('Data Import'!$AV$281="Нет","+","")</f>
        <v/>
      </c>
      <c r="F53" s="179" t="str">
        <f>IF('Data Import'!$AV$282&lt;&gt;"",'Data Import'!$AV$282,"")</f>
        <v/>
      </c>
      <c r="G53" s="179" t="str">
        <f>IF('Data Import'!$AV$283&lt;&gt;"",'Data Import'!$AV$283,"")</f>
        <v xml:space="preserve">Реестры доступности значимых (приоритетных) для инвалидов инфраструктурных объектов, транспортных средств общественного транспорта и транспортных маршрутов </v>
      </c>
      <c r="H53" s="179" t="str">
        <f>IF('Data Import'!$AV$284&lt;&gt;"",'Data Import'!$AV$284,"")</f>
        <v>- Все виды транспорта
Министерство транспорта Кузбасса (авто, авиа и ж/д транспорт)
https://mtk42.ru/ru/activity/dostupnaya-sreda/ 
 - Автомобильный транспорт
Государственное предприятие Кузбасса «Пассажиравтотранс»
https://kpat.ru/reference-Information/reestr-dostupnosti-znachimykh-prioritetnykh-dlya-invalidov-infrastrukturnykh-obektov-transportnykh-s/
- Авиатранспорт
Международный аэропорт Кемерово им. А.А. Леонова
https://airkem.ru/passengers/information/disabled/
Международный аэропорт Новокузнецк имени Б.В. Волынова
http://www.aerokuz.ru/passazhiram/informatsiya-dlya-passazhirov-iz-chisla-invalidov-i-drugikh-lits-s-ogranicheniyami-zhiznedeyatelnosti
- Железнодорожный транспорт
РЖД  https://www.rzd.ru/ru/9523</v>
      </c>
    </row>
    <row r="54" spans="1:8" s="202" customFormat="1" ht="15.75" customHeight="1" x14ac:dyDescent="0.25">
      <c r="A54" s="33">
        <v>46</v>
      </c>
      <c r="B54" s="177" t="s">
        <v>56</v>
      </c>
      <c r="C54" s="199" t="str">
        <f>IF('Data Import'!$AW$280="Нет","+","")</f>
        <v>+</v>
      </c>
      <c r="D54" s="199" t="str">
        <f>IF('Data Import'!$AW$280="Да","+","")</f>
        <v/>
      </c>
      <c r="E54" s="199" t="str">
        <f>IF('Data Import'!$AW$281="Нет","+","")</f>
        <v>+</v>
      </c>
      <c r="F54" s="179" t="str">
        <f>IF('Data Import'!$AW$282&lt;&gt;"",'Data Import'!$AW$282,"")</f>
        <v/>
      </c>
      <c r="G54" s="179" t="str">
        <f>IF('Data Import'!$AW$283&lt;&gt;"",'Data Import'!$AW$283,"")</f>
        <v/>
      </c>
      <c r="H54" s="179" t="str">
        <f>IF('Data Import'!$AW$284&lt;&gt;"",'Data Import'!$AW$284,"")</f>
        <v/>
      </c>
    </row>
    <row r="55" spans="1:8" s="202" customFormat="1" ht="62.25" customHeight="1" x14ac:dyDescent="0.25">
      <c r="A55" s="33">
        <v>47</v>
      </c>
      <c r="B55" s="177" t="s">
        <v>57</v>
      </c>
      <c r="C55" s="199" t="str">
        <f>IF('Data Import'!$AX$280="Нет","+","")</f>
        <v/>
      </c>
      <c r="D55" s="199" t="str">
        <f>IF('Data Import'!$AX$280="Да","+","")</f>
        <v>+</v>
      </c>
      <c r="E55" s="199" t="str">
        <f>IF('Data Import'!$AX$281="Нет","+","")</f>
        <v/>
      </c>
      <c r="F55" s="179" t="str">
        <f>IF('Data Import'!$AX$282&lt;&gt;"",'Data Import'!$AX$282,"")</f>
        <v/>
      </c>
      <c r="G55" s="179" t="str">
        <f>IF('Data Import'!$AX$283&lt;&gt;"",'Data Import'!$AX$283,"")</f>
        <v>Размещение и актуализация информации на официальных сайтах исполнительных органов субъектов Российской Федерации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v>
      </c>
      <c r="H55" s="179" t="str">
        <f>IF('Data Import'!$AX$284&lt;&gt;"",'Data Import'!$AX$284,"")</f>
        <v>Пассажирский транспорт с аппарелями на муниципальных маршрутах в режиме онлайн отражается на сайте МКУ «Центр управления городским автоэлектротранспортом» (https://nskgortrans.ru/) в разделе «Транспорт на карте» Информация о доступности транспортной инфраструктуры размещена на сайтах собственников указанной инфраструктуры</v>
      </c>
    </row>
    <row r="56" spans="1:8" s="202" customFormat="1" ht="36" customHeight="1" x14ac:dyDescent="0.25">
      <c r="A56" s="33">
        <v>48</v>
      </c>
      <c r="B56" s="177" t="s">
        <v>58</v>
      </c>
      <c r="C56" s="199" t="str">
        <f>IF('Data Import'!$AY$280="Нет","+","")</f>
        <v>+</v>
      </c>
      <c r="D56" s="199" t="str">
        <f>IF('Data Import'!$AY$280="Да","+","")</f>
        <v/>
      </c>
      <c r="E56" s="199" t="str">
        <f>IF('Data Import'!$AY$281="Нет","+","")</f>
        <v/>
      </c>
      <c r="F56" s="179" t="str">
        <f>IF('Data Import'!$AY$282&lt;&gt;"",'Data Import'!$AY$282,"")</f>
        <v/>
      </c>
      <c r="G56" s="179" t="str">
        <f>IF('Data Import'!$AY$283&lt;&gt;"",'Data Import'!$AY$283,"")</f>
        <v>На официальном сайте Министерства труда и социального развития Омской области размещена информация о мерах социальной поддержки разных категорий граждан, в том числе инвалидов</v>
      </c>
      <c r="H56" s="179" t="str">
        <f>IF('Data Import'!$AY$284&lt;&gt;"",'Data Import'!$AY$284,"")</f>
        <v>https://mtsr.omskportal.ru/oiv/mtsr/otrasl/SOCPODDERZHKA</v>
      </c>
    </row>
    <row r="57" spans="1:8" s="202" customFormat="1" ht="15.75" customHeight="1" x14ac:dyDescent="0.25">
      <c r="A57" s="33">
        <v>49</v>
      </c>
      <c r="B57" s="177" t="s">
        <v>59</v>
      </c>
      <c r="C57" s="199" t="str">
        <f>IF('Data Import'!$AZ$280="Нет","+","")</f>
        <v/>
      </c>
      <c r="D57" s="199" t="str">
        <f>IF('Data Import'!$AZ$280="Да","+","")</f>
        <v/>
      </c>
      <c r="E57" s="199" t="str">
        <f>IF('Data Import'!$AZ$281="Нет","+","")</f>
        <v/>
      </c>
      <c r="F57" s="179" t="str">
        <f>IF('Data Import'!$AZ$282&lt;&gt;"",'Data Import'!$AZ$282,"")</f>
        <v/>
      </c>
      <c r="G57" s="179" t="str">
        <f>IF('Data Import'!$AZ$283&lt;&gt;"",'Data Import'!$AZ$283,"")</f>
        <v/>
      </c>
      <c r="H57" s="179" t="str">
        <f>IF('Data Import'!$AZ$284&lt;&gt;"",'Data Import'!$AZ$284,"")</f>
        <v/>
      </c>
    </row>
    <row r="58" spans="1:8" s="202" customFormat="1" ht="15.75" customHeight="1" x14ac:dyDescent="0.25">
      <c r="A58" s="33">
        <v>50</v>
      </c>
      <c r="B58" s="177" t="s">
        <v>60</v>
      </c>
      <c r="C58" s="199" t="str">
        <f>IF('Data Import'!$BA$280="Нет","+","")</f>
        <v/>
      </c>
      <c r="D58" s="199" t="str">
        <f>IF('Data Import'!$BA$280="Да","+","")</f>
        <v/>
      </c>
      <c r="E58" s="199" t="str">
        <f>IF('Data Import'!$BA$281="Нет","+","")</f>
        <v/>
      </c>
      <c r="F58" s="179" t="str">
        <f>IF('Data Import'!$BA$282&lt;&gt;"",'Data Import'!$BA$282,"")</f>
        <v/>
      </c>
      <c r="G58" s="179" t="str">
        <f>IF('Data Import'!$BA$283&lt;&gt;"",'Data Import'!$BA$283,"")</f>
        <v/>
      </c>
      <c r="H58" s="179" t="str">
        <f>IF('Data Import'!$BA$284&lt;&gt;"",'Data Import'!$BA$284,"")</f>
        <v/>
      </c>
    </row>
    <row r="59" spans="1:8" s="202" customFormat="1" ht="15.75" customHeight="1" x14ac:dyDescent="0.25">
      <c r="A59" s="33">
        <v>51</v>
      </c>
      <c r="B59" s="177" t="s">
        <v>61</v>
      </c>
      <c r="C59" s="199" t="str">
        <f>IF('Data Import'!$BB$280="Нет","+","")</f>
        <v/>
      </c>
      <c r="D59" s="199" t="str">
        <f>IF('Data Import'!$BB$280="Да","+","")</f>
        <v/>
      </c>
      <c r="E59" s="199" t="str">
        <f>IF('Data Import'!$BB$281="Нет","+","")</f>
        <v/>
      </c>
      <c r="F59" s="179" t="str">
        <f>IF('Data Import'!$BB$282&lt;&gt;"",'Data Import'!$BB$282,"")</f>
        <v/>
      </c>
      <c r="G59" s="179" t="str">
        <f>IF('Data Import'!$BB$283&lt;&gt;"",'Data Import'!$BB$283,"")</f>
        <v/>
      </c>
      <c r="H59" s="179" t="str">
        <f>IF('Data Import'!$BB$284&lt;&gt;"",'Data Import'!$BB$284,"")</f>
        <v/>
      </c>
    </row>
    <row r="60" spans="1:8" s="202" customFormat="1" ht="55.5" customHeight="1" x14ac:dyDescent="0.25">
      <c r="A60" s="33">
        <v>52</v>
      </c>
      <c r="B60" s="177" t="s">
        <v>62</v>
      </c>
      <c r="C60" s="199" t="str">
        <f>IF('Data Import'!$BC$280="Нет","+","")</f>
        <v/>
      </c>
      <c r="D60" s="199" t="str">
        <f>IF('Data Import'!$BC$280="Да","+","")</f>
        <v>+</v>
      </c>
      <c r="E60" s="199" t="str">
        <f>IF('Data Import'!$BC$281="Нет","+","")</f>
        <v/>
      </c>
      <c r="F60" s="179" t="str">
        <f>IF('Data Import'!$BC$282&lt;&gt;"",'Data Import'!$BC$282,"")</f>
        <v/>
      </c>
      <c r="G60" s="179" t="str">
        <f>IF('Data Import'!$BC$283&lt;&gt;"",'Data Import'!$BC$283,"")</f>
        <v xml:space="preserve">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размещается и актуализируется на региональных и ведомственных интернет-ресурсах (с указанием порядка предоставления дополнительных бесплатных услуг)
</v>
      </c>
      <c r="H60" s="179" t="str">
        <f>IF('Data Import'!$BC$284&lt;&gt;"",'Data Import'!$BC$284,"")</f>
        <v>https://r-19.ru/authorities/ministry-of-transport-and-roads-of-the-republic-of-khakassia/common/10735/</v>
      </c>
    </row>
    <row r="61" spans="1:8" s="202" customFormat="1" ht="79.5" customHeight="1" x14ac:dyDescent="0.25">
      <c r="A61" s="33">
        <v>53</v>
      </c>
      <c r="B61" s="177" t="s">
        <v>63</v>
      </c>
      <c r="C61" s="199" t="str">
        <f>IF('Data Import'!$BD$280="Нет","+","")</f>
        <v/>
      </c>
      <c r="D61" s="199" t="str">
        <f>IF('Data Import'!$BD$280="Да","+","")</f>
        <v>+</v>
      </c>
      <c r="E61" s="199" t="str">
        <f>IF('Data Import'!$BD$281="Нет","+","")</f>
        <v/>
      </c>
      <c r="F61" s="179" t="str">
        <f>IF('Data Import'!$BD$282&lt;&gt;"",'Data Import'!$BD$282,"")</f>
        <v/>
      </c>
      <c r="G61" s="179" t="str">
        <f>IF('Data Import'!$BD$283&lt;&gt;"",'Data Import'!$BD$283,"")</f>
        <v>Информация о доступности объекта, порядок предоставления услуг</v>
      </c>
      <c r="H61" s="179" t="str">
        <f>IF('Data Import'!$BD$284&lt;&gt;"",'Data Import'!$BD$284,"")</f>
        <v>https://zhit-vmeste.ru/map/?ELEMENT_ID=90123; 
https://tomsk.gov.ru/; 
https://dts.tomsk.gov.ru/; 
https://zhit-vmeste.ru/map/?ELEMENT_ID=147146; 
https://zhit-vmeste.ru/map/?ELEMENT_ID=35639;</v>
      </c>
    </row>
    <row r="62" spans="1:8" s="202" customFormat="1" ht="15.75" customHeight="1" x14ac:dyDescent="0.25">
      <c r="A62" s="33">
        <v>54</v>
      </c>
      <c r="B62" s="177" t="s">
        <v>64</v>
      </c>
      <c r="C62" s="199" t="str">
        <f>IF('Data Import'!$BE$280="Нет","+","")</f>
        <v>+</v>
      </c>
      <c r="D62" s="199" t="str">
        <f>IF('Data Import'!$BE$280="Да","+","")</f>
        <v/>
      </c>
      <c r="E62" s="199" t="str">
        <f>IF('Data Import'!$BE$281="Нет","+","")</f>
        <v>+</v>
      </c>
      <c r="F62" s="179" t="str">
        <f>IF('Data Import'!$BE$282&lt;&gt;"",'Data Import'!$BE$282,"")</f>
        <v/>
      </c>
      <c r="G62" s="179" t="str">
        <f>IF('Data Import'!$BE$283&lt;&gt;"",'Data Import'!$BE$283,"")</f>
        <v/>
      </c>
      <c r="H62" s="179" t="str">
        <f>IF('Data Import'!$BE$284&lt;&gt;"",'Data Import'!$BE$284,"")</f>
        <v/>
      </c>
    </row>
    <row r="63" spans="1:8" s="202" customFormat="1" ht="409.5" customHeight="1" x14ac:dyDescent="0.25">
      <c r="A63" s="33">
        <v>55</v>
      </c>
      <c r="B63" s="177" t="s">
        <v>65</v>
      </c>
      <c r="C63" s="199" t="str">
        <f>IF('Data Import'!$BF$280="Нет","+","")</f>
        <v>+</v>
      </c>
      <c r="D63" s="199" t="str">
        <f>IF('Data Import'!$BF$280="Да","+","")</f>
        <v/>
      </c>
      <c r="E63" s="199" t="str">
        <f>IF('Data Import'!$BF$281="Нет","+","")</f>
        <v/>
      </c>
      <c r="F63" s="179" t="str">
        <f>IF('Data Import'!$BF$282&lt;&gt;"",'Data Import'!$BF$282,"")</f>
        <v/>
      </c>
      <c r="G63" s="179" t="str">
        <f>IF('Data Import'!$BF$283&lt;&gt;"",'Data Import'!$BF$283,"")</f>
        <v xml:space="preserve">В мобильном приложении "Свердловский транспорт" введена функция отображения транспорта, доступного для маломобильных пассажиров (иконка "коляска"). При активации этой функции мобильное приложение показывает движение автобусов, доступных для инвалидов. Размещена информация о мобильном приложении "Свердловский транспорт" с функцией отслеживания автобуса, подходящего для маломобильных пассажиров, в дистанционном режиме.                
В 2025 году запланирован запуск "Транспорт онлайн" на интернет-ресурсе (сайт) https://svrtransport.ruо местонахождении транспортного средства автомобильного транспорта и городского наземного электрического транспорта с указанием о его доступности для инвалидов.«В соответствии с Законом Свердловской области от 19 декабря 2016 года № 148-ОЗ «О социальной защите инвалидов в Свердловской области» и приказом Министерства транспорта и дорожного хозяйства Свердловской области от 25.12.2020 № 494 «Об утверждении Порядка осуществления мониторинга доступности для инвалидов межмуниципальных и муниципальных маршрутов регулярных перевозок пассажиров и багажа автомобильным транспортом и городским наземным электрическим транспортом и транспортных средств, используемых для осуществления таких перевозок, а также подготовки и размещения в информационно-телекоммуникационной сети «Интернет» реестров доступных для инвалидов маршрутов и транспортных средств, подготовленных по результатам осуществления этого мониторинга на территории Свердловской области» мониторинг транспортных средств и маршрутов осуществляется на постоянной основе ежегодно начиная с 1 января 2021 года. Результаты мониторинга размещаются на официальном сайте Министерства транспорта и дорожного хозяйства Свердловской области по следующим ссылкам: https://mtrans.midural.ru/uploads/document/2655/reestr-mezhmunitsipalnyh-marshrutov-dostupnyh-dlya-malomobilnyh-grupp-naseleniya.odt, https://mtrans.midural.ru/uploads/document/2656/reestr-munitsipalnyh-marshrutov.odt), а также на официальных сайтах муниципальных образований и управленческих округов Свердловской области (https://mtrans.midural.ru/article/show/id/1246)». Информация о доступности для инвалидов объекта транспортной инфраструктуры, транспортных средств и предоставляемых транспортных услуг на территории, а также о возможности получения информации о движении доступного для инвалидов транспорта размещена на сайтах всех транспортных предприятий, осуществляющих перевозку пассажиров, автомобильным, железнодорожным и воздушным видами транспорта. Информация о проводимых в регионе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размещена на сайтах исполнительных органов государственной власти Свердловской области. В 2024 году запущено Мобильное приложение "Свердловский транспорт", доступно в Google Play и App Store </v>
      </c>
      <c r="H63" s="179" t="str">
        <f>IF('Data Import'!$BF$284&lt;&gt;"",'Data Import'!$BF$284,"")</f>
        <v xml:space="preserve">https://midural.ru/news/list/document212021/ дата 17.01.2023     https://gubernator96.ru/news/show/id/10670 - дата  31.01.2023                                                                     https://све.рф/news/20644 - дата 15.05.2023                       https://www.све.рф/news/29473 от 19.03.2025  https://маршрут.екатеринбург.рф/index.html https://mtrans.midural.ru/uploads/document/2655/reestr-mezhmunitsipalnyh-marshrutov-dostupnyh-dlya-malomobilnyh-grupp-naseleniya.odt, https://mtrans.midural.ru/uploads/document/2656/reestr-munitsipalnyh-marshrutov.odt                                                                        </v>
      </c>
    </row>
    <row r="64" spans="1:8" s="202" customFormat="1" ht="92.25" customHeight="1" x14ac:dyDescent="0.25">
      <c r="A64" s="33">
        <v>56</v>
      </c>
      <c r="B64" s="177" t="s">
        <v>66</v>
      </c>
      <c r="C64" s="199" t="str">
        <f>IF('Data Import'!$BG$280="Нет","+","")</f>
        <v/>
      </c>
      <c r="D64" s="199" t="str">
        <f>IF('Data Import'!$BG$280="Да","+","")</f>
        <v>+</v>
      </c>
      <c r="E64" s="199" t="str">
        <f>IF('Data Import'!$BG$281="Нет","+","")</f>
        <v/>
      </c>
      <c r="F64" s="179" t="str">
        <f>IF('Data Import'!$BG$282&lt;&gt;"",'Data Import'!$BG$282,"")</f>
        <v/>
      </c>
      <c r="G64" s="179" t="str">
        <f>IF('Data Import'!$BG$283&lt;&gt;"",'Data Import'!$BG$283,"")</f>
        <v xml:space="preserve">транспортной инфраструктуры  доступных для инвалидов 
и других маломобильных групп населения Тюменской  
области
Портал общественного транспорта Тюменской  области 
раздел «Социальное такси»
Порядок получения льготного проезда </v>
      </c>
      <c r="H64" s="179" t="str">
        <f>IF('Data Import'!$BG$284&lt;&gt;"",'Data Import'!$BG$284,"")</f>
        <v>https://gis.72to.ru/
https://ot.72to.ru/portal#/
https://oao-tts.ru/ttsget/?ysclid=m42jrye6ye626590701</v>
      </c>
    </row>
    <row r="65" spans="1:8" s="202" customFormat="1" ht="15.75" customHeight="1" x14ac:dyDescent="0.25">
      <c r="A65" s="33">
        <v>57</v>
      </c>
      <c r="B65" s="177" t="s">
        <v>67</v>
      </c>
      <c r="C65" s="199" t="str">
        <f>IF('Data Import'!$BH$280="Нет","+","")</f>
        <v/>
      </c>
      <c r="D65" s="199" t="str">
        <f>IF('Data Import'!$BH$280="Да","+","")</f>
        <v/>
      </c>
      <c r="E65" s="199" t="str">
        <f>IF('Data Import'!$BH$281="Нет","+","")</f>
        <v/>
      </c>
      <c r="F65" s="179" t="str">
        <f>IF('Data Import'!$BH$282&lt;&gt;"",'Data Import'!$BH$282,"")</f>
        <v/>
      </c>
      <c r="G65" s="179" t="str">
        <f>IF('Data Import'!$BH$283&lt;&gt;"",'Data Import'!$BH$283,"")</f>
        <v/>
      </c>
      <c r="H65" s="179" t="str">
        <f>IF('Data Import'!$BH$284&lt;&gt;"",'Data Import'!$BH$284,"")</f>
        <v/>
      </c>
    </row>
    <row r="66" spans="1:8" s="202" customFormat="1" ht="99.75" customHeight="1" x14ac:dyDescent="0.25">
      <c r="A66" s="33">
        <v>58</v>
      </c>
      <c r="B66" s="177" t="s">
        <v>68</v>
      </c>
      <c r="C66" s="199" t="str">
        <f>IF('Data Import'!$BI$280="Нет","+","")</f>
        <v>+</v>
      </c>
      <c r="D66" s="199" t="str">
        <f>IF('Data Import'!$BI$280="Да","+","")</f>
        <v/>
      </c>
      <c r="E66" s="199" t="str">
        <f>IF('Data Import'!$BI$281="Нет","+","")</f>
        <v/>
      </c>
      <c r="F66" s="179" t="str">
        <f>IF('Data Import'!$BI$282&lt;&gt;"",'Data Import'!$BI$282,"")</f>
        <v/>
      </c>
      <c r="G66" s="179" t="str">
        <f>IF('Data Import'!$BI$283&lt;&gt;"",'Data Import'!$BI$283,"")</f>
        <v xml:space="preserve">Информация о доступности для инвалидов и объектов транспортной инфраструктуры на карте доступности «Жить вместе» размещена на официальном сайте Министерства дорожного хозяйства и транспорта Челябинской области. Обеспечен доступ граждан к информации о расписании движения транспортных средств, оборудованных  для перевозки маломобильных групп населения, а также о движении транспортных средств в режиме реального времени в городе Челябинске. Функционируют платформы «Яндекс» и «2ГИС» в части отображения местонахождения транспортных средств. </v>
      </c>
      <c r="H66" s="179" t="str">
        <f>IF('Data Import'!$BI$284&lt;&gt;"",'Data Import'!$BI$284,"")</f>
        <v>https://mindortrans.gov74.ru/ 
https://gortrans74.ru/#chelyabinsk</v>
      </c>
    </row>
    <row r="67" spans="1:8" s="202" customFormat="1" ht="60.75" customHeight="1" x14ac:dyDescent="0.25">
      <c r="A67" s="33">
        <v>59</v>
      </c>
      <c r="B67" s="177" t="s">
        <v>69</v>
      </c>
      <c r="C67" s="199" t="str">
        <f>IF('Data Import'!$BJ$280="Нет","+","")</f>
        <v/>
      </c>
      <c r="D67" s="199" t="str">
        <f>IF('Data Import'!$BJ$280="Да","+","")</f>
        <v>+</v>
      </c>
      <c r="E67" s="199" t="str">
        <f>IF('Data Import'!$BJ$281="Нет","+","")</f>
        <v/>
      </c>
      <c r="F67" s="179" t="str">
        <f>IF('Data Import'!$BJ$282&lt;&gt;"",'Data Import'!$BJ$282,"")</f>
        <v/>
      </c>
      <c r="G67" s="179" t="str">
        <f>IF('Data Import'!$BJ$283&lt;&gt;"",'Data Import'!$BJ$283,"")</f>
        <v>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региона (с указанием порядка предоставления дополнительных бесплатных услуг) размещена на официальном сайте департамента транспорта и дорожного хозяйства автономного округа, актуализация информации  по результатам проводимой работы проводится ежегодно</v>
      </c>
      <c r="H67" s="179" t="str">
        <f>IF('Data Import'!$BJ$284&lt;&gt;"",'Data Import'!$BJ$284,"")</f>
        <v>https://dtidh.yanao.ru/activity/1892/
https://dtidh.yanao.ru/documents/active/328507/</v>
      </c>
    </row>
    <row r="68" spans="1:8" s="202" customFormat="1" ht="15.75" customHeight="1" x14ac:dyDescent="0.25">
      <c r="A68" s="33">
        <v>60</v>
      </c>
      <c r="B68" s="177" t="s">
        <v>70</v>
      </c>
      <c r="C68" s="199" t="str">
        <f>IF('Data Import'!$BK$280="Нет","+","")</f>
        <v/>
      </c>
      <c r="D68" s="199" t="str">
        <f>IF('Data Import'!$BK$280="Да","+","")</f>
        <v>+</v>
      </c>
      <c r="E68" s="199" t="str">
        <f>IF('Data Import'!$BK$281="Нет","+","")</f>
        <v>+</v>
      </c>
      <c r="F68" s="179" t="str">
        <f>IF('Data Import'!$BK$282&lt;&gt;"",'Data Import'!$BK$282,"")</f>
        <v/>
      </c>
      <c r="G68" s="179" t="str">
        <f>IF('Data Import'!$BK$283&lt;&gt;"",'Data Import'!$BK$283,"")</f>
        <v/>
      </c>
      <c r="H68" s="179" t="str">
        <f>IF('Data Import'!$BK$284&lt;&gt;"",'Data Import'!$BK$284,"")</f>
        <v/>
      </c>
    </row>
    <row r="69" spans="1:8" s="202" customFormat="1" ht="15.75" customHeight="1" x14ac:dyDescent="0.25">
      <c r="A69" s="33">
        <v>61</v>
      </c>
      <c r="B69" s="177" t="s">
        <v>71</v>
      </c>
      <c r="C69" s="199" t="str">
        <f>IF('Data Import'!$BL$280="Нет","+","")</f>
        <v/>
      </c>
      <c r="D69" s="199" t="str">
        <f>IF('Data Import'!$BL$280="Да","+","")</f>
        <v>+</v>
      </c>
      <c r="E69" s="199" t="str">
        <f>IF('Data Import'!$BL$281="Нет","+","")</f>
        <v/>
      </c>
      <c r="F69" s="179" t="str">
        <f>IF('Data Import'!$BL$282&lt;&gt;"",'Data Import'!$BL$282,"")</f>
        <v/>
      </c>
      <c r="G69" s="179" t="str">
        <f>IF('Data Import'!$BL$283&lt;&gt;"",'Data Import'!$BL$283,"")</f>
        <v xml:space="preserve">На официальном сайте Брянской
городской администрации bga32.ru
размещена информация о
муниципальных маршрутах, на которых
работают транспортные средства,
доступные для инвалидов и других МГН,
о порядке работы службы «социальное
такси», о проводимых мероприятиях по
повышению значений показателей
доступности для инвалидов объектов
транспортной инфраструктуры,
транспортных средств и
предоставляемых транспортных услуг
</v>
      </c>
      <c r="H69" s="179" t="str">
        <f>IF('Data Import'!$BL$284&lt;&gt;"",'Data Import'!$BL$284,"")</f>
        <v/>
      </c>
    </row>
    <row r="70" spans="1:8" s="202" customFormat="1" ht="46.5" customHeight="1" x14ac:dyDescent="0.25">
      <c r="A70" s="33">
        <v>62</v>
      </c>
      <c r="B70" s="177" t="s">
        <v>72</v>
      </c>
      <c r="C70" s="199" t="str">
        <f>IF('Data Import'!$BM$280="Нет","+","")</f>
        <v/>
      </c>
      <c r="D70" s="199" t="str">
        <f>IF('Data Import'!$BM$280="Да","+","")</f>
        <v>+</v>
      </c>
      <c r="E70" s="199" t="str">
        <f>IF('Data Import'!$BM$281="Нет","+","")</f>
        <v/>
      </c>
      <c r="F70" s="179" t="str">
        <f>IF('Data Import'!$BM$282&lt;&gt;"",'Data Import'!$BM$282,"")</f>
        <v/>
      </c>
      <c r="G70" s="179" t="str">
        <f>IF('Data Import'!$BM$283&lt;&gt;"",'Data Import'!$BM$283,"")</f>
        <v xml:space="preserve">По итогам 2024 года на официальных сайтах МТДХ ВО и МСЗН ВО размещена информация о доступности для инвалидов объектов транспортной инфраструктуры, транспортных средств и предоставляемых транспортных услуг на территории области (с указанием порядка предоставления дополнительных бесплатных услуг).  
</v>
      </c>
      <c r="H70" s="179" t="str">
        <f>IF('Data Import'!$BM$284&lt;&gt;"",'Data Import'!$BM$284,"")</f>
        <v xml:space="preserve">https://mintrans.avo.ru/
</v>
      </c>
    </row>
    <row r="71" spans="1:8" s="202" customFormat="1" ht="48.75" customHeight="1" x14ac:dyDescent="0.25">
      <c r="A71" s="33">
        <v>63</v>
      </c>
      <c r="B71" s="177" t="s">
        <v>73</v>
      </c>
      <c r="C71" s="199" t="str">
        <f>IF('Data Import'!$BN$280="Нет","+","")</f>
        <v>+</v>
      </c>
      <c r="D71" s="199" t="str">
        <f>IF('Data Import'!$BN$280="Да","+","")</f>
        <v/>
      </c>
      <c r="E71" s="199" t="str">
        <f>IF('Data Import'!$BN$281="Нет","+","")</f>
        <v/>
      </c>
      <c r="F71" s="179" t="str">
        <f>IF('Data Import'!$BN$282&lt;&gt;"",'Data Import'!$BN$282,"")</f>
        <v/>
      </c>
      <c r="G71" s="179" t="str">
        <f>IF('Data Import'!$BN$283&lt;&gt;"",'Data Import'!$BN$283,"")</f>
        <v>На сайте МБУ "Единый оператор городских пассажирских перевозок" в режиме реального времени отображается работа городского транспорта, в том числе доступного для маломобильных групп населения (отмечены специальным знаком)</v>
      </c>
      <c r="H71" s="179" t="str">
        <f>IF('Data Import'!$BN$284&lt;&gt;"",'Data Import'!$BN$284,"")</f>
        <v>https://eogpp-vrn.ru/</v>
      </c>
    </row>
    <row r="72" spans="1:8" s="202" customFormat="1" ht="15.75" customHeight="1" x14ac:dyDescent="0.25">
      <c r="A72" s="33">
        <v>64</v>
      </c>
      <c r="B72" s="177" t="s">
        <v>74</v>
      </c>
      <c r="C72" s="199" t="str">
        <f>IF('Data Import'!$BO$280="Нет","+","")</f>
        <v>+</v>
      </c>
      <c r="D72" s="199" t="str">
        <f>IF('Data Import'!$BO$280="Да","+","")</f>
        <v/>
      </c>
      <c r="E72" s="199" t="str">
        <f>IF('Data Import'!$BO$281="Нет","+","")</f>
        <v>+</v>
      </c>
      <c r="F72" s="179" t="str">
        <f>IF('Data Import'!$BO$282&lt;&gt;"",'Data Import'!$BO$282,"")</f>
        <v/>
      </c>
      <c r="G72" s="179" t="str">
        <f>IF('Data Import'!$BO$283&lt;&gt;"",'Data Import'!$BO$283,"")</f>
        <v/>
      </c>
      <c r="H72" s="179" t="str">
        <f>IF('Data Import'!$BO$284&lt;&gt;"",'Data Import'!$BO$284,"")</f>
        <v/>
      </c>
    </row>
    <row r="73" spans="1:8" s="202" customFormat="1" ht="108.75" customHeight="1" x14ac:dyDescent="0.25">
      <c r="A73" s="33">
        <v>65</v>
      </c>
      <c r="B73" s="177" t="s">
        <v>75</v>
      </c>
      <c r="C73" s="199" t="str">
        <f>IF('Data Import'!$BP$280="Нет","+","")</f>
        <v>+</v>
      </c>
      <c r="D73" s="199" t="str">
        <f>IF('Data Import'!$BP$280="Да","+","")</f>
        <v/>
      </c>
      <c r="E73" s="199" t="str">
        <f>IF('Data Import'!$BP$281="Нет","+","")</f>
        <v/>
      </c>
      <c r="F73" s="179" t="str">
        <f>IF('Data Import'!$BP$282&lt;&gt;"",'Data Import'!$BP$282,"")</f>
        <v>На сайте Департамента дорожного хозяйства и транспорта Ивановской области размещена информация о доступности для инвалидов объектов транспортной инфраструктуры размещена на информационно-аналитическом портале государственной программы Российской Федерации «Доступная среда» https://ddht.ivanovoobl.ru/?type=news&amp;id=105736</v>
      </c>
      <c r="G73" s="179" t="str">
        <f>IF('Data Import'!$BP$283&lt;&gt;"",'Data Import'!$BP$283,"")</f>
        <v/>
      </c>
      <c r="H73" s="179" t="str">
        <f>IF('Data Import'!$BP$284&lt;&gt;"",'Data Import'!$BP$284,"")</f>
        <v/>
      </c>
    </row>
    <row r="74" spans="1:8" s="202" customFormat="1" ht="108.75" customHeight="1" x14ac:dyDescent="0.25">
      <c r="A74" s="33">
        <v>66</v>
      </c>
      <c r="B74" s="177" t="s">
        <v>76</v>
      </c>
      <c r="C74" s="199" t="str">
        <f>IF('Data Import'!$BQ$280="Нет","+","")</f>
        <v/>
      </c>
      <c r="D74" s="199" t="str">
        <f>IF('Data Import'!$BQ$280="Да","+","")</f>
        <v>+</v>
      </c>
      <c r="E74" s="199" t="str">
        <f>IF('Data Import'!$BQ$281="Нет","+","")</f>
        <v/>
      </c>
      <c r="F74" s="179" t="str">
        <f>IF('Data Import'!$BQ$282&lt;&gt;"",'Data Import'!$BQ$282,"")</f>
        <v/>
      </c>
      <c r="G74" s="179" t="str">
        <f>IF('Data Import'!$BQ$283&lt;&gt;"",'Data Import'!$BQ$283,"")</f>
        <v>1. Сводный реестр лучших проектных решений, соответствующих требованиям доступности для инвалидов при строительстве объектов транспортной инфраструктуры и их оснащении необходимым оборудованием.
2. План мероприятий («дорожная карта») по повышению значений показателей доступности для инвалидов объектов и услуг на территории городского округа города Калуги.
3. Реестр приоритетных объектов социальной инфраструктуры и услуг в приоритетных сферах жизнедеятельности инвалидов и других маломобильных групп населения.
4. Реестр доступных парковок с указанием адресов, по которым обустроены места для парковки инвалидов.</v>
      </c>
      <c r="H74" s="179" t="str">
        <f>IF('Data Import'!$BQ$284&lt;&gt;"",'Data Import'!$BQ$284,"")</f>
        <v>https://www.kaluga-gov.ru/infrastruktura/dostupnaya-sreda/</v>
      </c>
    </row>
    <row r="75" spans="1:8" s="202" customFormat="1" ht="78.75" customHeight="1" x14ac:dyDescent="0.25">
      <c r="A75" s="33">
        <v>67</v>
      </c>
      <c r="B75" s="177" t="s">
        <v>77</v>
      </c>
      <c r="C75" s="199" t="str">
        <f>IF('Data Import'!$BR$280="Нет","+","")</f>
        <v/>
      </c>
      <c r="D75" s="199" t="str">
        <f>IF('Data Import'!$BR$280="Да","+","")</f>
        <v>+</v>
      </c>
      <c r="E75" s="199" t="str">
        <f>IF('Data Import'!$BR$281="Нет","+","")</f>
        <v/>
      </c>
      <c r="F75" s="179" t="str">
        <f>IF('Data Import'!$BR$282&lt;&gt;"",'Data Import'!$BR$282,"")</f>
        <v/>
      </c>
      <c r="G75" s="179" t="str">
        <f>IF('Data Import'!$BR$283&lt;&gt;"",'Data Import'!$BR$283,"")</f>
        <v xml:space="preserve">В целях информирования населения на официальном сайте департамента транспорта и дорожного хозяйства Костромской области создан специальный раздел «Ратификация Конвенции о правах инвалидов», в котором размещена информация о проводимых мероприятиях по повышению доступности объектов транспортной инфраструктуры для инвалидов и других маломобильных групп населения. Данный раздел периодически обновляется по мере поступления соответствующей информации.
</v>
      </c>
      <c r="H75" s="179" t="str">
        <f>IF('Data Import'!$BR$284&lt;&gt;"",'Data Import'!$BR$284,"")</f>
        <v xml:space="preserve">https://dtdh.kostroma.gov.ru/transportnoe-obsluzhivanie/ratifikatsiya-konventsii-o-pravakh-invalidov/
</v>
      </c>
    </row>
    <row r="76" spans="1:8" s="202" customFormat="1" ht="69.75" customHeight="1" x14ac:dyDescent="0.25">
      <c r="A76" s="33">
        <v>68</v>
      </c>
      <c r="B76" s="177" t="s">
        <v>78</v>
      </c>
      <c r="C76" s="199" t="str">
        <f>IF('Data Import'!$BS$280="Нет","+","")</f>
        <v/>
      </c>
      <c r="D76" s="199" t="str">
        <f>IF('Data Import'!$BS$280="Да","+","")</f>
        <v>+</v>
      </c>
      <c r="E76" s="199" t="str">
        <f>IF('Data Import'!$BS$281="Нет","+","")</f>
        <v/>
      </c>
      <c r="F76" s="179" t="str">
        <f>IF('Data Import'!$BS$282&lt;&gt;"",'Data Import'!$BS$282,"")</f>
        <v>На сайте Министерства транспорта и автомобильных дорог Курской области, а также в мобильном приложении "Курский транспорт" размещена актуальная информация.</v>
      </c>
      <c r="G76" s="179" t="str">
        <f>IF('Data Import'!$BS$283&lt;&gt;"",'Data Import'!$BS$283,"")</f>
        <v/>
      </c>
      <c r="H76" s="179" t="str">
        <f>IF('Data Import'!$BS$284&lt;&gt;"",'Data Import'!$BS$284,"")</f>
        <v/>
      </c>
    </row>
    <row r="77" spans="1:8" s="202" customFormat="1" ht="192" customHeight="1" x14ac:dyDescent="0.25">
      <c r="A77" s="33">
        <v>69</v>
      </c>
      <c r="B77" s="177" t="s">
        <v>79</v>
      </c>
      <c r="C77" s="199" t="str">
        <f>IF('Data Import'!$BT$280="Нет","+","")</f>
        <v/>
      </c>
      <c r="D77" s="199" t="str">
        <f>IF('Data Import'!$BT$280="Да","+","")</f>
        <v>+</v>
      </c>
      <c r="E77" s="199" t="str">
        <f>IF('Data Import'!$BT$281="Нет","+","")</f>
        <v/>
      </c>
      <c r="F77" s="179" t="str">
        <f>IF('Data Import'!$BT$282&lt;&gt;"",'Data Import'!$BT$282,"")</f>
        <v/>
      </c>
      <c r="G77" s="179" t="str">
        <f>IF('Data Import'!$BT$283&lt;&gt;"",'Data Import'!$BT$283,"")</f>
        <v>Требования федерального законодательства по обеспечению доступности
План мероприятий по повышению показателей доступности ("дорожная карта") Липецкой области
Нормативы обеспечения доступности
Рекомендации организациям негосударственной формы собственности
Реестр приоритетных объектов транспортной инфраструктуры
Паспортизация объектов транспортной инфраструктуры и транспортных средств
Обучение работников, непосредственно связанных с обслуживанием пассажиров
Разработка планов мероприятий ("дорожных карт") по повышению значений показателей доступности
Опыт реализации проектов доступной среды
Информация для пассажиров из числа инвалидов
Прочая информация
Рабочая группа</v>
      </c>
      <c r="H77" s="179" t="str">
        <f>IF('Data Import'!$BT$284&lt;&gt;"",'Data Import'!$BT$284,"")</f>
        <v>https://transport-admlr.ru/dostupnaya-sreda-dlya-invalidov</v>
      </c>
    </row>
    <row r="78" spans="1:8" s="202" customFormat="1" ht="15.75" customHeight="1" x14ac:dyDescent="0.25">
      <c r="A78" s="33">
        <v>70</v>
      </c>
      <c r="B78" s="177" t="s">
        <v>80</v>
      </c>
      <c r="C78" s="199" t="str">
        <f>IF('Data Import'!$BU$280="Нет","+","")</f>
        <v/>
      </c>
      <c r="D78" s="199" t="str">
        <f>IF('Data Import'!$BU$280="Да","+","")</f>
        <v/>
      </c>
      <c r="E78" s="199" t="str">
        <f>IF('Data Import'!$BU$281="Нет","+","")</f>
        <v/>
      </c>
      <c r="F78" s="179" t="str">
        <f>IF('Data Import'!$BU$282&lt;&gt;"",'Data Import'!$BU$282,"")</f>
        <v/>
      </c>
      <c r="G78" s="179" t="str">
        <f>IF('Data Import'!$BU$283&lt;&gt;"",'Data Import'!$BU$283,"")</f>
        <v/>
      </c>
      <c r="H78" s="179" t="str">
        <f>IF('Data Import'!$BU$284&lt;&gt;"",'Data Import'!$BU$284,"")</f>
        <v/>
      </c>
    </row>
    <row r="79" spans="1:8" s="202" customFormat="1" ht="15.75" customHeight="1" x14ac:dyDescent="0.25">
      <c r="A79" s="33">
        <v>71</v>
      </c>
      <c r="B79" s="177" t="s">
        <v>81</v>
      </c>
      <c r="C79" s="199" t="str">
        <f>IF('Data Import'!$BV$280="Нет","+","")</f>
        <v>+</v>
      </c>
      <c r="D79" s="199" t="str">
        <f>IF('Data Import'!$BV$280="Да","+","")</f>
        <v/>
      </c>
      <c r="E79" s="199" t="str">
        <f>IF('Data Import'!$BV$281="Нет","+","")</f>
        <v>+</v>
      </c>
      <c r="F79" s="179" t="str">
        <f>IF('Data Import'!$BV$282&lt;&gt;"",'Data Import'!$BV$282,"")</f>
        <v/>
      </c>
      <c r="G79" s="179" t="str">
        <f>IF('Data Import'!$BV$283&lt;&gt;"",'Data Import'!$BV$283,"")</f>
        <v/>
      </c>
      <c r="H79" s="179" t="str">
        <f>IF('Data Import'!$BV$284&lt;&gt;"",'Data Import'!$BV$284,"")</f>
        <v/>
      </c>
    </row>
    <row r="80" spans="1:8" s="202" customFormat="1" ht="15.75" customHeight="1" x14ac:dyDescent="0.25">
      <c r="A80" s="33">
        <v>72</v>
      </c>
      <c r="B80" s="177" t="s">
        <v>82</v>
      </c>
      <c r="C80" s="199" t="str">
        <f>IF('Data Import'!$BW$280="Нет","+","")</f>
        <v>+</v>
      </c>
      <c r="D80" s="199" t="str">
        <f>IF('Data Import'!$BW$280="Да","+","")</f>
        <v/>
      </c>
      <c r="E80" s="199" t="str">
        <f>IF('Data Import'!$BW$281="Нет","+","")</f>
        <v/>
      </c>
      <c r="F80" s="179" t="str">
        <f>IF('Data Import'!$BW$282&lt;&gt;"",'Data Import'!$BW$282,"")</f>
        <v/>
      </c>
      <c r="G80" s="179" t="str">
        <f>IF('Data Import'!$BW$283&lt;&gt;"",'Data Import'!$BW$283,"")</f>
        <v/>
      </c>
      <c r="H80" s="179" t="str">
        <f>IF('Data Import'!$BW$284&lt;&gt;"",'Data Import'!$BW$284,"")</f>
        <v>https://mintrans.ryazan.gov.ru/documents/dostupnaya_sreda/</v>
      </c>
    </row>
    <row r="81" spans="1:8" s="202" customFormat="1" ht="15.75" customHeight="1" x14ac:dyDescent="0.25">
      <c r="A81" s="33">
        <v>73</v>
      </c>
      <c r="B81" s="177" t="s">
        <v>83</v>
      </c>
      <c r="C81" s="199" t="str">
        <f>IF('Data Import'!$BX$280="Нет","+","")</f>
        <v/>
      </c>
      <c r="D81" s="199" t="str">
        <f>IF('Data Import'!$BX$280="Да","+","")</f>
        <v/>
      </c>
      <c r="E81" s="199" t="str">
        <f>IF('Data Import'!$BX$281="Нет","+","")</f>
        <v/>
      </c>
      <c r="F81" s="179" t="str">
        <f>IF('Data Import'!$BX$282&lt;&gt;"",'Data Import'!$BX$282,"")</f>
        <v/>
      </c>
      <c r="G81" s="179" t="str">
        <f>IF('Data Import'!$BX$283&lt;&gt;"",'Data Import'!$BX$283,"")</f>
        <v/>
      </c>
      <c r="H81" s="179" t="str">
        <f>IF('Data Import'!$BX$284&lt;&gt;"",'Data Import'!$BX$284,"")</f>
        <v/>
      </c>
    </row>
    <row r="82" spans="1:8" s="202" customFormat="1" ht="49.5" customHeight="1" x14ac:dyDescent="0.25">
      <c r="A82" s="33">
        <v>74</v>
      </c>
      <c r="B82" s="177" t="s">
        <v>84</v>
      </c>
      <c r="C82" s="199" t="str">
        <f>IF('Data Import'!$BY$280="Нет","+","")</f>
        <v/>
      </c>
      <c r="D82" s="199" t="str">
        <f>IF('Data Import'!$BY$280="Да","+","")</f>
        <v>+</v>
      </c>
      <c r="E82" s="199" t="str">
        <f>IF('Data Import'!$BY$281="Нет","+","")</f>
        <v/>
      </c>
      <c r="F82" s="179" t="str">
        <f>IF('Data Import'!$BY$282&lt;&gt;"",'Data Import'!$BY$282,"")</f>
        <v/>
      </c>
      <c r="G82" s="179" t="str">
        <f>IF('Data Import'!$BY$283&lt;&gt;"",'Data Import'!$BY$283,"")</f>
        <v xml:space="preserve">Услуга «Социальное такси» предоставляется бесплатно для одного и того же гражданина не более 4-х раз в квартал, за исключение детей-инвалидов, инвалидов ВОВ, инвалидов участники СВО (данным категориям граждан услуга предоставляется на бесплатной основе постоянно).
</v>
      </c>
      <c r="H82" s="179" t="str">
        <f>IF('Data Import'!$BY$284&lt;&gt;"",'Data Import'!$BY$284,"")</f>
        <v xml:space="preserve"> https://zabota.tmbreg.ru/?page_id=987
</v>
      </c>
    </row>
    <row r="83" spans="1:8" s="202" customFormat="1" ht="15.75" customHeight="1" x14ac:dyDescent="0.25">
      <c r="A83" s="33">
        <v>75</v>
      </c>
      <c r="B83" s="177" t="s">
        <v>85</v>
      </c>
      <c r="C83" s="199" t="str">
        <f>IF('Data Import'!$BZ$280="Нет","+","")</f>
        <v/>
      </c>
      <c r="D83" s="199" t="str">
        <f>IF('Data Import'!$BZ$280="Да","+","")</f>
        <v/>
      </c>
      <c r="E83" s="199" t="str">
        <f>IF('Data Import'!$BZ$281="Нет","+","")</f>
        <v/>
      </c>
      <c r="F83" s="179" t="str">
        <f>IF('Data Import'!$BZ$282&lt;&gt;"",'Data Import'!$BZ$282,"")</f>
        <v/>
      </c>
      <c r="G83" s="179" t="str">
        <f>IF('Data Import'!$BZ$283&lt;&gt;"",'Data Import'!$BZ$283,"")</f>
        <v/>
      </c>
      <c r="H83" s="179" t="str">
        <f>IF('Data Import'!$BZ$284&lt;&gt;"",'Data Import'!$BZ$284,"")</f>
        <v/>
      </c>
    </row>
    <row r="84" spans="1:8" s="202" customFormat="1" ht="45.75" customHeight="1" x14ac:dyDescent="0.25">
      <c r="A84" s="33">
        <v>76</v>
      </c>
      <c r="B84" s="177" t="s">
        <v>86</v>
      </c>
      <c r="C84" s="199" t="str">
        <f>IF('Data Import'!$CA$280="Нет","+","")</f>
        <v>+</v>
      </c>
      <c r="D84" s="199" t="str">
        <f>IF('Data Import'!$CA$280="Да","+","")</f>
        <v/>
      </c>
      <c r="E84" s="199" t="str">
        <f>IF('Data Import'!$CA$281="Нет","+","")</f>
        <v/>
      </c>
      <c r="F84" s="179" t="str">
        <f>IF('Data Import'!$CA$282&lt;&gt;"",'Data Import'!$CA$282,"")</f>
        <v/>
      </c>
      <c r="G84" s="179" t="str">
        <f>IF('Data Import'!$CA$283&lt;&gt;"",'Data Import'!$CA$283,"")</f>
        <v>Информация о мерах поддержки, реквизиты нормативного акта, ссыллки для подачи заявлений, номера телефонов для консультирования; Перечень телефонов горячих линий, в том числе по оказанию помощи маломобильным гражданам</v>
      </c>
      <c r="H84" s="179" t="str">
        <f>IF('Data Import'!$CA$284&lt;&gt;"",'Data Import'!$CA$284,"")</f>
        <v>https://герой71.рф/mery-podderzhki/ ; https://семья71.рф/mery-podderzhki/sotsialnoe-taksi/; https://minsoc.tularegion.ru/services/goryachaya-liniya/</v>
      </c>
    </row>
    <row r="85" spans="1:8" s="202" customFormat="1" ht="21" customHeight="1" x14ac:dyDescent="0.25">
      <c r="A85" s="33">
        <v>77</v>
      </c>
      <c r="B85" s="177" t="s">
        <v>87</v>
      </c>
      <c r="C85" s="199" t="str">
        <f>IF('Data Import'!$CB$280="Нет","+","")</f>
        <v/>
      </c>
      <c r="D85" s="199" t="str">
        <f>IF('Data Import'!$CB$280="Да","+","")</f>
        <v>+</v>
      </c>
      <c r="E85" s="199" t="str">
        <f>IF('Data Import'!$CB$281="Нет","+","")</f>
        <v/>
      </c>
      <c r="F85" s="179" t="str">
        <f>IF('Data Import'!$CB$282&lt;&gt;"",'Data Import'!$CB$282,"")</f>
        <v/>
      </c>
      <c r="G85" s="179" t="str">
        <f>IF('Data Import'!$CB$283&lt;&gt;"",'Data Import'!$CB$283,"")</f>
        <v/>
      </c>
      <c r="H85" s="179" t="str">
        <f>IF('Data Import'!$CB$284&lt;&gt;"",'Data Import'!$CB$284,"")</f>
        <v>интернет сервис «Транспорт online» на сайте: www.yargortrans.ru.</v>
      </c>
    </row>
    <row r="86" spans="1:8" s="202" customFormat="1" ht="15.75" customHeight="1" x14ac:dyDescent="0.25">
      <c r="A86" s="33">
        <v>78</v>
      </c>
      <c r="B86" s="177" t="s">
        <v>88</v>
      </c>
      <c r="C86" s="199" t="str">
        <f>IF('Data Import'!$CC$280="Нет","+","")</f>
        <v/>
      </c>
      <c r="D86" s="199" t="str">
        <f>IF('Data Import'!$CC$280="Да","+","")</f>
        <v>+</v>
      </c>
      <c r="E86" s="199" t="str">
        <f>IF('Data Import'!$CC$281="Нет","+","")</f>
        <v>+</v>
      </c>
      <c r="F86" s="179" t="str">
        <f>IF('Data Import'!$CC$282&lt;&gt;"",'Data Import'!$CC$282,"")</f>
        <v/>
      </c>
      <c r="G86" s="179" t="str">
        <f>IF('Data Import'!$CC$283&lt;&gt;"",'Data Import'!$CC$283,"")</f>
        <v/>
      </c>
      <c r="H86" s="179" t="str">
        <f>IF('Data Import'!$CC$284&lt;&gt;"",'Data Import'!$CC$284,"")</f>
        <v/>
      </c>
    </row>
    <row r="87" spans="1:8" s="202" customFormat="1" ht="81" customHeight="1" x14ac:dyDescent="0.25">
      <c r="A87" s="33">
        <v>79</v>
      </c>
      <c r="B87" s="177" t="s">
        <v>89</v>
      </c>
      <c r="C87" s="199" t="str">
        <f>IF('Data Import'!$CD$280="Нет","+","")</f>
        <v/>
      </c>
      <c r="D87" s="199" t="str">
        <f>IF('Data Import'!$CD$280="Да","+","")</f>
        <v>+</v>
      </c>
      <c r="E87" s="199" t="str">
        <f>IF('Data Import'!$CD$281="Нет","+","")</f>
        <v/>
      </c>
      <c r="F87" s="179" t="str">
        <f>IF('Data Import'!$CD$282&lt;&gt;"",'Data Import'!$CD$282,"")</f>
        <v/>
      </c>
      <c r="G87" s="179" t="str">
        <f>IF('Data Import'!$CD$283&lt;&gt;"",'Data Import'!$CD$283,"")</f>
        <v>Реестр доступных для инвалидов значимых (приоритетных) объектов социальной и транспортной инфраструктуры, находящихся в собственности Волгоградской области, транспортных средств, осуществляющих перевозку пассажиров и багажа по регулируемым тарифам на перевозки по межмуниципальным маршрутам регулярных перевозок на территории Волгоградской области</v>
      </c>
      <c r="H87" s="179" t="str">
        <f>IF('Data Import'!$CD$284&lt;&gt;"",'Data Import'!$CD$284,"")</f>
        <v>https://www.volgograd.ru/upload/bottomslides/bannr_inv.jpg                                  https://docs.yandex.ru/docs/view?url=ya-browser4DT1uXEPRrJRXlUFoewruJXruK7TVFDvnpLdFPc85jm1Qebys4TOBBIBY812CHGsuyPaVR7k6gJSt22lFCwwHSvEeVqjpnmJg8Fkmoi4c9hG_eoXB5u_rNCibpUd1plMoWOesiU-zL-VX1Fc9ptafQsignlPYYInUe7f7pZsXegOZ5lNaXTtuI0yoBYYhtbfhkBfA&amp;name=РеестрСВОДНЫЙ.xlsx&amp;nosw=1</v>
      </c>
    </row>
    <row r="88" spans="1:8" s="202" customFormat="1" ht="15.75" customHeight="1" x14ac:dyDescent="0.25">
      <c r="A88" s="33">
        <v>80</v>
      </c>
      <c r="B88" s="177" t="s">
        <v>90</v>
      </c>
      <c r="C88" s="199" t="str">
        <f>IF('Data Import'!$CE$280="Нет","+","")</f>
        <v/>
      </c>
      <c r="D88" s="199" t="str">
        <f>IF('Data Import'!$CE$280="Да","+","")</f>
        <v>+</v>
      </c>
      <c r="E88" s="199" t="str">
        <f>IF('Data Import'!$CE$281="Нет","+","")</f>
        <v>+</v>
      </c>
      <c r="F88" s="179" t="str">
        <f>IF('Data Import'!$CE$282&lt;&gt;"",'Data Import'!$CE$282,"")</f>
        <v/>
      </c>
      <c r="G88" s="179" t="str">
        <f>IF('Data Import'!$CE$283&lt;&gt;"",'Data Import'!$CE$283,"")</f>
        <v/>
      </c>
      <c r="H88" s="179" t="str">
        <f>IF('Data Import'!$CE$284&lt;&gt;"",'Data Import'!$CE$284,"")</f>
        <v/>
      </c>
    </row>
    <row r="89" spans="1:8" s="202" customFormat="1" ht="15.75" customHeight="1" x14ac:dyDescent="0.25">
      <c r="A89" s="33">
        <v>81</v>
      </c>
      <c r="B89" s="177" t="s">
        <v>91</v>
      </c>
      <c r="C89" s="199" t="str">
        <f>IF('Data Import'!$CF$280="Нет","+","")</f>
        <v/>
      </c>
      <c r="D89" s="199" t="str">
        <f>IF('Data Import'!$CF$280="Да","+","")</f>
        <v/>
      </c>
      <c r="E89" s="199" t="str">
        <f>IF('Data Import'!$CF$281="Нет","+","")</f>
        <v/>
      </c>
      <c r="F89" s="179" t="str">
        <f>IF('Data Import'!$CF$282&lt;&gt;"",'Data Import'!$CF$282,"")</f>
        <v/>
      </c>
      <c r="G89" s="179" t="str">
        <f>IF('Data Import'!$CF$283&lt;&gt;"",'Data Import'!$CF$283,"")</f>
        <v/>
      </c>
      <c r="H89" s="179" t="str">
        <f>IF('Data Import'!$CF$284&lt;&gt;"",'Data Import'!$CF$284,"")</f>
        <v/>
      </c>
    </row>
    <row r="90" spans="1:8" s="202" customFormat="1" ht="15.75" customHeight="1" x14ac:dyDescent="0.25">
      <c r="A90" s="33">
        <v>82</v>
      </c>
      <c r="B90" s="177" t="s">
        <v>92</v>
      </c>
      <c r="C90" s="199" t="str">
        <f>IF('Data Import'!$CG$280="Нет","+","")</f>
        <v/>
      </c>
      <c r="D90" s="199" t="str">
        <f>IF('Data Import'!$CG$280="Да","+","")</f>
        <v/>
      </c>
      <c r="E90" s="199" t="str">
        <f>IF('Data Import'!$CG$281="Нет","+","")</f>
        <v/>
      </c>
      <c r="F90" s="179" t="str">
        <f>IF('Data Import'!$CG$282&lt;&gt;"",'Data Import'!$CG$282,"")</f>
        <v/>
      </c>
      <c r="G90" s="179" t="str">
        <f>IF('Data Import'!$CG$283&lt;&gt;"",'Data Import'!$CG$283,"")</f>
        <v/>
      </c>
      <c r="H90" s="179" t="str">
        <f>IF('Data Import'!$CG$284&lt;&gt;"",'Data Import'!$CG$284,"")</f>
        <v/>
      </c>
    </row>
    <row r="91" spans="1:8" s="202" customFormat="1" ht="15.75" customHeight="1" x14ac:dyDescent="0.25">
      <c r="A91" s="33">
        <v>83</v>
      </c>
      <c r="B91" s="177" t="s">
        <v>93</v>
      </c>
      <c r="C91" s="199" t="str">
        <f>IF('Data Import'!$CH$280="Нет","+","")</f>
        <v>+</v>
      </c>
      <c r="D91" s="199" t="str">
        <f>IF('Data Import'!$CH$280="Да","+","")</f>
        <v/>
      </c>
      <c r="E91" s="199" t="str">
        <f>IF('Data Import'!$CH$281="Нет","+","")</f>
        <v/>
      </c>
      <c r="F91" s="179" t="str">
        <f>IF('Data Import'!$CH$282&lt;&gt;"",'Data Import'!$CH$282,"")</f>
        <v/>
      </c>
      <c r="G91" s="179" t="str">
        <f>IF('Data Import'!$CH$283&lt;&gt;"",'Data Import'!$CH$283,"")</f>
        <v/>
      </c>
      <c r="H91" s="179" t="str">
        <f>IF('Data Import'!$CH$284&lt;&gt;"",'Data Import'!$CH$284,"")</f>
        <v/>
      </c>
    </row>
    <row r="92" spans="1:8" s="202" customFormat="1" ht="15.75" customHeight="1" x14ac:dyDescent="0.25">
      <c r="A92" s="33">
        <v>84</v>
      </c>
      <c r="B92" s="177" t="s">
        <v>94</v>
      </c>
      <c r="C92" s="199" t="str">
        <f>IF('Data Import'!$CI$280="Нет","+","")</f>
        <v/>
      </c>
      <c r="D92" s="199" t="str">
        <f>IF('Data Import'!$CI$280="Да","+","")</f>
        <v/>
      </c>
      <c r="E92" s="199" t="str">
        <f>IF('Data Import'!$CI$281="Нет","+","")</f>
        <v/>
      </c>
      <c r="F92" s="179" t="str">
        <f>IF('Data Import'!$CI$282&lt;&gt;"",'Data Import'!$CI$282,"")</f>
        <v/>
      </c>
      <c r="G92" s="179" t="str">
        <f>IF('Data Import'!$CI$283&lt;&gt;"",'Data Import'!$CI$283,"")</f>
        <v/>
      </c>
      <c r="H92" s="179" t="str">
        <f>IF('Data Import'!$CI$284&lt;&gt;"",'Data Import'!$CI$284,"")</f>
        <v/>
      </c>
    </row>
    <row r="93" spans="1:8" s="202" customFormat="1" ht="15.75" customHeight="1" x14ac:dyDescent="0.25">
      <c r="A93" s="33">
        <v>85</v>
      </c>
      <c r="B93" s="177" t="s">
        <v>95</v>
      </c>
      <c r="C93" s="199" t="str">
        <f>IF('Data Import'!$CJ$280="Нет","+","")</f>
        <v/>
      </c>
      <c r="D93" s="199" t="str">
        <f>IF('Data Import'!$CJ$280="Да","+","")</f>
        <v/>
      </c>
      <c r="E93" s="199" t="str">
        <f>IF('Data Import'!$CJ$281="Нет","+","")</f>
        <v/>
      </c>
      <c r="F93" s="179" t="str">
        <f>IF('Data Import'!$CJ$282&lt;&gt;"",'Data Import'!$CJ$282,"")</f>
        <v/>
      </c>
      <c r="G93" s="179" t="str">
        <f>IF('Data Import'!$CJ$283&lt;&gt;"",'Data Import'!$CJ$283,"")</f>
        <v/>
      </c>
      <c r="H93" s="179" t="str">
        <f>IF('Data Import'!$CJ$284&lt;&gt;"",'Data Import'!$CJ$284,"")</f>
        <v/>
      </c>
    </row>
    <row r="94" spans="1:8" s="202" customFormat="1" ht="15.75" customHeight="1" x14ac:dyDescent="0.25">
      <c r="A94" s="33">
        <v>86</v>
      </c>
      <c r="B94" s="177" t="s">
        <v>96</v>
      </c>
      <c r="C94" s="199" t="str">
        <f>IF('Data Import'!$CK$280="Нет","+","")</f>
        <v/>
      </c>
      <c r="D94" s="199" t="str">
        <f>IF('Data Import'!$CK$280="Да","+","")</f>
        <v/>
      </c>
      <c r="E94" s="199" t="str">
        <f>IF('Data Import'!$CK$281="Нет","+","")</f>
        <v/>
      </c>
      <c r="F94" s="179" t="str">
        <f>IF('Data Import'!$CK$282&lt;&gt;"",'Data Import'!$CK$282,"")</f>
        <v/>
      </c>
      <c r="G94" s="179" t="str">
        <f>IF('Data Import'!$CK$283&lt;&gt;"",'Data Import'!$CK$283,"")</f>
        <v/>
      </c>
      <c r="H94" s="179" t="str">
        <f>IF('Data Import'!$CK$284&lt;&gt;"",'Data Import'!$CK$284,"")</f>
        <v/>
      </c>
    </row>
    <row r="95" spans="1:8" s="202" customFormat="1" ht="20.25" customHeight="1" x14ac:dyDescent="0.25">
      <c r="A95" s="33">
        <v>87</v>
      </c>
      <c r="B95" s="177" t="s">
        <v>97</v>
      </c>
      <c r="C95" s="199" t="str">
        <f>IF('Data Import'!$CL$280="Нет","+","")</f>
        <v>+</v>
      </c>
      <c r="D95" s="199" t="str">
        <f>IF('Data Import'!$CL$280="Да","+","")</f>
        <v/>
      </c>
      <c r="E95" s="199" t="str">
        <f>IF('Data Import'!$CL$281="Нет","+","")</f>
        <v/>
      </c>
      <c r="F95" s="179" t="str">
        <f>IF('Data Import'!$CL$282&lt;&gt;"",'Data Import'!$CL$282,"")</f>
        <v/>
      </c>
      <c r="G95" s="179" t="str">
        <f>IF('Data Import'!$CL$283&lt;&gt;"",'Data Import'!$CL$283,"")</f>
        <v xml:space="preserve">о механизме осуществления льготниками проезда в транспорте в связи с объединением банков ВТБ и РНКБ
</v>
      </c>
      <c r="H95" s="179" t="str">
        <f>IF('Data Import'!$CL$284&lt;&gt;"",'Data Import'!$CL$284,"")</f>
        <v xml:space="preserve">https://mtrud.rk.gov.ru/articles/41e3ad3a-c809-4356-816d-da81fa07897b
</v>
      </c>
    </row>
    <row r="96" spans="1:8" s="202" customFormat="1" ht="15.75" customHeight="1" x14ac:dyDescent="0.25">
      <c r="A96" s="33">
        <v>88</v>
      </c>
      <c r="B96" s="177" t="s">
        <v>98</v>
      </c>
      <c r="C96" s="199" t="str">
        <f>IF('Data Import'!$CM$280="Нет","+","")</f>
        <v/>
      </c>
      <c r="D96" s="199" t="str">
        <f>IF('Data Import'!$CM$280="Да","+","")</f>
        <v>+</v>
      </c>
      <c r="E96" s="199" t="str">
        <f>IF('Data Import'!$CM$281="Нет","+","")</f>
        <v>+</v>
      </c>
      <c r="F96" s="179" t="str">
        <f>IF('Data Import'!$CM$282&lt;&gt;"",'Data Import'!$CM$282,"")</f>
        <v/>
      </c>
      <c r="G96" s="179" t="str">
        <f>IF('Data Import'!$CM$283&lt;&gt;"",'Data Import'!$CM$283,"")</f>
        <v/>
      </c>
      <c r="H96" s="179" t="str">
        <f>IF('Data Import'!$CM$284&lt;&gt;"",'Data Import'!$CM$284,"")</f>
        <v/>
      </c>
    </row>
    <row r="97" spans="1:8" s="202" customFormat="1" ht="15.75" customHeight="1" x14ac:dyDescent="0.25">
      <c r="A97" s="33">
        <v>89</v>
      </c>
      <c r="B97" s="177" t="s">
        <v>99</v>
      </c>
      <c r="C97" s="199" t="str">
        <f>IF('Data Import'!$CN$280="Нет","+","")</f>
        <v/>
      </c>
      <c r="D97" s="199" t="str">
        <f>IF('Data Import'!$CN$280="Да","+","")</f>
        <v/>
      </c>
      <c r="E97" s="199" t="str">
        <f>IF('Data Import'!$CN$281="Нет","+","")</f>
        <v/>
      </c>
      <c r="F97" s="179" t="str">
        <f>IF('Data Import'!$CN$282&lt;&gt;"",'Data Import'!$CN$282,"")</f>
        <v/>
      </c>
      <c r="G97" s="179" t="str">
        <f>IF('Data Import'!$CN$283&lt;&gt;"",'Data Import'!$CN$283,"")</f>
        <v/>
      </c>
      <c r="H97" s="179" t="str">
        <f>IF('Data Import'!$CN$284&lt;&gt;"",'Data Import'!$CN$284,"")</f>
        <v/>
      </c>
    </row>
    <row r="98" spans="1:8" s="202" customFormat="1" x14ac:dyDescent="0.25">
      <c r="A98" s="215"/>
      <c r="B98" s="215"/>
      <c r="C98" s="215"/>
      <c r="D98" s="215"/>
      <c r="E98" s="215"/>
      <c r="F98" s="215"/>
      <c r="G98" s="215"/>
      <c r="H98" s="215"/>
    </row>
    <row r="99" spans="1:8" s="202" customFormat="1" x14ac:dyDescent="0.25">
      <c r="A99" s="215"/>
      <c r="B99" s="215"/>
      <c r="C99" s="215"/>
      <c r="D99" s="215"/>
      <c r="E99" s="215"/>
      <c r="F99" s="215"/>
      <c r="G99" s="215"/>
      <c r="H99" s="215"/>
    </row>
    <row r="100" spans="1:8" s="202" customFormat="1" x14ac:dyDescent="0.25">
      <c r="A100" s="215"/>
      <c r="B100" s="215"/>
      <c r="C100" s="215"/>
      <c r="D100" s="215"/>
      <c r="E100" s="215"/>
      <c r="F100" s="215"/>
      <c r="G100" s="215"/>
      <c r="H100" s="215"/>
    </row>
    <row r="101" spans="1:8" s="202" customFormat="1" x14ac:dyDescent="0.25">
      <c r="A101" s="215"/>
      <c r="B101" s="215"/>
      <c r="C101" s="215"/>
      <c r="D101" s="215"/>
      <c r="E101" s="215"/>
      <c r="F101" s="215"/>
      <c r="G101" s="215"/>
      <c r="H101" s="215"/>
    </row>
    <row r="102" spans="1:8" s="202" customFormat="1" x14ac:dyDescent="0.25">
      <c r="A102" s="215"/>
      <c r="B102" s="215"/>
      <c r="C102" s="215"/>
      <c r="D102" s="215"/>
      <c r="E102" s="215"/>
      <c r="F102" s="215"/>
      <c r="G102" s="215"/>
      <c r="H102" s="215"/>
    </row>
    <row r="103" spans="1:8" s="202" customFormat="1" x14ac:dyDescent="0.25">
      <c r="A103" s="215"/>
      <c r="B103" s="215"/>
      <c r="C103" s="215"/>
      <c r="D103" s="215"/>
      <c r="E103" s="215"/>
      <c r="F103" s="215"/>
      <c r="G103" s="215"/>
      <c r="H103" s="215"/>
    </row>
    <row r="104" spans="1:8" s="202" customFormat="1" x14ac:dyDescent="0.25">
      <c r="A104" s="215"/>
      <c r="B104" s="215"/>
      <c r="C104" s="215"/>
      <c r="D104" s="215"/>
      <c r="E104" s="215"/>
      <c r="F104" s="215"/>
      <c r="G104" s="215"/>
      <c r="H104" s="215"/>
    </row>
    <row r="105" spans="1:8" s="202" customFormat="1" x14ac:dyDescent="0.25">
      <c r="A105" s="215"/>
      <c r="B105" s="215"/>
      <c r="C105" s="215"/>
      <c r="D105" s="215"/>
      <c r="E105" s="215"/>
      <c r="F105" s="215"/>
      <c r="G105" s="215"/>
      <c r="H105" s="215"/>
    </row>
    <row r="106" spans="1:8" s="202" customFormat="1" x14ac:dyDescent="0.25">
      <c r="A106" s="215"/>
      <c r="B106" s="215"/>
      <c r="C106" s="215"/>
      <c r="D106" s="215"/>
      <c r="E106" s="215"/>
      <c r="F106" s="215"/>
      <c r="G106" s="215"/>
      <c r="H106" s="215"/>
    </row>
    <row r="107" spans="1:8" s="202" customFormat="1" x14ac:dyDescent="0.25">
      <c r="A107" s="215"/>
      <c r="B107" s="215"/>
      <c r="C107" s="215"/>
      <c r="D107" s="215"/>
      <c r="E107" s="215"/>
      <c r="F107" s="215"/>
      <c r="G107" s="215"/>
      <c r="H107" s="215"/>
    </row>
    <row r="108" spans="1:8" s="202" customFormat="1" x14ac:dyDescent="0.25">
      <c r="A108" s="215"/>
      <c r="B108" s="215"/>
      <c r="C108" s="215"/>
      <c r="D108" s="215"/>
      <c r="E108" s="215"/>
      <c r="F108" s="215"/>
      <c r="G108" s="215"/>
      <c r="H108" s="215"/>
    </row>
    <row r="109" spans="1:8" s="202" customFormat="1" x14ac:dyDescent="0.25">
      <c r="A109" s="215"/>
      <c r="B109" s="215"/>
      <c r="C109" s="215"/>
      <c r="D109" s="215"/>
      <c r="E109" s="215"/>
      <c r="F109" s="215"/>
      <c r="G109" s="215"/>
      <c r="H109" s="215"/>
    </row>
    <row r="110" spans="1:8" s="202" customFormat="1" x14ac:dyDescent="0.25">
      <c r="A110" s="215"/>
      <c r="B110" s="215"/>
      <c r="C110" s="215"/>
      <c r="D110" s="215"/>
      <c r="E110" s="215"/>
      <c r="F110" s="215"/>
      <c r="G110" s="215"/>
      <c r="H110" s="215"/>
    </row>
    <row r="111" spans="1:8" s="202" customFormat="1" x14ac:dyDescent="0.25">
      <c r="A111" s="215"/>
      <c r="B111" s="215"/>
      <c r="C111" s="215"/>
      <c r="D111" s="215"/>
      <c r="E111" s="215"/>
      <c r="F111" s="215"/>
      <c r="G111" s="215"/>
      <c r="H111" s="215"/>
    </row>
    <row r="112" spans="1:8" s="202" customFormat="1" x14ac:dyDescent="0.25">
      <c r="A112" s="215"/>
      <c r="B112" s="215"/>
      <c r="C112" s="215"/>
      <c r="D112" s="215"/>
      <c r="E112" s="215"/>
      <c r="F112" s="215"/>
      <c r="G112" s="215"/>
      <c r="H112" s="215"/>
    </row>
    <row r="113" spans="1:8" s="202" customFormat="1" x14ac:dyDescent="0.25">
      <c r="A113" s="215"/>
      <c r="B113" s="215"/>
      <c r="C113" s="215"/>
      <c r="D113" s="215"/>
      <c r="E113" s="215"/>
      <c r="F113" s="215"/>
      <c r="G113" s="215"/>
      <c r="H113" s="215"/>
    </row>
    <row r="114" spans="1:8" s="202" customFormat="1" x14ac:dyDescent="0.25">
      <c r="A114" s="215"/>
      <c r="B114" s="215"/>
      <c r="C114" s="215"/>
      <c r="D114" s="215"/>
      <c r="E114" s="215"/>
      <c r="F114" s="215"/>
      <c r="G114" s="215"/>
      <c r="H114" s="215"/>
    </row>
    <row r="115" spans="1:8" s="202" customFormat="1" x14ac:dyDescent="0.25">
      <c r="A115" s="215"/>
      <c r="B115" s="215"/>
      <c r="C115" s="215"/>
      <c r="D115" s="215"/>
      <c r="E115" s="215"/>
      <c r="F115" s="215"/>
      <c r="G115" s="215"/>
      <c r="H115" s="215"/>
    </row>
    <row r="116" spans="1:8" s="202" customFormat="1" x14ac:dyDescent="0.25">
      <c r="A116" s="215"/>
      <c r="B116" s="215"/>
      <c r="C116" s="215"/>
      <c r="D116" s="215"/>
      <c r="E116" s="215"/>
      <c r="F116" s="215"/>
      <c r="G116" s="215"/>
      <c r="H116" s="215"/>
    </row>
    <row r="117" spans="1:8" s="202" customFormat="1" x14ac:dyDescent="0.25">
      <c r="A117" s="215"/>
      <c r="B117" s="215"/>
      <c r="C117" s="215"/>
      <c r="D117" s="215"/>
      <c r="E117" s="215"/>
      <c r="F117" s="215"/>
      <c r="G117" s="215"/>
      <c r="H117" s="215"/>
    </row>
    <row r="118" spans="1:8" s="202" customFormat="1" x14ac:dyDescent="0.25">
      <c r="A118" s="215"/>
      <c r="B118" s="215"/>
      <c r="C118" s="215"/>
      <c r="D118" s="215"/>
      <c r="E118" s="215"/>
      <c r="F118" s="215"/>
      <c r="G118" s="215"/>
      <c r="H118" s="215"/>
    </row>
    <row r="119" spans="1:8" s="202" customFormat="1" x14ac:dyDescent="0.25">
      <c r="A119" s="215"/>
      <c r="B119" s="215"/>
      <c r="C119" s="215"/>
      <c r="D119" s="215"/>
      <c r="E119" s="215"/>
      <c r="F119" s="215"/>
      <c r="G119" s="215"/>
      <c r="H119" s="215"/>
    </row>
    <row r="120" spans="1:8" s="202" customFormat="1" x14ac:dyDescent="0.25">
      <c r="A120" s="215"/>
      <c r="B120" s="215"/>
      <c r="C120" s="215"/>
      <c r="D120" s="215"/>
      <c r="E120" s="215"/>
      <c r="F120" s="215"/>
      <c r="G120" s="215"/>
      <c r="H120" s="215"/>
    </row>
    <row r="121" spans="1:8" s="202" customFormat="1" x14ac:dyDescent="0.25">
      <c r="A121" s="215"/>
      <c r="B121" s="215"/>
      <c r="C121" s="215"/>
      <c r="D121" s="215"/>
      <c r="E121" s="215"/>
      <c r="F121" s="215"/>
      <c r="G121" s="215"/>
      <c r="H121" s="215"/>
    </row>
    <row r="122" spans="1:8" s="202" customFormat="1" x14ac:dyDescent="0.25">
      <c r="A122" s="215"/>
      <c r="B122" s="215"/>
      <c r="C122" s="215"/>
      <c r="D122" s="215"/>
      <c r="E122" s="215"/>
      <c r="F122" s="215"/>
      <c r="G122" s="215"/>
      <c r="H122" s="215"/>
    </row>
    <row r="123" spans="1:8" s="202" customFormat="1" x14ac:dyDescent="0.25">
      <c r="A123" s="215"/>
      <c r="B123" s="215"/>
      <c r="C123" s="215"/>
      <c r="D123" s="215"/>
      <c r="E123" s="215"/>
      <c r="F123" s="215"/>
      <c r="G123" s="215"/>
      <c r="H123" s="215"/>
    </row>
    <row r="124" spans="1:8" s="202" customFormat="1" x14ac:dyDescent="0.25">
      <c r="A124" s="215"/>
      <c r="B124" s="215"/>
      <c r="C124" s="215"/>
      <c r="D124" s="215"/>
      <c r="E124" s="215"/>
      <c r="F124" s="215"/>
      <c r="G124" s="215"/>
      <c r="H124" s="215"/>
    </row>
    <row r="125" spans="1:8" s="202" customFormat="1" x14ac:dyDescent="0.25">
      <c r="A125" s="215"/>
      <c r="B125" s="215"/>
      <c r="C125" s="215"/>
      <c r="D125" s="215"/>
      <c r="E125" s="215"/>
      <c r="F125" s="215"/>
      <c r="G125" s="215"/>
      <c r="H125" s="215"/>
    </row>
    <row r="126" spans="1:8" s="202" customFormat="1" x14ac:dyDescent="0.25">
      <c r="A126" s="215"/>
      <c r="B126" s="215"/>
      <c r="C126" s="215"/>
      <c r="D126" s="215"/>
      <c r="E126" s="215"/>
      <c r="F126" s="215"/>
      <c r="G126" s="215"/>
      <c r="H126" s="215"/>
    </row>
    <row r="127" spans="1:8" s="202" customFormat="1" x14ac:dyDescent="0.25">
      <c r="A127" s="215"/>
      <c r="B127" s="215"/>
      <c r="C127" s="215"/>
      <c r="D127" s="215"/>
      <c r="E127" s="215"/>
      <c r="F127" s="215"/>
      <c r="G127" s="215"/>
      <c r="H127" s="215"/>
    </row>
    <row r="128" spans="1:8" s="202" customFormat="1" x14ac:dyDescent="0.25">
      <c r="A128" s="215"/>
      <c r="B128" s="215"/>
      <c r="C128" s="215"/>
      <c r="D128" s="215"/>
      <c r="E128" s="215"/>
      <c r="F128" s="215"/>
      <c r="G128" s="215"/>
      <c r="H128" s="215"/>
    </row>
    <row r="129" spans="1:8" s="202" customFormat="1" x14ac:dyDescent="0.25">
      <c r="A129" s="215"/>
      <c r="B129" s="215"/>
      <c r="C129" s="215"/>
      <c r="D129" s="215"/>
      <c r="E129" s="215"/>
      <c r="F129" s="215"/>
      <c r="G129" s="215"/>
      <c r="H129" s="215"/>
    </row>
    <row r="130" spans="1:8" s="202" customFormat="1" x14ac:dyDescent="0.25">
      <c r="A130" s="215"/>
      <c r="B130" s="215"/>
      <c r="C130" s="215"/>
      <c r="D130" s="215"/>
      <c r="E130" s="215"/>
      <c r="F130" s="215"/>
      <c r="G130" s="215"/>
      <c r="H130" s="215"/>
    </row>
    <row r="131" spans="1:8" s="202" customFormat="1" x14ac:dyDescent="0.25">
      <c r="A131" s="215"/>
      <c r="B131" s="215"/>
      <c r="C131" s="215"/>
      <c r="D131" s="215"/>
      <c r="E131" s="215"/>
      <c r="F131" s="215"/>
      <c r="G131" s="215"/>
      <c r="H131" s="215"/>
    </row>
    <row r="132" spans="1:8" s="202" customFormat="1" x14ac:dyDescent="0.25">
      <c r="A132" s="215"/>
      <c r="B132" s="215"/>
      <c r="C132" s="215"/>
      <c r="D132" s="215"/>
      <c r="E132" s="215"/>
      <c r="F132" s="215"/>
      <c r="G132" s="215"/>
      <c r="H132" s="215"/>
    </row>
    <row r="133" spans="1:8" s="202" customFormat="1" x14ac:dyDescent="0.25">
      <c r="A133" s="215"/>
      <c r="B133" s="215"/>
      <c r="C133" s="215"/>
      <c r="D133" s="215"/>
      <c r="E133" s="215"/>
      <c r="F133" s="215"/>
      <c r="G133" s="215"/>
      <c r="H133" s="215"/>
    </row>
    <row r="134" spans="1:8" s="202" customFormat="1" x14ac:dyDescent="0.25">
      <c r="A134" s="215"/>
      <c r="B134" s="215"/>
      <c r="C134" s="215"/>
      <c r="D134" s="215"/>
      <c r="E134" s="215"/>
      <c r="F134" s="215"/>
      <c r="G134" s="215"/>
      <c r="H134" s="215"/>
    </row>
    <row r="135" spans="1:8" s="202" customFormat="1" x14ac:dyDescent="0.25">
      <c r="A135" s="215"/>
      <c r="B135" s="215"/>
      <c r="C135" s="215"/>
      <c r="D135" s="215"/>
      <c r="E135" s="215"/>
      <c r="F135" s="215"/>
      <c r="G135" s="215"/>
      <c r="H135" s="215"/>
    </row>
    <row r="136" spans="1:8" s="202" customFormat="1" x14ac:dyDescent="0.25">
      <c r="A136" s="215"/>
      <c r="B136" s="215"/>
      <c r="C136" s="215"/>
      <c r="D136" s="215"/>
      <c r="E136" s="215"/>
      <c r="F136" s="215"/>
      <c r="G136" s="215"/>
      <c r="H136" s="215"/>
    </row>
    <row r="137" spans="1:8" s="202" customFormat="1" x14ac:dyDescent="0.25">
      <c r="A137" s="215"/>
      <c r="B137" s="215"/>
      <c r="C137" s="215"/>
      <c r="D137" s="215"/>
      <c r="E137" s="215"/>
      <c r="F137" s="215"/>
      <c r="G137" s="215"/>
      <c r="H137" s="215"/>
    </row>
    <row r="138" spans="1:8" s="202" customFormat="1" x14ac:dyDescent="0.25">
      <c r="A138" s="215"/>
      <c r="B138" s="215"/>
      <c r="C138" s="215"/>
      <c r="D138" s="215"/>
      <c r="E138" s="215"/>
      <c r="F138" s="215"/>
      <c r="G138" s="215"/>
      <c r="H138" s="215"/>
    </row>
    <row r="139" spans="1:8" s="202" customFormat="1" x14ac:dyDescent="0.25">
      <c r="A139" s="215"/>
      <c r="B139" s="215"/>
      <c r="C139" s="215"/>
      <c r="D139" s="215"/>
      <c r="E139" s="215"/>
      <c r="F139" s="215"/>
      <c r="G139" s="215"/>
      <c r="H139" s="215"/>
    </row>
    <row r="140" spans="1:8" s="202" customFormat="1" x14ac:dyDescent="0.25">
      <c r="A140" s="215"/>
      <c r="B140" s="215"/>
      <c r="C140" s="215"/>
      <c r="D140" s="215"/>
      <c r="E140" s="215"/>
      <c r="F140" s="215"/>
      <c r="G140" s="215"/>
      <c r="H140" s="215"/>
    </row>
    <row r="141" spans="1:8" s="202" customFormat="1" x14ac:dyDescent="0.25">
      <c r="A141" s="215"/>
      <c r="B141" s="215"/>
      <c r="C141" s="215"/>
      <c r="D141" s="215"/>
      <c r="E141" s="215"/>
      <c r="F141" s="215"/>
      <c r="G141" s="215"/>
      <c r="H141" s="215"/>
    </row>
    <row r="142" spans="1:8" s="202" customFormat="1" x14ac:dyDescent="0.25">
      <c r="A142" s="215"/>
      <c r="B142" s="215"/>
      <c r="C142" s="215"/>
      <c r="D142" s="215"/>
      <c r="E142" s="215"/>
      <c r="F142" s="215"/>
      <c r="G142" s="215"/>
      <c r="H142" s="215"/>
    </row>
    <row r="143" spans="1:8" s="202" customFormat="1" x14ac:dyDescent="0.25">
      <c r="A143" s="215"/>
      <c r="B143" s="215"/>
      <c r="C143" s="215"/>
      <c r="D143" s="215"/>
      <c r="E143" s="215"/>
      <c r="F143" s="215"/>
      <c r="G143" s="215"/>
      <c r="H143" s="215"/>
    </row>
    <row r="144" spans="1:8" s="202" customFormat="1" x14ac:dyDescent="0.25">
      <c r="A144" s="215"/>
      <c r="B144" s="215"/>
      <c r="C144" s="215"/>
      <c r="D144" s="215"/>
      <c r="E144" s="215"/>
      <c r="F144" s="215"/>
      <c r="G144" s="215"/>
      <c r="H144" s="215"/>
    </row>
    <row r="145" spans="1:8" s="202" customFormat="1" x14ac:dyDescent="0.25">
      <c r="A145" s="215"/>
      <c r="B145" s="215"/>
      <c r="C145" s="215"/>
      <c r="D145" s="215"/>
      <c r="E145" s="215"/>
      <c r="F145" s="215"/>
      <c r="G145" s="215"/>
      <c r="H145" s="215"/>
    </row>
    <row r="146" spans="1:8" s="202" customFormat="1" x14ac:dyDescent="0.25">
      <c r="A146" s="215"/>
      <c r="B146" s="215"/>
      <c r="C146" s="215"/>
      <c r="D146" s="215"/>
      <c r="E146" s="215"/>
      <c r="F146" s="215"/>
      <c r="G146" s="215"/>
      <c r="H146" s="215"/>
    </row>
    <row r="147" spans="1:8" s="202" customFormat="1" x14ac:dyDescent="0.25">
      <c r="A147" s="215"/>
      <c r="B147" s="215"/>
      <c r="C147" s="215"/>
      <c r="D147" s="215"/>
      <c r="E147" s="215"/>
      <c r="F147" s="215"/>
      <c r="G147" s="215"/>
      <c r="H147" s="215"/>
    </row>
    <row r="148" spans="1:8" s="202" customFormat="1" x14ac:dyDescent="0.25">
      <c r="A148" s="215"/>
      <c r="B148" s="215"/>
      <c r="C148" s="215"/>
      <c r="D148" s="215"/>
      <c r="E148" s="215"/>
      <c r="F148" s="215"/>
      <c r="G148" s="215"/>
      <c r="H148" s="215"/>
    </row>
    <row r="149" spans="1:8" s="202" customFormat="1" x14ac:dyDescent="0.25">
      <c r="A149" s="215"/>
      <c r="B149" s="215"/>
      <c r="C149" s="215"/>
      <c r="D149" s="215"/>
      <c r="E149" s="215"/>
      <c r="F149" s="215"/>
      <c r="G149" s="215"/>
      <c r="H149" s="215"/>
    </row>
    <row r="150" spans="1:8" s="202" customFormat="1" x14ac:dyDescent="0.25">
      <c r="A150" s="215"/>
      <c r="B150" s="215"/>
      <c r="C150" s="215"/>
      <c r="D150" s="215"/>
      <c r="E150" s="215"/>
      <c r="F150" s="215"/>
      <c r="G150" s="215"/>
      <c r="H150" s="215"/>
    </row>
    <row r="151" spans="1:8" s="202" customFormat="1" x14ac:dyDescent="0.25">
      <c r="A151" s="215"/>
      <c r="B151" s="215"/>
      <c r="C151" s="215"/>
      <c r="D151" s="215"/>
      <c r="E151" s="215"/>
      <c r="F151" s="215"/>
      <c r="G151" s="215"/>
      <c r="H151" s="215"/>
    </row>
    <row r="152" spans="1:8" s="202" customFormat="1" x14ac:dyDescent="0.25">
      <c r="A152" s="215"/>
      <c r="B152" s="215"/>
      <c r="C152" s="215"/>
      <c r="D152" s="215"/>
      <c r="E152" s="215"/>
      <c r="F152" s="215"/>
      <c r="G152" s="215"/>
      <c r="H152" s="215"/>
    </row>
    <row r="153" spans="1:8" s="202" customFormat="1" x14ac:dyDescent="0.25">
      <c r="A153" s="215"/>
      <c r="B153" s="215"/>
      <c r="C153" s="215"/>
      <c r="D153" s="215"/>
      <c r="E153" s="215"/>
      <c r="F153" s="215"/>
      <c r="G153" s="215"/>
      <c r="H153" s="215"/>
    </row>
    <row r="154" spans="1:8" s="202" customFormat="1" x14ac:dyDescent="0.25">
      <c r="A154" s="215"/>
      <c r="B154" s="215"/>
      <c r="C154" s="215"/>
      <c r="D154" s="215"/>
      <c r="E154" s="215"/>
      <c r="F154" s="215"/>
      <c r="G154" s="215"/>
      <c r="H154" s="215"/>
    </row>
    <row r="155" spans="1:8" s="202" customFormat="1" x14ac:dyDescent="0.25">
      <c r="A155" s="215"/>
      <c r="B155" s="215"/>
      <c r="C155" s="215"/>
      <c r="D155" s="215"/>
      <c r="E155" s="215"/>
      <c r="F155" s="215"/>
      <c r="G155" s="215"/>
      <c r="H155" s="215"/>
    </row>
  </sheetData>
  <autoFilter ref="A8:H8"/>
  <mergeCells count="11">
    <mergeCell ref="A1:H1"/>
    <mergeCell ref="A2:A7"/>
    <mergeCell ref="B2:B7"/>
    <mergeCell ref="C2:H2"/>
    <mergeCell ref="C3:H3"/>
    <mergeCell ref="C4:H4"/>
    <mergeCell ref="C5:D6"/>
    <mergeCell ref="E5:H5"/>
    <mergeCell ref="E6:E7"/>
    <mergeCell ref="F6:F7"/>
    <mergeCell ref="G6:H6"/>
  </mergeCells>
  <pageMargins left="0.7" right="0.7" top="0.75" bottom="0.75" header="0.3" footer="0.3"/>
  <pageSetup paperSize="9" firstPageNumber="2147483648" orientation="portrait"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9"/>
  <sheetViews>
    <sheetView zoomScale="70" zoomScaleNormal="70" workbookViewId="0">
      <pane xSplit="2" ySplit="8" topLeftCell="C81" activePane="bottomRight" state="frozen"/>
      <selection pane="topRight" activeCell="C1" sqref="C1"/>
      <selection pane="bottomLeft" activeCell="A9" sqref="A9"/>
      <selection pane="bottomRight" activeCell="B77" sqref="B77"/>
    </sheetView>
  </sheetViews>
  <sheetFormatPr defaultRowHeight="15" x14ac:dyDescent="0.25"/>
  <cols>
    <col min="1" max="1" width="5.42578125" style="57" customWidth="1"/>
    <col min="2" max="2" width="44.7109375" style="56" customWidth="1"/>
    <col min="3" max="3" width="6.42578125" style="56" customWidth="1"/>
    <col min="4" max="4" width="64.7109375" style="56" customWidth="1"/>
    <col min="5" max="5" width="17" style="56" customWidth="1"/>
    <col min="6" max="6" width="6.28515625" style="56" customWidth="1"/>
    <col min="7" max="7" width="57.42578125" style="56" customWidth="1"/>
    <col min="8" max="8" width="144.42578125" style="56" customWidth="1"/>
  </cols>
  <sheetData>
    <row r="1" spans="1:8" ht="18.75" customHeight="1" x14ac:dyDescent="0.25">
      <c r="A1" s="10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45"/>
      <c r="C1" s="145"/>
      <c r="D1" s="145"/>
      <c r="E1" s="145"/>
      <c r="F1" s="145"/>
      <c r="G1" s="145"/>
      <c r="H1" s="145"/>
    </row>
    <row r="2" spans="1:8" ht="24.75" customHeight="1" x14ac:dyDescent="0.25">
      <c r="A2" s="92" t="s">
        <v>0</v>
      </c>
      <c r="B2" s="92" t="s">
        <v>1</v>
      </c>
      <c r="C2" s="110" t="s">
        <v>211</v>
      </c>
      <c r="D2" s="90"/>
      <c r="E2" s="90"/>
      <c r="F2" s="90"/>
      <c r="G2" s="90"/>
      <c r="H2" s="91"/>
    </row>
    <row r="3" spans="1:8" ht="21" customHeight="1" x14ac:dyDescent="0.25">
      <c r="A3" s="93"/>
      <c r="B3" s="93"/>
      <c r="C3" s="96" t="s">
        <v>223</v>
      </c>
      <c r="D3" s="90"/>
      <c r="E3" s="90"/>
      <c r="F3" s="90"/>
      <c r="G3" s="90"/>
      <c r="H3" s="91"/>
    </row>
    <row r="4" spans="1:8" ht="22.5" customHeight="1" x14ac:dyDescent="0.25">
      <c r="A4" s="93"/>
      <c r="B4" s="93"/>
      <c r="C4" s="97" t="s">
        <v>224</v>
      </c>
      <c r="D4" s="90"/>
      <c r="E4" s="90"/>
      <c r="F4" s="90"/>
      <c r="G4" s="90"/>
      <c r="H4" s="91"/>
    </row>
    <row r="5" spans="1:8" ht="15.75" customHeight="1" x14ac:dyDescent="0.25">
      <c r="A5" s="93"/>
      <c r="B5" s="93"/>
      <c r="C5" s="98" t="s">
        <v>113</v>
      </c>
      <c r="D5" s="90"/>
      <c r="E5" s="91"/>
      <c r="F5" s="157" t="str">
        <f>CONCATENATE("Велась ли в ",'Data Import'!$A$1," работа по данному направлению")</f>
        <v>Велась ли в 2025 г. работа по данному направлению</v>
      </c>
      <c r="G5" s="90"/>
      <c r="H5" s="91"/>
    </row>
    <row r="6" spans="1:8" ht="15" customHeight="1" x14ac:dyDescent="0.25">
      <c r="A6" s="93"/>
      <c r="B6" s="93"/>
      <c r="C6" s="98" t="s">
        <v>6</v>
      </c>
      <c r="D6" s="98" t="s">
        <v>7</v>
      </c>
      <c r="E6" s="91"/>
      <c r="F6" s="98" t="s">
        <v>6</v>
      </c>
      <c r="G6" s="98" t="s">
        <v>225</v>
      </c>
      <c r="H6" s="46" t="s">
        <v>7</v>
      </c>
    </row>
    <row r="7" spans="1:8" ht="45" customHeight="1" x14ac:dyDescent="0.25">
      <c r="A7" s="94"/>
      <c r="B7" s="94"/>
      <c r="C7" s="94"/>
      <c r="D7" s="51" t="s">
        <v>226</v>
      </c>
      <c r="E7" s="51" t="s">
        <v>227</v>
      </c>
      <c r="F7" s="94"/>
      <c r="G7" s="94"/>
      <c r="H7" s="46" t="s">
        <v>228</v>
      </c>
    </row>
    <row r="8" spans="1:8" ht="15.75" customHeight="1" x14ac:dyDescent="0.25">
      <c r="A8" s="45">
        <v>1</v>
      </c>
      <c r="B8" s="45">
        <v>2</v>
      </c>
      <c r="C8" s="45">
        <v>3</v>
      </c>
      <c r="D8" s="45">
        <v>4</v>
      </c>
      <c r="E8" s="45">
        <v>5</v>
      </c>
      <c r="F8" s="45">
        <v>6</v>
      </c>
      <c r="G8" s="32">
        <v>7</v>
      </c>
      <c r="H8" s="45">
        <v>8</v>
      </c>
    </row>
    <row r="9" spans="1:8" s="235" customFormat="1" ht="15.75" customHeight="1" x14ac:dyDescent="0.25">
      <c r="A9" s="232">
        <v>1</v>
      </c>
      <c r="B9" s="177" t="s">
        <v>11</v>
      </c>
      <c r="C9" s="233" t="str">
        <f>IF('Data Import'!$D$285="Нет","+","")</f>
        <v/>
      </c>
      <c r="D9" s="234" t="str">
        <f>IF('Data Import'!$D$286&lt;&gt;"",'Data Import'!$D$286,"")</f>
        <v/>
      </c>
      <c r="E9" s="234" t="str">
        <f>IF('Data Import'!$D$287&lt;&gt;"",'Data Import'!$D$287,"")</f>
        <v/>
      </c>
      <c r="F9" s="233" t="str">
        <f>IF('Data Import'!$D$288="Нет","+","")</f>
        <v/>
      </c>
      <c r="G9" s="234" t="str">
        <f>IF('Data Import'!$D$289&lt;&gt;"",'Data Import'!$D$289,"")</f>
        <v/>
      </c>
      <c r="H9" s="234" t="str">
        <f>IF('Data Import'!$D$290&lt;&gt;"",'Data Import'!$D$290,"")</f>
        <v/>
      </c>
    </row>
    <row r="10" spans="1:8" s="235" customFormat="1" ht="15.75" customHeight="1" x14ac:dyDescent="0.25">
      <c r="A10" s="232">
        <v>2</v>
      </c>
      <c r="B10" s="177" t="s">
        <v>12</v>
      </c>
      <c r="C10" s="233" t="str">
        <f>IF('Data Import'!$E$285="Нет","+","")</f>
        <v/>
      </c>
      <c r="D10" s="234" t="str">
        <f>IF('Data Import'!$E$286&lt;&gt;"",'Data Import'!$E$286,"")</f>
        <v/>
      </c>
      <c r="E10" s="234" t="str">
        <f>IF('Data Import'!$E$287&lt;&gt;"",'Data Import'!$E$287,"")</f>
        <v/>
      </c>
      <c r="F10" s="233" t="str">
        <f>IF('Data Import'!$E$288="Нет","+","")</f>
        <v/>
      </c>
      <c r="G10" s="234" t="str">
        <f>IF('Data Import'!$E$289&lt;&gt;"",'Data Import'!$E$289,"")</f>
        <v/>
      </c>
      <c r="H10" s="234" t="str">
        <f>IF('Data Import'!$E$290&lt;&gt;"",'Data Import'!$E$290,"")</f>
        <v/>
      </c>
    </row>
    <row r="11" spans="1:8" s="235" customFormat="1" ht="15.75" customHeight="1" x14ac:dyDescent="0.25">
      <c r="A11" s="232">
        <v>3</v>
      </c>
      <c r="B11" s="177" t="s">
        <v>13</v>
      </c>
      <c r="C11" s="233" t="str">
        <f>IF('Data Import'!$F$285="Нет","+","")</f>
        <v/>
      </c>
      <c r="D11" s="234" t="str">
        <f>IF('Data Import'!$F$286&lt;&gt;"",'Data Import'!$F$286,"")</f>
        <v/>
      </c>
      <c r="E11" s="234" t="str">
        <f>IF('Data Import'!$F$287&lt;&gt;"",'Data Import'!$F$287,"")</f>
        <v/>
      </c>
      <c r="F11" s="233" t="str">
        <f>IF('Data Import'!$F$288="Нет","+","")</f>
        <v/>
      </c>
      <c r="G11" s="234" t="str">
        <f>IF('Data Import'!$F$289&lt;&gt;"",'Data Import'!$F$289,"")</f>
        <v/>
      </c>
      <c r="H11" s="234" t="str">
        <f>IF('Data Import'!$F$290&lt;&gt;"",'Data Import'!$F$290,"")</f>
        <v/>
      </c>
    </row>
    <row r="12" spans="1:8" s="235" customFormat="1" ht="185.25" customHeight="1" x14ac:dyDescent="0.25">
      <c r="A12" s="232">
        <v>4</v>
      </c>
      <c r="B12" s="177" t="s">
        <v>14</v>
      </c>
      <c r="C12" s="233" t="str">
        <f>IF('Data Import'!$G$285="Нет","+","")</f>
        <v/>
      </c>
      <c r="D12" s="234" t="str">
        <f>IF('Data Import'!$G$286&lt;&gt;"",'Data Import'!$G$286,"")</f>
        <v xml:space="preserve">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
</v>
      </c>
      <c r="E12" s="234" t="str">
        <f>IF('Data Import'!$G$287&lt;&gt;"",'Data Import'!$G$287,"")</f>
        <v xml:space="preserve">2025 - 2026 год.
Проработка вопроса по обеспечению возможности льготного проезда на общественном транспорте с предъявлением цифрового ID для подтверждения статуса.
</v>
      </c>
      <c r="F12" s="233" t="str">
        <f>IF('Data Import'!$G$288="Нет","+","")</f>
        <v/>
      </c>
      <c r="G12" s="234" t="str">
        <f>IF('Data Import'!$G$289&lt;&gt;"",'Data Import'!$G$289,"")</f>
        <v/>
      </c>
      <c r="H12" s="234" t="str">
        <f>IF('Data Import'!$G$290&lt;&gt;"",'Data Import'!$G$290,"")</f>
        <v>По результатам проведенной работы, в 2026 году перевозчиками обеспечена возможность подтверждения права льготного проезда с использованием многофункционального сервиса МАХ.</v>
      </c>
    </row>
    <row r="13" spans="1:8" s="235" customFormat="1" ht="15.75" customHeight="1" x14ac:dyDescent="0.25">
      <c r="A13" s="232">
        <v>5</v>
      </c>
      <c r="B13" s="177" t="s">
        <v>15</v>
      </c>
      <c r="C13" s="233" t="str">
        <f>IF('Data Import'!$H$285="Нет","+","")</f>
        <v>+</v>
      </c>
      <c r="D13" s="234" t="str">
        <f>IF('Data Import'!$H$286&lt;&gt;"",'Data Import'!$H$286,"")</f>
        <v/>
      </c>
      <c r="E13" s="234" t="str">
        <f>IF('Data Import'!$H$287&lt;&gt;"",'Data Import'!$H$287,"")</f>
        <v/>
      </c>
      <c r="F13" s="233" t="str">
        <f>IF('Data Import'!$H$288="Нет","+","")</f>
        <v>+</v>
      </c>
      <c r="G13" s="234" t="str">
        <f>IF('Data Import'!$H$289&lt;&gt;"",'Data Import'!$H$289,"")</f>
        <v/>
      </c>
      <c r="H13" s="234" t="str">
        <f>IF('Data Import'!$H$290&lt;&gt;"",'Data Import'!$H$290,"")</f>
        <v/>
      </c>
    </row>
    <row r="14" spans="1:8" s="235" customFormat="1" ht="15.75" customHeight="1" x14ac:dyDescent="0.25">
      <c r="A14" s="232">
        <v>6</v>
      </c>
      <c r="B14" s="177" t="s">
        <v>16</v>
      </c>
      <c r="C14" s="233" t="str">
        <f>IF('Data Import'!$I$285="Нет","+","")</f>
        <v/>
      </c>
      <c r="D14" s="234" t="str">
        <f>IF('Data Import'!$I$286&lt;&gt;"",'Data Import'!$I$286,"")</f>
        <v/>
      </c>
      <c r="E14" s="234" t="str">
        <f>IF('Data Import'!$I$287&lt;&gt;"",'Data Import'!$I$287,"")</f>
        <v>2026</v>
      </c>
      <c r="F14" s="233" t="str">
        <f>IF('Data Import'!$I$288="Нет","+","")</f>
        <v>+</v>
      </c>
      <c r="G14" s="234" t="str">
        <f>IF('Data Import'!$I$289&lt;&gt;"",'Data Import'!$I$289,"")</f>
        <v/>
      </c>
      <c r="H14" s="234" t="str">
        <f>IF('Data Import'!$I$290&lt;&gt;"",'Data Import'!$I$290,"")</f>
        <v/>
      </c>
    </row>
    <row r="15" spans="1:8" s="235" customFormat="1" ht="144.75" customHeight="1" x14ac:dyDescent="0.25">
      <c r="A15" s="232">
        <v>7</v>
      </c>
      <c r="B15" s="177" t="s">
        <v>17</v>
      </c>
      <c r="C15" s="233" t="str">
        <f>IF('Data Import'!$J$285="Нет","+","")</f>
        <v/>
      </c>
      <c r="D15" s="234" t="str">
        <f>IF('Data Import'!$J$286&lt;&gt;"",'Data Import'!$J$286,"")</f>
        <v>Изменение порядка обеспечения социальными талонами на проезд автомобильным транспортом общего пользования:
1) разработка нормативного правого акта;
2) проработка технических решений реализации проекта.</v>
      </c>
      <c r="E15" s="234" t="str">
        <f>IF('Data Import'!$J$287&lt;&gt;"",'Data Import'!$J$287,"")</f>
        <v>2025-2030</v>
      </c>
      <c r="F15" s="233" t="str">
        <f>IF('Data Import'!$J$288="Нет","+","")</f>
        <v/>
      </c>
      <c r="G15" s="234" t="str">
        <f>IF('Data Import'!$J$289&lt;&gt;"",'Data Import'!$J$289,"")</f>
        <v/>
      </c>
      <c r="H15" s="234" t="str">
        <f>IF('Data Import'!$J$290&lt;&gt;"",'Data Import'!$J$290,"")</f>
        <v>1) разработка нормативного правого акта. 
Внесены изменения в Закон Сахалинской области от 28.12.2010 № 127-ЗО «О социальной поддержке отдельных категорий граждан в Сахалинской области» (ред. от 29.12.2025) в части уточнения наименований мер поддержки по бесплатному проезду граждан, достигших возраста 70 лет и старше (уточнены формулировки о маршрутах регулярных перевозок, исключены бумажные социальные талоны).
Приняты новые Порядки предоставления отдельным категориям граждан бесплатного проезда автомобильным транспортом общего пользования (кроме такси) по маршрутам регулярных перевозок в городском, пригородном и междугородном сообщении (приказ министерства социальной защиты Сахалинской области  от 30.12.2025 № 1-3.11-947/25)
2) техническая реализация принятых региональных нормативных правовых актов проводится с 2026 года</v>
      </c>
    </row>
    <row r="16" spans="1:8" s="235" customFormat="1" ht="15.75" customHeight="1" x14ac:dyDescent="0.25">
      <c r="A16" s="232">
        <v>8</v>
      </c>
      <c r="B16" s="177" t="s">
        <v>18</v>
      </c>
      <c r="C16" s="233" t="str">
        <f>IF('Data Import'!$K$285="Нет","+","")</f>
        <v>+</v>
      </c>
      <c r="D16" s="234" t="str">
        <f>IF('Data Import'!$K$286&lt;&gt;"",'Data Import'!$K$286,"")</f>
        <v/>
      </c>
      <c r="E16" s="234" t="str">
        <f>IF('Data Import'!$K$287&lt;&gt;"",'Data Import'!$K$287,"")</f>
        <v/>
      </c>
      <c r="F16" s="233" t="str">
        <f>IF('Data Import'!$K$288="Нет","+","")</f>
        <v>+</v>
      </c>
      <c r="G16" s="234" t="str">
        <f>IF('Data Import'!$K$289&lt;&gt;"",'Data Import'!$K$289,"")</f>
        <v/>
      </c>
      <c r="H16" s="234" t="str">
        <f>IF('Data Import'!$K$290&lt;&gt;"",'Data Import'!$K$290,"")</f>
        <v/>
      </c>
    </row>
    <row r="17" spans="1:8" s="235" customFormat="1" ht="48.75" customHeight="1" x14ac:dyDescent="0.25">
      <c r="A17" s="232">
        <v>9</v>
      </c>
      <c r="B17" s="177" t="s">
        <v>19</v>
      </c>
      <c r="C17" s="233" t="str">
        <f>IF('Data Import'!$L$285="Нет","+","")</f>
        <v/>
      </c>
      <c r="D17" s="234" t="str">
        <f>IF('Data Import'!$L$286&lt;&gt;"",'Data Import'!$L$286,"")</f>
        <v>Выдача разрешений на деятельность по перевозке пассажиров и багажа легковым такси на территории субъекта Российской Федерации (Такси)</v>
      </c>
      <c r="E17" s="234" t="str">
        <f>IF('Data Import'!$L$287&lt;&gt;"",'Data Import'!$L$287,"")</f>
        <v>с 2025 года</v>
      </c>
      <c r="F17" s="233" t="str">
        <f>IF('Data Import'!$L$288="Нет","+","")</f>
        <v/>
      </c>
      <c r="G17" s="234" t="str">
        <f>IF('Data Import'!$L$289&lt;&gt;"",'Data Import'!$L$289,"")</f>
        <v/>
      </c>
      <c r="H17" s="234" t="str">
        <f>IF('Data Import'!$L$290&lt;&gt;"",'Data Import'!$L$290,"")</f>
        <v>Уполномоченным органом Управлением транспорта и дорожного хозяйства Департамента промышленной политики Чукотского автономного округа производится прием документов для рассмотрения и реализации услуги в эл. виде по выдаче разрешений на деятельность по перевозке пассажиров и багажа легковым такси на территории субъекта Российской Федерации (Такси)</v>
      </c>
    </row>
    <row r="18" spans="1:8" s="235" customFormat="1" ht="94.5" customHeight="1" x14ac:dyDescent="0.25">
      <c r="A18" s="232">
        <v>10</v>
      </c>
      <c r="B18" s="177" t="s">
        <v>20</v>
      </c>
      <c r="C18" s="233" t="str">
        <f>IF('Data Import'!$M$285="Нет","+","")</f>
        <v>+</v>
      </c>
      <c r="D18" s="234" t="str">
        <f>IF('Data Import'!$M$286&lt;&gt;"",'Data Import'!$M$286,"")</f>
        <v/>
      </c>
      <c r="E18" s="234" t="str">
        <f>IF('Data Import'!$M$287&lt;&gt;"",'Data Import'!$M$287,"")</f>
        <v/>
      </c>
      <c r="F18" s="233" t="str">
        <f>IF('Data Import'!$M$288="Нет","+","")</f>
        <v/>
      </c>
      <c r="G18" s="234" t="str">
        <f>IF('Data Import'!$M$289&lt;&gt;"",'Data Import'!$M$289,"")</f>
        <v/>
      </c>
      <c r="H18" s="234" t="str">
        <f>IF('Data Import'!$M$290&lt;&gt;"",'Data Import'!$M$290,"")</f>
        <v>Электронный сервис, обеспечивающий информационное взаимодействие банковских информационных систем или информационных систем организаций, выполняющих функции оператора автоматизированной системы учета и оплаты проезда, с государственными информационными системами в целях получения информации о размере снижения стоимости проезда при использовании банковской карты для оплаты льготного проезда или реализации права на бесплатный проезд без передачи персональных данных гражданина.
Обеспечен льготный или бесплатный проезд инвалидов по банковской карте без предъявления удостоверения, подтверждающего льготный статус</v>
      </c>
    </row>
    <row r="19" spans="1:8" s="235" customFormat="1" ht="51" customHeight="1" x14ac:dyDescent="0.25">
      <c r="A19" s="232">
        <v>11</v>
      </c>
      <c r="B19" s="177" t="s">
        <v>21</v>
      </c>
      <c r="C19" s="233" t="str">
        <f>IF('Data Import'!$N$285="Нет","+","")</f>
        <v>+</v>
      </c>
      <c r="D19" s="234" t="str">
        <f>IF('Data Import'!$N$286&lt;&gt;"",'Data Import'!$N$286,"")</f>
        <v/>
      </c>
      <c r="E19" s="234" t="str">
        <f>IF('Data Import'!$N$287&lt;&gt;"",'Data Import'!$N$287,"")</f>
        <v/>
      </c>
      <c r="F19" s="233" t="str">
        <f>IF('Data Import'!$N$288="Нет","+","")</f>
        <v/>
      </c>
      <c r="G19" s="234" t="str">
        <f>IF('Data Import'!$N$289&lt;&gt;"",'Data Import'!$N$289,"")</f>
        <v/>
      </c>
      <c r="H19" s="234" t="str">
        <f>IF('Data Import'!$N$290&lt;&gt;"",'Data Import'!$N$290,"")</f>
        <v xml:space="preserve">Интеграция с «Картой жителя» «Ситикард». На «Карту жителя» можно записать льготный проездной (на количество поездок или безлимитный абонемент на месяц), а для студентов доступен специальный тариф «Льготный электронный кошелёк студента» (оплата 50% от стоимости поездки). </v>
      </c>
    </row>
    <row r="20" spans="1:8" s="235" customFormat="1" ht="15.75" customHeight="1" x14ac:dyDescent="0.25">
      <c r="A20" s="232">
        <v>12</v>
      </c>
      <c r="B20" s="177" t="s">
        <v>22</v>
      </c>
      <c r="C20" s="233" t="str">
        <f>IF('Data Import'!$O$285="Нет","+","")</f>
        <v>+</v>
      </c>
      <c r="D20" s="234" t="str">
        <f>IF('Data Import'!$O$286&lt;&gt;"",'Data Import'!$O$286,"")</f>
        <v/>
      </c>
      <c r="E20" s="234" t="str">
        <f>IF('Data Import'!$O$287&lt;&gt;"",'Data Import'!$O$287,"")</f>
        <v/>
      </c>
      <c r="F20" s="233" t="str">
        <f>IF('Data Import'!$O$288="Нет","+","")</f>
        <v>+</v>
      </c>
      <c r="G20" s="234" t="str">
        <f>IF('Data Import'!$O$289&lt;&gt;"",'Data Import'!$O$289,"")</f>
        <v/>
      </c>
      <c r="H20" s="234" t="str">
        <f>IF('Data Import'!$O$290&lt;&gt;"",'Data Import'!$O$290,"")</f>
        <v/>
      </c>
    </row>
    <row r="21" spans="1:8" s="235" customFormat="1" ht="15.75" customHeight="1" x14ac:dyDescent="0.25">
      <c r="A21" s="232">
        <v>13</v>
      </c>
      <c r="B21" s="177" t="s">
        <v>23</v>
      </c>
      <c r="C21" s="233" t="str">
        <f>IF('Data Import'!$P$285="Нет","+","")</f>
        <v>+</v>
      </c>
      <c r="D21" s="234" t="str">
        <f>IF('Data Import'!$P$286&lt;&gt;"",'Data Import'!$P$286,"")</f>
        <v/>
      </c>
      <c r="E21" s="234" t="str">
        <f>IF('Data Import'!$P$287&lt;&gt;"",'Data Import'!$P$287,"")</f>
        <v/>
      </c>
      <c r="F21" s="233" t="str">
        <f>IF('Data Import'!$P$288="Нет","+","")</f>
        <v>+</v>
      </c>
      <c r="G21" s="234" t="str">
        <f>IF('Data Import'!$P$289&lt;&gt;"",'Data Import'!$P$289,"")</f>
        <v/>
      </c>
      <c r="H21" s="234" t="str">
        <f>IF('Data Import'!$P$290&lt;&gt;"",'Data Import'!$P$290,"")</f>
        <v/>
      </c>
    </row>
    <row r="22" spans="1:8" s="235" customFormat="1" ht="96.75" customHeight="1" x14ac:dyDescent="0.25">
      <c r="A22" s="232">
        <v>14</v>
      </c>
      <c r="B22" s="177" t="s">
        <v>24</v>
      </c>
      <c r="C22" s="233" t="str">
        <f>IF('Data Import'!$Q$285="Нет","+","")</f>
        <v/>
      </c>
      <c r="D22" s="234" t="str">
        <f>IF('Data Import'!$Q$286&lt;&gt;"",'Data Import'!$Q$286,"")</f>
        <v xml:space="preserve">Применение с 2026 года типовых решений цифровой платформы для мониторинга осуществления пассажирских перевозок по маршрутам регулярных перевозок в городском, пригородном и междугородном сообщении, установленным в границах Пермского края, с использованием инфраструктуры цифровой платформы Российской Федерации «ГосТех»
</v>
      </c>
      <c r="E22" s="234" t="str">
        <f>IF('Data Import'!$Q$287&lt;&gt;"",'Data Import'!$Q$287,"")</f>
        <v>С 2026 года.</v>
      </c>
      <c r="F22" s="233" t="str">
        <f>IF('Data Import'!$Q$288="Нет","+","")</f>
        <v>+</v>
      </c>
      <c r="G22" s="234" t="str">
        <f>IF('Data Import'!$Q$289&lt;&gt;"",'Data Import'!$Q$289,"")</f>
        <v/>
      </c>
      <c r="H22" s="234" t="str">
        <f>IF('Data Import'!$Q$290&lt;&gt;"",'Data Import'!$Q$290,"")</f>
        <v/>
      </c>
    </row>
    <row r="23" spans="1:8" s="235" customFormat="1" ht="34.5" customHeight="1" x14ac:dyDescent="0.25">
      <c r="A23" s="232">
        <v>15</v>
      </c>
      <c r="B23" s="177" t="s">
        <v>25</v>
      </c>
      <c r="C23" s="233" t="str">
        <f>IF('Data Import'!$R$285="Нет","+","")</f>
        <v>+</v>
      </c>
      <c r="D23" s="234" t="str">
        <f>IF('Data Import'!$R$286&lt;&gt;"",'Data Import'!$R$286,"")</f>
        <v/>
      </c>
      <c r="E23" s="234" t="str">
        <f>IF('Data Import'!$R$287&lt;&gt;"",'Data Import'!$R$287,"")</f>
        <v/>
      </c>
      <c r="F23" s="233" t="str">
        <f>IF('Data Import'!$R$288="Нет","+","")</f>
        <v/>
      </c>
      <c r="G23" s="234" t="str">
        <f>IF('Data Import'!$R$289&lt;&gt;"",'Data Import'!$R$289,"")</f>
        <v/>
      </c>
      <c r="H23" s="234" t="str">
        <f>IF('Data Import'!$R$290&lt;&gt;"",'Data Import'!$R$290,"")</f>
        <v>Разработка приложения "Транспорт Башкортостана". В настоящее время приложение разработано и позволяет осуществлять мониторинг движения транспортных средств</v>
      </c>
    </row>
    <row r="24" spans="1:8" s="235" customFormat="1" ht="30.75" customHeight="1" x14ac:dyDescent="0.25">
      <c r="A24" s="232">
        <v>16</v>
      </c>
      <c r="B24" s="177" t="s">
        <v>26</v>
      </c>
      <c r="C24" s="233" t="str">
        <f>IF('Data Import'!$S$285="Нет","+","")</f>
        <v/>
      </c>
      <c r="D24" s="234" t="str">
        <f>IF('Data Import'!$S$286&lt;&gt;"",'Data Import'!$S$286,"")</f>
        <v>Внедрение совместно с оператором системы платежей «Ситикард» в эксплуатацию транспортных карт</v>
      </c>
      <c r="E24" s="234" t="str">
        <f>IF('Data Import'!$S$287&lt;&gt;"",'Data Import'!$S$287,"")</f>
        <v>2024-2026 годы</v>
      </c>
      <c r="F24" s="233" t="str">
        <f>IF('Data Import'!$S$288="Нет","+","")</f>
        <v/>
      </c>
      <c r="G24" s="234" t="str">
        <f>IF('Data Import'!$S$289&lt;&gt;"",'Data Import'!$S$289,"")</f>
        <v/>
      </c>
      <c r="H24" s="234" t="str">
        <f>IF('Data Import'!$S$290&lt;&gt;"",'Data Import'!$S$290,"")</f>
        <v>Внедрены  в эксплуатацию транспортные карты</v>
      </c>
    </row>
    <row r="25" spans="1:8" s="235" customFormat="1" ht="15.75" customHeight="1" x14ac:dyDescent="0.25">
      <c r="A25" s="232">
        <v>17</v>
      </c>
      <c r="B25" s="177" t="s">
        <v>27</v>
      </c>
      <c r="C25" s="233" t="str">
        <f>IF('Data Import'!$T$285="Нет","+","")</f>
        <v/>
      </c>
      <c r="D25" s="234" t="str">
        <f>IF('Data Import'!$T$286&lt;&gt;"",'Data Import'!$T$286,"")</f>
        <v/>
      </c>
      <c r="E25" s="234" t="str">
        <f>IF('Data Import'!$T$287&lt;&gt;"",'Data Import'!$T$287,"")</f>
        <v/>
      </c>
      <c r="F25" s="233" t="str">
        <f>IF('Data Import'!$T$288="Нет","+","")</f>
        <v/>
      </c>
      <c r="G25" s="234" t="str">
        <f>IF('Data Import'!$T$289&lt;&gt;"",'Data Import'!$T$289,"")</f>
        <v/>
      </c>
      <c r="H25" s="234" t="str">
        <f>IF('Data Import'!$T$290&lt;&gt;"",'Data Import'!$T$290,"")</f>
        <v/>
      </c>
    </row>
    <row r="26" spans="1:8" s="235" customFormat="1" ht="15.75" customHeight="1" x14ac:dyDescent="0.25">
      <c r="A26" s="232">
        <v>18</v>
      </c>
      <c r="B26" s="177" t="s">
        <v>28</v>
      </c>
      <c r="C26" s="233" t="str">
        <f>IF('Data Import'!$U$285="Нет","+","")</f>
        <v/>
      </c>
      <c r="D26" s="234" t="str">
        <f>IF('Data Import'!$U$286&lt;&gt;"",'Data Import'!$U$286,"")</f>
        <v/>
      </c>
      <c r="E26" s="234" t="str">
        <f>IF('Data Import'!$U$287&lt;&gt;"",'Data Import'!$U$287,"")</f>
        <v/>
      </c>
      <c r="F26" s="233" t="str">
        <f>IF('Data Import'!$U$288="Нет","+","")</f>
        <v/>
      </c>
      <c r="G26" s="234" t="str">
        <f>IF('Data Import'!$U$289&lt;&gt;"",'Data Import'!$U$289,"")</f>
        <v/>
      </c>
      <c r="H26" s="234" t="str">
        <f>IF('Data Import'!$U$290&lt;&gt;"",'Data Import'!$U$290,"")</f>
        <v/>
      </c>
    </row>
    <row r="27" spans="1:8" s="235" customFormat="1" ht="15.75" customHeight="1" x14ac:dyDescent="0.25">
      <c r="A27" s="232">
        <v>19</v>
      </c>
      <c r="B27" s="177" t="s">
        <v>29</v>
      </c>
      <c r="C27" s="233" t="str">
        <f>IF('Data Import'!$V$285="Нет","+","")</f>
        <v/>
      </c>
      <c r="D27" s="234" t="str">
        <f>IF('Data Import'!$V$286&lt;&gt;"",'Data Import'!$V$286,"")</f>
        <v/>
      </c>
      <c r="E27" s="234" t="str">
        <f>IF('Data Import'!$V$287&lt;&gt;"",'Data Import'!$V$287,"")</f>
        <v/>
      </c>
      <c r="F27" s="233" t="str">
        <f>IF('Data Import'!$V$288="Нет","+","")</f>
        <v/>
      </c>
      <c r="G27" s="234" t="str">
        <f>IF('Data Import'!$V$289&lt;&gt;"",'Data Import'!$V$289,"")</f>
        <v/>
      </c>
      <c r="H27" s="234" t="str">
        <f>IF('Data Import'!$V$290&lt;&gt;"",'Data Import'!$V$290,"")</f>
        <v/>
      </c>
    </row>
    <row r="28" spans="1:8" s="235" customFormat="1" ht="15.75" customHeight="1" x14ac:dyDescent="0.25">
      <c r="A28" s="232">
        <v>20</v>
      </c>
      <c r="B28" s="177" t="s">
        <v>30</v>
      </c>
      <c r="C28" s="233" t="str">
        <f>IF('Data Import'!$W$285="Нет","+","")</f>
        <v>+</v>
      </c>
      <c r="D28" s="234" t="str">
        <f>IF('Data Import'!$W$286&lt;&gt;"",'Data Import'!$W$286,"")</f>
        <v/>
      </c>
      <c r="E28" s="234" t="str">
        <f>IF('Data Import'!$W$287&lt;&gt;"",'Data Import'!$W$287,"")</f>
        <v/>
      </c>
      <c r="F28" s="233" t="str">
        <f>IF('Data Import'!$W$288="Нет","+","")</f>
        <v>+</v>
      </c>
      <c r="G28" s="234" t="str">
        <f>IF('Data Import'!$W$289&lt;&gt;"",'Data Import'!$W$289,"")</f>
        <v/>
      </c>
      <c r="H28" s="234" t="str">
        <f>IF('Data Import'!$W$290&lt;&gt;"",'Data Import'!$W$290,"")</f>
        <v/>
      </c>
    </row>
    <row r="29" spans="1:8" s="235" customFormat="1" ht="15.75" customHeight="1" x14ac:dyDescent="0.25">
      <c r="A29" s="232">
        <v>21</v>
      </c>
      <c r="B29" s="177" t="s">
        <v>31</v>
      </c>
      <c r="C29" s="233" t="str">
        <f>IF('Data Import'!$X$285="Нет","+","")</f>
        <v>+</v>
      </c>
      <c r="D29" s="234" t="str">
        <f>IF('Data Import'!$X$286&lt;&gt;"",'Data Import'!$X$286,"")</f>
        <v/>
      </c>
      <c r="E29" s="234" t="str">
        <f>IF('Data Import'!$X$287&lt;&gt;"",'Data Import'!$X$287,"")</f>
        <v/>
      </c>
      <c r="F29" s="233" t="str">
        <f>IF('Data Import'!$X$288="Нет","+","")</f>
        <v>+</v>
      </c>
      <c r="G29" s="234" t="str">
        <f>IF('Data Import'!$X$289&lt;&gt;"",'Data Import'!$X$289,"")</f>
        <v/>
      </c>
      <c r="H29" s="234" t="str">
        <f>IF('Data Import'!$X$290&lt;&gt;"",'Data Import'!$X$290,"")</f>
        <v/>
      </c>
    </row>
    <row r="30" spans="1:8" s="235" customFormat="1" ht="123.75" customHeight="1" x14ac:dyDescent="0.25">
      <c r="A30" s="232">
        <v>22</v>
      </c>
      <c r="B30" s="177" t="s">
        <v>32</v>
      </c>
      <c r="C30" s="233" t="str">
        <f>IF('Data Import'!$Y$285="Нет","+","")</f>
        <v>+</v>
      </c>
      <c r="D30" s="234" t="str">
        <f>IF('Data Import'!$Y$286&lt;&gt;"",'Data Import'!$Y$286,"")</f>
        <v/>
      </c>
      <c r="E30" s="234" t="str">
        <f>IF('Data Import'!$Y$287&lt;&gt;"",'Data Import'!$Y$287,"")</f>
        <v/>
      </c>
      <c r="F30" s="233" t="str">
        <f>IF('Data Import'!$Y$288="Нет","+","")</f>
        <v/>
      </c>
      <c r="G30" s="234" t="str">
        <f>IF('Data Import'!$Y$289&lt;&gt;"",'Data Import'!$Y$289,"")</f>
        <v xml:space="preserve">Министерством социального развития Ульяновской области внесены изменения в постановление Правительства Ульяновской области от 12.05.2015  № 190-П "Об организации перевозок отдельных категорий граждан на общественном транспорте на территории Ульяновской области", предусматривающее введение новой электронной формы единого месячного социального билета с использованием карты национальной платёжной системы "Мир" (банковской карты). </v>
      </c>
      <c r="H30" s="234" t="str">
        <f>IF('Data Import'!$Y$290&lt;&gt;"",'Data Import'!$Y$290,"")</f>
        <v/>
      </c>
    </row>
    <row r="31" spans="1:8" s="235" customFormat="1" ht="19.5" customHeight="1" x14ac:dyDescent="0.25">
      <c r="A31" s="232">
        <v>23</v>
      </c>
      <c r="B31" s="177" t="s">
        <v>33</v>
      </c>
      <c r="C31" s="233" t="str">
        <f>IF('Data Import'!$Z$285="Нет","+","")</f>
        <v/>
      </c>
      <c r="D31" s="234" t="str">
        <f>IF('Data Import'!$Z$286&lt;&gt;"",'Data Import'!$Z$286,"")</f>
        <v/>
      </c>
      <c r="E31" s="234" t="str">
        <f>IF('Data Import'!$Z$287&lt;&gt;"",'Data Import'!$Z$287,"")</f>
        <v/>
      </c>
      <c r="F31" s="233" t="str">
        <f>IF('Data Import'!$Z$288="Нет","+","")</f>
        <v/>
      </c>
      <c r="G31" s="234" t="str">
        <f>IF('Data Import'!$Z$289&lt;&gt;"",'Data Import'!$Z$289,"")</f>
        <v/>
      </c>
      <c r="H31" s="234" t="str">
        <f>IF('Data Import'!$Z$290&lt;&gt;"",'Data Import'!$Z$290,"")</f>
        <v/>
      </c>
    </row>
    <row r="32" spans="1:8" s="235" customFormat="1" ht="15.75" customHeight="1" x14ac:dyDescent="0.25">
      <c r="A32" s="232">
        <v>24</v>
      </c>
      <c r="B32" s="177" t="s">
        <v>34</v>
      </c>
      <c r="C32" s="233" t="str">
        <f>IF('Data Import'!$AA$285="Нет","+","")</f>
        <v>+</v>
      </c>
      <c r="D32" s="234" t="str">
        <f>IF('Data Import'!$AA$286&lt;&gt;"",'Data Import'!$AA$286,"")</f>
        <v/>
      </c>
      <c r="E32" s="234" t="str">
        <f>IF('Data Import'!$AA$287&lt;&gt;"",'Data Import'!$AA$287,"")</f>
        <v/>
      </c>
      <c r="F32" s="233" t="str">
        <f>IF('Data Import'!$AA$288="Нет","+","")</f>
        <v>+</v>
      </c>
      <c r="G32" s="234" t="str">
        <f>IF('Data Import'!$AA$289&lt;&gt;"",'Data Import'!$AA$289,"")</f>
        <v/>
      </c>
      <c r="H32" s="234" t="str">
        <f>IF('Data Import'!$AA$290&lt;&gt;"",'Data Import'!$AA$290,"")</f>
        <v/>
      </c>
    </row>
    <row r="33" spans="1:8" s="235" customFormat="1" ht="62.25" customHeight="1" x14ac:dyDescent="0.25">
      <c r="A33" s="232">
        <v>25</v>
      </c>
      <c r="B33" s="177" t="s">
        <v>35</v>
      </c>
      <c r="C33" s="233" t="str">
        <f>IF('Data Import'!$AB$285="Нет","+","")</f>
        <v>+</v>
      </c>
      <c r="D33" s="234" t="str">
        <f>IF('Data Import'!$AB$286&lt;&gt;"",'Data Import'!$AB$286,"")</f>
        <v/>
      </c>
      <c r="E33" s="234" t="str">
        <f>IF('Data Import'!$AB$287&lt;&gt;"",'Data Import'!$AB$287,"")</f>
        <v/>
      </c>
      <c r="F33" s="233" t="str">
        <f>IF('Data Import'!$AB$288="Нет","+","")</f>
        <v/>
      </c>
      <c r="G33" s="234" t="str">
        <f>IF('Data Import'!$AB$289&lt;&gt;"",'Data Import'!$AB$289,"")</f>
        <v>Отсутствие потребности к присоединению в связи с тем, что в настоящее время функционал предлагаемой к внедрению платформы в настоящее время реализован посредством иных
региональных технических решений.</v>
      </c>
      <c r="H33" s="234" t="str">
        <f>IF('Data Import'!$AB$290&lt;&gt;"",'Data Import'!$AB$290,"")</f>
        <v/>
      </c>
    </row>
    <row r="34" spans="1:8" s="235" customFormat="1" ht="49.5" customHeight="1" x14ac:dyDescent="0.25">
      <c r="A34" s="232">
        <v>26</v>
      </c>
      <c r="B34" s="177" t="s">
        <v>36</v>
      </c>
      <c r="C34" s="233" t="str">
        <f>IF('Data Import'!$AC$285="Нет","+","")</f>
        <v/>
      </c>
      <c r="D34" s="234" t="str">
        <f>IF('Data Import'!$AC$286&lt;&gt;"",'Data Import'!$AC$286,"")</f>
        <v>Применение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v>
      </c>
      <c r="E34" s="234" t="str">
        <f>IF('Data Import'!$AC$287&lt;&gt;"",'Data Import'!$AC$287,"")</f>
        <v>2026-2030 годы</v>
      </c>
      <c r="F34" s="233" t="str">
        <f>IF('Data Import'!$AC$288="Нет","+","")</f>
        <v/>
      </c>
      <c r="G34" s="234" t="str">
        <f>IF('Data Import'!$AC$289&lt;&gt;"",'Data Import'!$AC$289,"")</f>
        <v/>
      </c>
      <c r="H34" s="234" t="str">
        <f>IF('Data Import'!$AC$290&lt;&gt;"",'Data Import'!$AC$290,"")</f>
        <v>Проработка вопроса возможности подтверждения права на бесплатный или льготный проезд на общественном транспорте в Санкт-Петербурге с использованием Цифрового ID.</v>
      </c>
    </row>
    <row r="35" spans="1:8" s="235" customFormat="1" ht="15.75" customHeight="1" x14ac:dyDescent="0.25">
      <c r="A35" s="232">
        <v>27</v>
      </c>
      <c r="B35" s="177" t="s">
        <v>37</v>
      </c>
      <c r="C35" s="233" t="str">
        <f>IF('Data Import'!$AD$285="Нет","+","")</f>
        <v/>
      </c>
      <c r="D35" s="234" t="str">
        <f>IF('Data Import'!$AD$286&lt;&gt;"",'Data Import'!$AD$286,"")</f>
        <v/>
      </c>
      <c r="E35" s="234" t="str">
        <f>IF('Data Import'!$AD$287&lt;&gt;"",'Data Import'!$AD$287,"")</f>
        <v/>
      </c>
      <c r="F35" s="233" t="str">
        <f>IF('Data Import'!$AD$288="Нет","+","")</f>
        <v/>
      </c>
      <c r="G35" s="234" t="str">
        <f>IF('Data Import'!$AD$289&lt;&gt;"",'Data Import'!$AD$289,"")</f>
        <v/>
      </c>
      <c r="H35" s="234" t="str">
        <f>IF('Data Import'!$AD$290&lt;&gt;"",'Data Import'!$AD$290,"")</f>
        <v/>
      </c>
    </row>
    <row r="36" spans="1:8" s="235" customFormat="1" ht="34.5" customHeight="1" x14ac:dyDescent="0.25">
      <c r="A36" s="232">
        <v>28</v>
      </c>
      <c r="B36" s="177" t="s">
        <v>38</v>
      </c>
      <c r="C36" s="233" t="str">
        <f>IF('Data Import'!$AE$285="Нет","+","")</f>
        <v/>
      </c>
      <c r="D36" s="234" t="str">
        <f>IF('Data Import'!$AE$286&lt;&gt;"",'Data Import'!$AE$286,"")</f>
        <v>Оборудование транспортных пассажирских средств современными средствами безналичной оплаты проезда</v>
      </c>
      <c r="E36" s="234" t="str">
        <f>IF('Data Import'!$AE$287&lt;&gt;"",'Data Import'!$AE$287,"")</f>
        <v>2030</v>
      </c>
      <c r="F36" s="233" t="str">
        <f>IF('Data Import'!$AE$288="Нет","+","")</f>
        <v/>
      </c>
      <c r="G36" s="234" t="str">
        <f>IF('Data Import'!$AE$289&lt;&gt;"",'Data Import'!$AE$289,"")</f>
        <v/>
      </c>
      <c r="H36" s="234" t="str">
        <f>IF('Data Import'!$AE$290&lt;&gt;"",'Data Import'!$AE$290,"")</f>
        <v xml:space="preserve">Доля автобусов, оборудованных системами безналичной оплаты проезда составляет – 99,0 %. </v>
      </c>
    </row>
    <row r="37" spans="1:8" s="235" customFormat="1" ht="15.75" customHeight="1" x14ac:dyDescent="0.25">
      <c r="A37" s="232">
        <v>29</v>
      </c>
      <c r="B37" s="177" t="s">
        <v>39</v>
      </c>
      <c r="C37" s="233" t="str">
        <f>IF('Data Import'!$AF$285="Нет","+","")</f>
        <v>+</v>
      </c>
      <c r="D37" s="234" t="str">
        <f>IF('Data Import'!$AF$286&lt;&gt;"",'Data Import'!$AF$286,"")</f>
        <v/>
      </c>
      <c r="E37" s="234" t="str">
        <f>IF('Data Import'!$AF$287&lt;&gt;"",'Data Import'!$AF$287,"")</f>
        <v/>
      </c>
      <c r="F37" s="233" t="str">
        <f>IF('Data Import'!$AF$288="Нет","+","")</f>
        <v>+</v>
      </c>
      <c r="G37" s="234" t="str">
        <f>IF('Data Import'!$AF$289&lt;&gt;"",'Data Import'!$AF$289,"")</f>
        <v/>
      </c>
      <c r="H37" s="234" t="str">
        <f>IF('Data Import'!$AF$290&lt;&gt;"",'Data Import'!$AF$290,"")</f>
        <v/>
      </c>
    </row>
    <row r="38" spans="1:8" s="235" customFormat="1" ht="77.25" customHeight="1" x14ac:dyDescent="0.25">
      <c r="A38" s="232">
        <v>30</v>
      </c>
      <c r="B38" s="177" t="s">
        <v>40</v>
      </c>
      <c r="C38" s="233" t="str">
        <f>IF('Data Import'!$AG$285="Нет","+","")</f>
        <v/>
      </c>
      <c r="D38" s="234" t="str">
        <f>IF('Data Import'!$AG$286&lt;&gt;"",'Data Import'!$AG$286,"")</f>
        <v xml:space="preserve">Льготный и бесплатный проезд на общественном транспорте </v>
      </c>
      <c r="E38" s="234" t="str">
        <f>IF('Data Import'!$AG$287&lt;&gt;"",'Data Import'!$AG$287,"")</f>
        <v>1</v>
      </c>
      <c r="F38" s="233" t="str">
        <f>IF('Data Import'!$AG$288="Нет","+","")</f>
        <v/>
      </c>
      <c r="G38" s="234" t="str">
        <f>IF('Data Import'!$AG$289&lt;&gt;"",'Data Import'!$AG$289,"")</f>
        <v/>
      </c>
      <c r="H38" s="234" t="str">
        <f>IF('Data Import'!$AG$290&lt;&gt;"",'Data Import'!$AG$290,"")</f>
        <v xml:space="preserve">В соответствии с Постановлением Администрации Ненецкого автономного округа от 12.10.2016      № 327-п "О государственной информационной системе Ненецкого автономного округа "Региональный центр социального процессинга" осуществляются услуги регистрации (оплаты) льготного проезда на общественном автомобильном транспорте по межмуниципальным маршрутам регулярных перевозок , услуги регистрации бесплатного проезда на общественном автомобильном транспорте на микропроцессорную бесконтактную EMV-карту национальной платежной системы "МИР"
</v>
      </c>
    </row>
    <row r="39" spans="1:8" s="235" customFormat="1" ht="15.75" customHeight="1" x14ac:dyDescent="0.25">
      <c r="A39" s="232">
        <v>31</v>
      </c>
      <c r="B39" s="177" t="s">
        <v>41</v>
      </c>
      <c r="C39" s="233" t="str">
        <f>IF('Data Import'!$AH$285="Нет","+","")</f>
        <v>+</v>
      </c>
      <c r="D39" s="234" t="str">
        <f>IF('Data Import'!$AH$286&lt;&gt;"",'Data Import'!$AH$286,"")</f>
        <v/>
      </c>
      <c r="E39" s="234" t="str">
        <f>IF('Data Import'!$AH$287&lt;&gt;"",'Data Import'!$AH$287,"")</f>
        <v/>
      </c>
      <c r="F39" s="233" t="str">
        <f>IF('Data Import'!$AH$288="Нет","+","")</f>
        <v>+</v>
      </c>
      <c r="G39" s="234" t="str">
        <f>IF('Data Import'!$AH$289&lt;&gt;"",'Data Import'!$AH$289,"")</f>
        <v/>
      </c>
      <c r="H39" s="234" t="str">
        <f>IF('Data Import'!$AH$290&lt;&gt;"",'Data Import'!$AH$290,"")</f>
        <v/>
      </c>
    </row>
    <row r="40" spans="1:8" s="235" customFormat="1" ht="15.75" customHeight="1" x14ac:dyDescent="0.25">
      <c r="A40" s="232">
        <v>32</v>
      </c>
      <c r="B40" s="177" t="s">
        <v>42</v>
      </c>
      <c r="C40" s="233" t="str">
        <f>IF('Data Import'!$AI$285="Нет","+","")</f>
        <v>+</v>
      </c>
      <c r="D40" s="234" t="str">
        <f>IF('Data Import'!$AI$286&lt;&gt;"",'Data Import'!$AI$286,"")</f>
        <v/>
      </c>
      <c r="E40" s="234" t="str">
        <f>IF('Data Import'!$AI$287&lt;&gt;"",'Data Import'!$AI$287,"")</f>
        <v/>
      </c>
      <c r="F40" s="233" t="str">
        <f>IF('Data Import'!$AI$288="Нет","+","")</f>
        <v>+</v>
      </c>
      <c r="G40" s="234" t="str">
        <f>IF('Data Import'!$AI$289&lt;&gt;"",'Data Import'!$AI$289,"")</f>
        <v/>
      </c>
      <c r="H40" s="234" t="str">
        <f>IF('Data Import'!$AI$290&lt;&gt;"",'Data Import'!$AI$290,"")</f>
        <v/>
      </c>
    </row>
    <row r="41" spans="1:8" s="235" customFormat="1" ht="48" customHeight="1" x14ac:dyDescent="0.25">
      <c r="A41" s="232">
        <v>33</v>
      </c>
      <c r="B41" s="177" t="s">
        <v>43</v>
      </c>
      <c r="C41" s="233" t="str">
        <f>IF('Data Import'!$AJ$285="Нет","+","")</f>
        <v/>
      </c>
      <c r="D41" s="234" t="str">
        <f>IF('Data Import'!$AJ$286&lt;&gt;"",'Data Import'!$AJ$286,"")</f>
        <v>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v>
      </c>
      <c r="E41" s="234" t="str">
        <f>IF('Data Import'!$AJ$287&lt;&gt;"",'Data Import'!$AJ$287,"")</f>
        <v>2026</v>
      </c>
      <c r="F41" s="233" t="str">
        <f>IF('Data Import'!$AJ$288="Нет","+","")</f>
        <v>+</v>
      </c>
      <c r="G41" s="234" t="str">
        <f>IF('Data Import'!$AJ$289&lt;&gt;"",'Data Import'!$AJ$289,"")</f>
        <v/>
      </c>
      <c r="H41" s="234" t="str">
        <f>IF('Data Import'!$AJ$290&lt;&gt;"",'Data Import'!$AJ$290,"")</f>
        <v/>
      </c>
    </row>
    <row r="42" spans="1:8" s="235" customFormat="1" ht="244.5" customHeight="1" x14ac:dyDescent="0.25">
      <c r="A42" s="232">
        <v>34</v>
      </c>
      <c r="B42" s="177" t="s">
        <v>44</v>
      </c>
      <c r="C42" s="233" t="str">
        <f>IF('Data Import'!$AK$285="Нет","+","")</f>
        <v>+</v>
      </c>
      <c r="D42" s="234" t="str">
        <f>IF('Data Import'!$AK$286&lt;&gt;"",'Data Import'!$AK$286,"")</f>
        <v/>
      </c>
      <c r="E42" s="234" t="str">
        <f>IF('Data Import'!$AK$287&lt;&gt;"",'Data Import'!$AK$287,"")</f>
        <v/>
      </c>
      <c r="F42" s="233" t="str">
        <f>IF('Data Import'!$AK$288="Нет","+","")</f>
        <v/>
      </c>
      <c r="G42" s="234" t="str">
        <f>IF('Data Import'!$AK$289&lt;&gt;"",'Data Import'!$AK$289,"")</f>
        <v/>
      </c>
      <c r="H42" s="234" t="str">
        <f>IF('Data Import'!$AK$290&lt;&gt;"",'Data Import'!$AK$290,"")</f>
        <v xml:space="preserve">В 2026 году проведена следующая работа:
1.	Принято постановление Правительства РК от 19.02.2026 № 46 «О внесении изменений в некоторые постановления Правительства РК», которым предусмотрено обеспечение использования сервиса «Цифровой ID» в качестве альтернативного способа подтверждения льготного статуса   гражданина при проезде в общественном транспорте (автомобильном, железнодорожном, внутреннем водном).
2.	Проведено успешное проверочное сканирование цифрового ID с использованием функционала «Госкан» АО «Комиавтотранс»  ОГРН: 1091101001452.
3.	В рамках масштабирования технологии использования цифрового ID направлены письма в администрации муниципальных образований о проведении сканирования частными перевозчиками.
4.	Готовится дорожная карта по масштабированию внедрения технологии использования цифрового ID с включением мероприятий, обеспечивающих информирование администраций МОГО и перевозчиков  о необходимости применения цифровой идентификации льготного статуса пассажира, с учетом принятых нормативных правовых актов.
5.	Министерством заключено допсоглашение с АО «Северная пригородная пассажирская компания», в котором дополнено пунктами договора на организацию транспортного обслуживания населения железнодорожным транспортом в пригородом сообщении на территории Республики Коми на 2026-2028 годы» о необходимости  учитывать затраты, понесенные на реализацию необходимых технических и организационных  мероприятий, связанных с возможностью подтверждения права на льготный проезд, сформированные с использованием многофункционального сервиса обмена информацией, созданного в соответствии с Федеральным законом от 24.06.2025 № 156-ФЗ «О создании многофункционального сервиса и обмена информацией и о внесении изменений в отдельные законодательные Российской Федерации».
</v>
      </c>
    </row>
    <row r="43" spans="1:8" s="235" customFormat="1" ht="15.75" customHeight="1" x14ac:dyDescent="0.25">
      <c r="A43" s="232">
        <v>35</v>
      </c>
      <c r="B43" s="177" t="s">
        <v>45</v>
      </c>
      <c r="C43" s="233" t="str">
        <f>IF('Data Import'!$AL$285="Нет","+","")</f>
        <v/>
      </c>
      <c r="D43" s="234" t="str">
        <f>IF('Data Import'!$AL$286&lt;&gt;"",'Data Import'!$AL$286,"")</f>
        <v/>
      </c>
      <c r="E43" s="234" t="str">
        <f>IF('Data Import'!$AL$287&lt;&gt;"",'Data Import'!$AL$287,"")</f>
        <v/>
      </c>
      <c r="F43" s="233" t="str">
        <f>IF('Data Import'!$AL$288="Нет","+","")</f>
        <v/>
      </c>
      <c r="G43" s="234" t="str">
        <f>IF('Data Import'!$AL$289&lt;&gt;"",'Data Import'!$AL$289,"")</f>
        <v/>
      </c>
      <c r="H43" s="234" t="str">
        <f>IF('Data Import'!$AL$290&lt;&gt;"",'Data Import'!$AL$290,"")</f>
        <v/>
      </c>
    </row>
    <row r="44" spans="1:8" s="235" customFormat="1" ht="15.75" customHeight="1" x14ac:dyDescent="0.25">
      <c r="A44" s="232">
        <v>36</v>
      </c>
      <c r="B44" s="177" t="s">
        <v>46</v>
      </c>
      <c r="C44" s="233" t="str">
        <f>IF('Data Import'!$AM$285="Нет","+","")</f>
        <v/>
      </c>
      <c r="D44" s="234" t="str">
        <f>IF('Data Import'!$AM$286&lt;&gt;"",'Data Import'!$AM$286,"")</f>
        <v/>
      </c>
      <c r="E44" s="234" t="str">
        <f>IF('Data Import'!$AM$287&lt;&gt;"",'Data Import'!$AM$287,"")</f>
        <v/>
      </c>
      <c r="F44" s="233" t="str">
        <f>IF('Data Import'!$AM$288="Нет","+","")</f>
        <v/>
      </c>
      <c r="G44" s="234" t="str">
        <f>IF('Data Import'!$AM$289&lt;&gt;"",'Data Import'!$AM$289,"")</f>
        <v/>
      </c>
      <c r="H44" s="234" t="str">
        <f>IF('Data Import'!$AM$290&lt;&gt;"",'Data Import'!$AM$290,"")</f>
        <v/>
      </c>
    </row>
    <row r="45" spans="1:8" s="235" customFormat="1" ht="15.75" customHeight="1" x14ac:dyDescent="0.25">
      <c r="A45" s="232">
        <v>37</v>
      </c>
      <c r="B45" s="177" t="s">
        <v>47</v>
      </c>
      <c r="C45" s="233" t="str">
        <f>IF('Data Import'!$AN$285="Нет","+","")</f>
        <v>+</v>
      </c>
      <c r="D45" s="234" t="str">
        <f>IF('Data Import'!$AN$286&lt;&gt;"",'Data Import'!$AN$286,"")</f>
        <v/>
      </c>
      <c r="E45" s="234" t="str">
        <f>IF('Data Import'!$AN$287&lt;&gt;"",'Data Import'!$AN$287,"")</f>
        <v/>
      </c>
      <c r="F45" s="233" t="str">
        <f>IF('Data Import'!$AN$288="Нет","+","")</f>
        <v>+</v>
      </c>
      <c r="G45" s="234" t="str">
        <f>IF('Data Import'!$AN$289&lt;&gt;"",'Data Import'!$AN$289,"")</f>
        <v/>
      </c>
      <c r="H45" s="234" t="str">
        <f>IF('Data Import'!$AN$290&lt;&gt;"",'Data Import'!$AN$290,"")</f>
        <v/>
      </c>
    </row>
    <row r="46" spans="1:8" s="235" customFormat="1" ht="15.75" customHeight="1" x14ac:dyDescent="0.25">
      <c r="A46" s="232">
        <v>38</v>
      </c>
      <c r="B46" s="177" t="s">
        <v>48</v>
      </c>
      <c r="C46" s="233" t="str">
        <f>IF('Data Import'!$AO$285="Нет","+","")</f>
        <v>+</v>
      </c>
      <c r="D46" s="234" t="str">
        <f>IF('Data Import'!$AO$286&lt;&gt;"",'Data Import'!$AO$286,"")</f>
        <v/>
      </c>
      <c r="E46" s="234" t="str">
        <f>IF('Data Import'!$AO$287&lt;&gt;"",'Data Import'!$AO$287,"")</f>
        <v/>
      </c>
      <c r="F46" s="233" t="str">
        <f>IF('Data Import'!$AO$288="Нет","+","")</f>
        <v>+</v>
      </c>
      <c r="G46" s="234" t="str">
        <f>IF('Data Import'!$AO$289&lt;&gt;"",'Data Import'!$AO$289,"")</f>
        <v/>
      </c>
      <c r="H46" s="234" t="str">
        <f>IF('Data Import'!$AO$290&lt;&gt;"",'Data Import'!$AO$290,"")</f>
        <v/>
      </c>
    </row>
    <row r="47" spans="1:8" s="235" customFormat="1" ht="15.75" customHeight="1" x14ac:dyDescent="0.25">
      <c r="A47" s="232">
        <v>39</v>
      </c>
      <c r="B47" s="177" t="s">
        <v>49</v>
      </c>
      <c r="C47" s="233" t="str">
        <f>IF('Data Import'!$AP$285="Нет","+","")</f>
        <v>+</v>
      </c>
      <c r="D47" s="234" t="str">
        <f>IF('Data Import'!$AP$286&lt;&gt;"",'Data Import'!$AP$286,"")</f>
        <v/>
      </c>
      <c r="E47" s="234" t="str">
        <f>IF('Data Import'!$AP$287&lt;&gt;"",'Data Import'!$AP$287,"")</f>
        <v/>
      </c>
      <c r="F47" s="233" t="str">
        <f>IF('Data Import'!$AP$288="Нет","+","")</f>
        <v>+</v>
      </c>
      <c r="G47" s="234" t="str">
        <f>IF('Data Import'!$AP$289&lt;&gt;"",'Data Import'!$AP$289,"")</f>
        <v/>
      </c>
      <c r="H47" s="234" t="str">
        <f>IF('Data Import'!$AP$290&lt;&gt;"",'Data Import'!$AP$290,"")</f>
        <v/>
      </c>
    </row>
    <row r="48" spans="1:8" s="235" customFormat="1" ht="15.75" customHeight="1" x14ac:dyDescent="0.25">
      <c r="A48" s="232">
        <v>40</v>
      </c>
      <c r="B48" s="177" t="s">
        <v>50</v>
      </c>
      <c r="C48" s="233" t="str">
        <f>IF('Data Import'!$AQ$285="Нет","+","")</f>
        <v>+</v>
      </c>
      <c r="D48" s="234" t="str">
        <f>IF('Data Import'!$AQ$286&lt;&gt;"",'Data Import'!$AQ$286,"")</f>
        <v/>
      </c>
      <c r="E48" s="234" t="str">
        <f>IF('Data Import'!$AQ$287&lt;&gt;"",'Data Import'!$AQ$287,"")</f>
        <v/>
      </c>
      <c r="F48" s="233" t="str">
        <f>IF('Data Import'!$AQ$288="Нет","+","")</f>
        <v>+</v>
      </c>
      <c r="G48" s="234" t="str">
        <f>IF('Data Import'!$AQ$289&lt;&gt;"",'Data Import'!$AQ$289,"")</f>
        <v/>
      </c>
      <c r="H48" s="234" t="str">
        <f>IF('Data Import'!$AQ$290&lt;&gt;"",'Data Import'!$AQ$290,"")</f>
        <v/>
      </c>
    </row>
    <row r="49" spans="1:8" s="235" customFormat="1" ht="63" customHeight="1" x14ac:dyDescent="0.25">
      <c r="A49" s="232">
        <v>41</v>
      </c>
      <c r="B49" s="177" t="s">
        <v>51</v>
      </c>
      <c r="C49" s="233" t="str">
        <f>IF('Data Import'!$AR$285="Нет","+","")</f>
        <v/>
      </c>
      <c r="D49" s="234" t="str">
        <f>IF('Data Import'!$AR$286&lt;&gt;"",'Data Import'!$AR$286,"")</f>
        <v>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v>
      </c>
      <c r="E49" s="234" t="str">
        <f>IF('Data Import'!$AR$287&lt;&gt;"",'Data Import'!$AR$287,"")</f>
        <v>С 2026 года</v>
      </c>
      <c r="F49" s="233" t="str">
        <f>IF('Data Import'!$AR$288="Нет","+","")</f>
        <v>+</v>
      </c>
      <c r="G49" s="234" t="str">
        <f>IF('Data Import'!$AR$289&lt;&gt;"",'Data Import'!$AR$289,"")</f>
        <v/>
      </c>
      <c r="H49" s="234" t="str">
        <f>IF('Data Import'!$AR$290&lt;&gt;"",'Data Import'!$AR$290,"")</f>
        <v/>
      </c>
    </row>
    <row r="50" spans="1:8" s="235" customFormat="1" ht="15.75" customHeight="1" x14ac:dyDescent="0.25">
      <c r="A50" s="232">
        <v>42</v>
      </c>
      <c r="B50" s="177" t="s">
        <v>52</v>
      </c>
      <c r="C50" s="233" t="str">
        <f>IF('Data Import'!$AS$285="Нет","+","")</f>
        <v>+</v>
      </c>
      <c r="D50" s="234" t="str">
        <f>IF('Data Import'!$AS$286&lt;&gt;"",'Data Import'!$AS$286,"")</f>
        <v/>
      </c>
      <c r="E50" s="234" t="str">
        <f>IF('Data Import'!$AS$287&lt;&gt;"",'Data Import'!$AS$287,"")</f>
        <v/>
      </c>
      <c r="F50" s="233" t="str">
        <f>IF('Data Import'!$AS$288="Нет","+","")</f>
        <v>+</v>
      </c>
      <c r="G50" s="234" t="str">
        <f>IF('Data Import'!$AS$289&lt;&gt;"",'Data Import'!$AS$289,"")</f>
        <v/>
      </c>
      <c r="H50" s="234" t="str">
        <f>IF('Data Import'!$AS$290&lt;&gt;"",'Data Import'!$AS$290,"")</f>
        <v/>
      </c>
    </row>
    <row r="51" spans="1:8" s="235" customFormat="1" ht="15.75" customHeight="1" x14ac:dyDescent="0.25">
      <c r="A51" s="232">
        <v>43</v>
      </c>
      <c r="B51" s="177" t="s">
        <v>53</v>
      </c>
      <c r="C51" s="233" t="str">
        <f>IF('Data Import'!$AT$285="Нет","+","")</f>
        <v/>
      </c>
      <c r="D51" s="234" t="str">
        <f>IF('Data Import'!$AT$286&lt;&gt;"",'Data Import'!$AT$286,"")</f>
        <v/>
      </c>
      <c r="E51" s="234" t="str">
        <f>IF('Data Import'!$AT$287&lt;&gt;"",'Data Import'!$AT$287,"")</f>
        <v/>
      </c>
      <c r="F51" s="233" t="str">
        <f>IF('Data Import'!$AT$288="Нет","+","")</f>
        <v/>
      </c>
      <c r="G51" s="234" t="str">
        <f>IF('Data Import'!$AT$289&lt;&gt;"",'Data Import'!$AT$289,"")</f>
        <v/>
      </c>
      <c r="H51" s="234" t="str">
        <f>IF('Data Import'!$AT$290&lt;&gt;"",'Data Import'!$AT$290,"")</f>
        <v/>
      </c>
    </row>
    <row r="52" spans="1:8" s="235" customFormat="1" ht="15.75" customHeight="1" x14ac:dyDescent="0.25">
      <c r="A52" s="232">
        <v>44</v>
      </c>
      <c r="B52" s="177" t="s">
        <v>54</v>
      </c>
      <c r="C52" s="233" t="str">
        <f>IF('Data Import'!$AU$285="Нет","+","")</f>
        <v>+</v>
      </c>
      <c r="D52" s="234" t="str">
        <f>IF('Data Import'!$AU$286&lt;&gt;"",'Data Import'!$AU$286,"")</f>
        <v/>
      </c>
      <c r="E52" s="234" t="str">
        <f>IF('Data Import'!$AU$287&lt;&gt;"",'Data Import'!$AU$287,"")</f>
        <v/>
      </c>
      <c r="F52" s="233" t="str">
        <f>IF('Data Import'!$AU$288="Нет","+","")</f>
        <v>+</v>
      </c>
      <c r="G52" s="234" t="str">
        <f>IF('Data Import'!$AU$289&lt;&gt;"",'Data Import'!$AU$289,"")</f>
        <v/>
      </c>
      <c r="H52" s="234" t="str">
        <f>IF('Data Import'!$AU$290&lt;&gt;"",'Data Import'!$AU$290,"")</f>
        <v/>
      </c>
    </row>
    <row r="53" spans="1:8" s="235" customFormat="1" ht="409.5" customHeight="1" x14ac:dyDescent="0.25">
      <c r="A53" s="232">
        <v>45</v>
      </c>
      <c r="B53" s="177" t="s">
        <v>55</v>
      </c>
      <c r="C53" s="233" t="str">
        <f>IF('Data Import'!$AV$285="Нет","+","")</f>
        <v>+</v>
      </c>
      <c r="D53" s="234" t="str">
        <f>IF('Data Import'!$AV$286&lt;&gt;"",'Data Import'!$AV$286,"")</f>
        <v/>
      </c>
      <c r="E53" s="234" t="str">
        <f>IF('Data Import'!$AV$287&lt;&gt;"",'Data Import'!$AV$287,"")</f>
        <v/>
      </c>
      <c r="F53" s="233" t="str">
        <f>IF('Data Import'!$AV$288="Нет","+","")</f>
        <v/>
      </c>
      <c r="G53" s="234" t="str">
        <f>IF('Data Import'!$AV$289&lt;&gt;"",'Data Import'!$AV$289,"")</f>
        <v/>
      </c>
      <c r="H53" s="234" t="str">
        <f>IF('Data Import'!$AV$290&lt;&gt;"",'Data Import'!$AV$290,"")</f>
        <v xml:space="preserve">Правительством Кемеровской области – Кузбасса и Акционерным обществом "Национальная система платёжных карт"  реализован проект "Карта жителя Кузбасса" (постановление Правительства Кемеровской области - Кузбасса от 11.10.2024 № 666 "Об утверждении порядков предоставления мер социальной
поддержки по оплате проезда отдельными видами транспорта 
в соответствии с законом Кемеровской области 
от 28.12.2016 № 97-ОЗ "О мерах социальной поддержки 
по оплате проезда отдельными видами транспорта" и о внесении 
изменений в постановление Коллегии администрации Кемеровской 
области от 19.07.2010 №317 "Об утверждении порядка, условий 
предоставления некоторым категориям граждан мер социальной 
поддержки в натуральной форме и возмещения расходов, 
связанных с их предоставлением"). Этот проект предусматривает персонифицированный учет льготных категорий граждан при предоставлении им мер социальной поддержки по оплате проезда отдельными видами транспорта в городском, пригородном и междугородном сообщениях на территории Кузбасса, включая поезд пригородного сообщения, по карте «Мир», зарегистрированной на региональном портале госуслуг.
Весь пассажирский транспорт перевозчиков, участвующих в реализации данного проекта, оснащен оборудованием безналичной оплаты проезда: кондукторскими терминалами или терминалами самообслуживания – валидаторами. 
В Кемеровской области - Кузбасса внедрен сервис «Цифровой ID» мессенджера MAX для подтверждения льготного статуса студентов при проезде в общественном транспорте. Данное решение реализовано в рамках Федерального закона № 156-ФЗ от 24.06.2025, который позволяет использовать электронные сведения из документов, удостоверяющих личность, для получения льгот, и стало частью цифровой трансформации транспортной инфраструктуры региона. Постановления Правительства Кемеровской области - Кузбасса: от 24.10.2025 № 631 "О внесении изменений в постановление Правительства Кемеровской области - Кузбасса от 30.12.2022 № 930 "О порядке предоставления льготного проезда автомобильным транспортом общего пользования пригородного и междугородного сообщения (кроме такси),  железнодорожным транспортом общего пользования в электропоездах пригородного сообщения отдельным категориям  обучающихся" и № 162 "О внесении изменений в постановление правительства Кемеровской области – Кузбасса от 30.08.2022 № 582 "Об утверждении порядка проверки подтверждения оплаты проезда, перевозки багажа, провоза ручной клади при проезде по маршрутам регулярных перевозок в городском, пригородном,  междугородном сообщении, установленным в границах Кемеровской области - Кузбасса, и порядка подтверждения пассажиром оплаты проезда, перевозки детей, следующих вместе с ним, в случаях, если его проезд или перевозка детей подлежит оплате, в том числе с предоставлением преимуществ по провозной плате, указанных в частях 1 и 2 статьи 21 Федерального закона "Устав автомобильного транспорта и городского наземного электрического транспорта", перевозки багажа, провоза ручной клади, а также подтверждения пассажиром права на бесплатный или льготный проезд при проезде по маршрутам регулярных перевозок в городском, пригородном и междугородном сообщении, установленным в границах Кемеровской области - Кузбасса", закрепляющие возможность использования "Цифрового ID" как альтернативного способа подтверждения статуса студента при покупке билетов на пригородные и междугородные автобусы, а также на электрички. Сервис используется исключительно на добровольной основе и при наличии согласия пассажира – бумажный студенческий билет остаётся действительным. По отзывам студентов, главные плюсы – удобство, скорость и отсутствие риска потерять документ. Планируется запустить оформление цифровых удостоверений для пенсионеров, инвалидов и многодетных семей через тот же мессенджер MAX – QR-код полностью заменяет бумажный документ, а при сканировании передаётся только факт наличия льготы, без раскрытия личных данных. В ближайших планах – привязка сервиса к кассам автовокзалов, чтобы любой льготник мог предъявить QR-код при покупке билета, а кассир через «Госкан» мгновенно подтверждал статус и применял льготный тариф. Планируется интегрировать сервис с системами бесконтактной оплаты проезда. Бумажные удостоверения при этом сохраняются как альтернатива для тех, кто не пользуется смартфонами. </v>
      </c>
    </row>
    <row r="54" spans="1:8" s="235" customFormat="1" ht="15.75" customHeight="1" x14ac:dyDescent="0.25">
      <c r="A54" s="232">
        <v>46</v>
      </c>
      <c r="B54" s="177" t="s">
        <v>56</v>
      </c>
      <c r="C54" s="233" t="str">
        <f>IF('Data Import'!$AW$285="Нет","+","")</f>
        <v>+</v>
      </c>
      <c r="D54" s="234" t="str">
        <f>IF('Data Import'!$AW$286&lt;&gt;"",'Data Import'!$AW$286,"")</f>
        <v/>
      </c>
      <c r="E54" s="234" t="str">
        <f>IF('Data Import'!$AW$287&lt;&gt;"",'Data Import'!$AW$287,"")</f>
        <v/>
      </c>
      <c r="F54" s="233" t="str">
        <f>IF('Data Import'!$AW$288="Нет","+","")</f>
        <v>+</v>
      </c>
      <c r="G54" s="234" t="str">
        <f>IF('Data Import'!$AW$289&lt;&gt;"",'Data Import'!$AW$289,"")</f>
        <v/>
      </c>
      <c r="H54" s="234" t="str">
        <f>IF('Data Import'!$AW$290&lt;&gt;"",'Data Import'!$AW$290,"")</f>
        <v/>
      </c>
    </row>
    <row r="55" spans="1:8" s="235" customFormat="1" ht="36" customHeight="1" x14ac:dyDescent="0.25">
      <c r="A55" s="232">
        <v>47</v>
      </c>
      <c r="B55" s="177" t="s">
        <v>57</v>
      </c>
      <c r="C55" s="233" t="str">
        <f>IF('Data Import'!$AX$285="Нет","+","")</f>
        <v>+</v>
      </c>
      <c r="D55" s="234" t="str">
        <f>IF('Data Import'!$AX$286&lt;&gt;"",'Data Import'!$AX$286,"")</f>
        <v/>
      </c>
      <c r="E55" s="234" t="str">
        <f>IF('Data Import'!$AX$287&lt;&gt;"",'Data Import'!$AX$287,"")</f>
        <v/>
      </c>
      <c r="F55" s="233" t="str">
        <f>IF('Data Import'!$AX$288="Нет","+","")</f>
        <v/>
      </c>
      <c r="G55" s="234" t="str">
        <f>IF('Data Import'!$AX$289&lt;&gt;"",'Data Import'!$AX$289,"")</f>
        <v/>
      </c>
      <c r="H55" s="234" t="str">
        <f>IF('Data Import'!$AX$290&lt;&gt;"",'Data Import'!$AX$290,"")</f>
        <v>В новосибирской области реализован механизм подтверждения статуса, представляющего право на льготный проезд в общественном транспорте, путем предъявления Цифрового ID посредством национального мессенджера МАХ.</v>
      </c>
    </row>
    <row r="56" spans="1:8" s="235" customFormat="1" ht="273.75" customHeight="1" x14ac:dyDescent="0.25">
      <c r="A56" s="232">
        <v>48</v>
      </c>
      <c r="B56" s="177" t="s">
        <v>58</v>
      </c>
      <c r="C56" s="233" t="str">
        <f>IF('Data Import'!$AY$285="Нет","+","")</f>
        <v>+</v>
      </c>
      <c r="D56" s="234" t="str">
        <f>IF('Data Import'!$AY$286&lt;&gt;"",'Data Import'!$AY$286,"")</f>
        <v/>
      </c>
      <c r="E56" s="234" t="str">
        <f>IF('Data Import'!$AY$287&lt;&gt;"",'Data Import'!$AY$287,"")</f>
        <v/>
      </c>
      <c r="F56" s="233" t="str">
        <f>IF('Data Import'!$AY$288="Нет","+","")</f>
        <v/>
      </c>
      <c r="G56" s="234" t="str">
        <f>IF('Data Import'!$AY$289&lt;&gt;"",'Data Import'!$AY$289,"")</f>
        <v/>
      </c>
      <c r="H56" s="234" t="str">
        <f>IF('Data Import'!$AY$290&lt;&gt;"",'Data Import'!$AY$290,"")</f>
        <v xml:space="preserve">1. В части автомобильного транспорта. 
До перевозчиков доведена информация об обязательности предоставления пассажирам данной возможности пользования льготным проездом с использованием цифрового ID в национальном мессенджере MAX. Перевозчиками внедрена техническая возможность предъявления пассажирами цифрового ID для подтверждения льготного статуса в Едином многофункциональном сервисе (MAX) при осуществлении поездок на общественном транспорте. По состоянию на 23 июня 2026 г. фактов предоставления пассажирами цифрового ID через Единый многофункциональный сервис (MAX) для подтверждения статуса льготного проезда на автомобильном общественном транспорте не зафиксировано. 
2. В части пригородного железнодорожного транспорта.
В целях реализации возможности подтверждения статуса, дающего право отдельным категориям граждан на меры социальной поддержки
по проезду в пригородном железнодорожном транспорте, путем предъявления цифрового ID, сформированного с использованием национального мессенджера MAX 19 февраля 2026 г. внесены изменения  в постановления Правительства Омской области от 25 ноября 2009 г.  № 224-п "О мерах социальной поддержки по проезду отдельных категорий граждан в Омской области", от 21 февраля 2023 г. № 87-п "О предоставлении учащимся и воспитанникам общеобразовательных организаций старше 7 лет, студентам (курсантам), обучающимся по очной форме обучения, меры социальной поддержки
по оплате проезда железнодорожным транспортом общего пользования
в поездах пригородного сообщения в пределах территории Омской области
в виде 50-процентной скидки от действующего тарифа".
В настоящее время проводится работа по внедрению технической возможности подтверждения статуса студента с использованием сервиса Цифровой ID в национальном мессенджере MAX при совершении гражданами льготного проезда  в пригородном сообщении железнодорожным транспортом на территории Омской области.
</v>
      </c>
    </row>
    <row r="57" spans="1:8" s="235" customFormat="1" ht="15.75" customHeight="1" x14ac:dyDescent="0.25">
      <c r="A57" s="232">
        <v>49</v>
      </c>
      <c r="B57" s="177" t="s">
        <v>59</v>
      </c>
      <c r="C57" s="233" t="str">
        <f>IF('Data Import'!$AZ$285="Нет","+","")</f>
        <v/>
      </c>
      <c r="D57" s="234" t="str">
        <f>IF('Data Import'!$AZ$286&lt;&gt;"",'Data Import'!$AZ$286,"")</f>
        <v/>
      </c>
      <c r="E57" s="234" t="str">
        <f>IF('Data Import'!$AZ$287&lt;&gt;"",'Data Import'!$AZ$287,"")</f>
        <v/>
      </c>
      <c r="F57" s="233" t="str">
        <f>IF('Data Import'!$AZ$288="Нет","+","")</f>
        <v/>
      </c>
      <c r="G57" s="234" t="str">
        <f>IF('Data Import'!$AZ$289&lt;&gt;"",'Data Import'!$AZ$289,"")</f>
        <v/>
      </c>
      <c r="H57" s="234" t="str">
        <f>IF('Data Import'!$AZ$290&lt;&gt;"",'Data Import'!$AZ$290,"")</f>
        <v/>
      </c>
    </row>
    <row r="58" spans="1:8" s="235" customFormat="1" ht="15.75" customHeight="1" x14ac:dyDescent="0.25">
      <c r="A58" s="232">
        <v>50</v>
      </c>
      <c r="B58" s="177" t="s">
        <v>60</v>
      </c>
      <c r="C58" s="233" t="str">
        <f>IF('Data Import'!$BA$285="Нет","+","")</f>
        <v/>
      </c>
      <c r="D58" s="234" t="str">
        <f>IF('Data Import'!$BA$286&lt;&gt;"",'Data Import'!$BA$286,"")</f>
        <v/>
      </c>
      <c r="E58" s="234" t="str">
        <f>IF('Data Import'!$BA$287&lt;&gt;"",'Data Import'!$BA$287,"")</f>
        <v/>
      </c>
      <c r="F58" s="233" t="str">
        <f>IF('Data Import'!$BA$288="Нет","+","")</f>
        <v/>
      </c>
      <c r="G58" s="234" t="str">
        <f>IF('Data Import'!$BA$289&lt;&gt;"",'Data Import'!$BA$289,"")</f>
        <v/>
      </c>
      <c r="H58" s="234" t="str">
        <f>IF('Data Import'!$BA$290&lt;&gt;"",'Data Import'!$BA$290,"")</f>
        <v/>
      </c>
    </row>
    <row r="59" spans="1:8" s="235" customFormat="1" ht="15.75" customHeight="1" x14ac:dyDescent="0.25">
      <c r="A59" s="232">
        <v>51</v>
      </c>
      <c r="B59" s="177" t="s">
        <v>61</v>
      </c>
      <c r="C59" s="233" t="str">
        <f>IF('Data Import'!$BB$285="Нет","+","")</f>
        <v/>
      </c>
      <c r="D59" s="234" t="str">
        <f>IF('Data Import'!$BB$286&lt;&gt;"",'Data Import'!$BB$286,"")</f>
        <v/>
      </c>
      <c r="E59" s="234" t="str">
        <f>IF('Data Import'!$BB$287&lt;&gt;"",'Data Import'!$BB$287,"")</f>
        <v/>
      </c>
      <c r="F59" s="233" t="str">
        <f>IF('Data Import'!$BB$288="Нет","+","")</f>
        <v/>
      </c>
      <c r="G59" s="234" t="str">
        <f>IF('Data Import'!$BB$289&lt;&gt;"",'Data Import'!$BB$289,"")</f>
        <v/>
      </c>
      <c r="H59" s="234" t="str">
        <f>IF('Data Import'!$BB$290&lt;&gt;"",'Data Import'!$BB$290,"")</f>
        <v/>
      </c>
    </row>
    <row r="60" spans="1:8" s="235" customFormat="1" ht="170.25" customHeight="1" x14ac:dyDescent="0.25">
      <c r="A60" s="232">
        <v>52</v>
      </c>
      <c r="B60" s="177" t="s">
        <v>62</v>
      </c>
      <c r="C60" s="233" t="str">
        <f>IF('Data Import'!$BC$285="Нет","+","")</f>
        <v/>
      </c>
      <c r="D60" s="234" t="str">
        <f>IF('Data Import'!$BC$286&lt;&gt;"",'Data Import'!$BC$286,"")</f>
        <v/>
      </c>
      <c r="E60" s="234" t="str">
        <f>IF('Data Import'!$BC$287&lt;&gt;"",'Data Import'!$BC$287,"")</f>
        <v>20.01.2023</v>
      </c>
      <c r="F60" s="233" t="str">
        <f>IF('Data Import'!$BC$288="Нет","+","")</f>
        <v/>
      </c>
      <c r="G60" s="234" t="str">
        <f>IF('Data Import'!$BC$289&lt;&gt;"",'Data Import'!$BC$289,"")</f>
        <v/>
      </c>
      <c r="H60" s="234" t="str">
        <f>IF('Data Import'!$BC$290&lt;&gt;"",'Data Import'!$BC$290,"")</f>
        <v xml:space="preserve">"Внедрен проект «Карта жителя», где предусмотрено оснащение автобусов терминалами безналичной оплаты проезда. В обязательные условия контрактов (государственные и муниципальные) по выполнению работ, связанных с осуществлением регулярных перевозок пассажиров и багажа автомобильным транспортом по регулируемым тарифам уполномоченными органами включено требование о приеме безналичной оплаты проезда и Карты жителя Республики Хакасия. Без наличия указанного соглашения заключение данного контракта не представляется возможным.
Снижено использование льготными категориями граждан бумажных документов для подтверждения имеющихся у них льгот в сфере транспортного обслуживания.                                                          Перевозчикам на льготных маршрутах предоставляются субсидии (Постановление Правительства Республики Хакасия от 12.11.2024 № 677 ""Об утверждении Порядка предоставления субсидий юридическим лицам (за исключением государственных (муниципальных) учреждений), индивидуальным предпринимателям, осуществляющим регулярные перевозки пассажиров по регулируемым и нерегулируемым тарифам на территории Республики Хакасия, и о признании утратившими силу отдельных постановлений Правительства Республики Хакасия"").                                                                                                     Между перевозчиками и государственным автономным учреждением Республики Хакасия «Центр информатизации и новых технологий Республики Хакасия» заключались соглашения о присоединении перевозчика к правилам транспортной системы «Транспортно-карточный процессинг СберТройка» "
</v>
      </c>
    </row>
    <row r="61" spans="1:8" s="235" customFormat="1" ht="96" customHeight="1" x14ac:dyDescent="0.25">
      <c r="A61" s="232">
        <v>53</v>
      </c>
      <c r="B61" s="177" t="s">
        <v>63</v>
      </c>
      <c r="C61" s="233" t="str">
        <f>IF('Data Import'!$BD$285="Нет","+","")</f>
        <v>+</v>
      </c>
      <c r="D61" s="234" t="str">
        <f>IF('Data Import'!$BD$286&lt;&gt;"",'Data Import'!$BD$286,"")</f>
        <v/>
      </c>
      <c r="E61" s="234" t="str">
        <f>IF('Data Import'!$BD$287&lt;&gt;"",'Data Import'!$BD$287,"")</f>
        <v/>
      </c>
      <c r="F61" s="233" t="str">
        <f>IF('Data Import'!$BD$288="Нет","+","")</f>
        <v/>
      </c>
      <c r="G61" s="234" t="str">
        <f>IF('Data Import'!$BD$289&lt;&gt;"",'Data Import'!$BD$289,"")</f>
        <v/>
      </c>
      <c r="H61" s="234" t="str">
        <f>IF('Data Import'!$BD$290&lt;&gt;"",'Data Import'!$BD$290,"")</f>
        <v xml:space="preserve">Информация о необходимости использования Единого многофунционального сервиса сервиса обмена информацией «МАХ» в качестве альтернативного способа подтверждения льготного статуса гражданина при приобретении билетов на проезд общественным транспортом по муниципальным и межмуниципальным маршрутам направлена перевозчикам Томской области.
Администрацией Томской области принят нормативный правовой акт, обеспечивающий возможность льготного проезда на общественном транспорте c предъявлением цифрового ID для подтверждения статуса в многофункциональном сервисе обмена информацией MAX.
Льготный проезд в общественном транспорте законодательством Томской области на сегодняшний день не предусмотрен.
</v>
      </c>
    </row>
    <row r="62" spans="1:8" s="235" customFormat="1" ht="15.75" customHeight="1" x14ac:dyDescent="0.25">
      <c r="A62" s="232">
        <v>54</v>
      </c>
      <c r="B62" s="177" t="s">
        <v>64</v>
      </c>
      <c r="C62" s="233" t="str">
        <f>IF('Data Import'!$BE$285="Нет","+","")</f>
        <v>+</v>
      </c>
      <c r="D62" s="234" t="str">
        <f>IF('Data Import'!$BE$286&lt;&gt;"",'Data Import'!$BE$286,"")</f>
        <v/>
      </c>
      <c r="E62" s="234" t="str">
        <f>IF('Data Import'!$BE$287&lt;&gt;"",'Data Import'!$BE$287,"")</f>
        <v/>
      </c>
      <c r="F62" s="233" t="str">
        <f>IF('Data Import'!$BE$288="Нет","+","")</f>
        <v>+</v>
      </c>
      <c r="G62" s="234" t="str">
        <f>IF('Data Import'!$BE$289&lt;&gt;"",'Data Import'!$BE$289,"")</f>
        <v/>
      </c>
      <c r="H62" s="234" t="str">
        <f>IF('Data Import'!$BE$290&lt;&gt;"",'Data Import'!$BE$290,"")</f>
        <v/>
      </c>
    </row>
    <row r="63" spans="1:8" s="235" customFormat="1" ht="15.75" customHeight="1" x14ac:dyDescent="0.25">
      <c r="A63" s="232">
        <v>55</v>
      </c>
      <c r="B63" s="177" t="s">
        <v>65</v>
      </c>
      <c r="C63" s="233" t="str">
        <f>IF('Data Import'!$BF$285="Нет","+","")</f>
        <v>+</v>
      </c>
      <c r="D63" s="234" t="str">
        <f>IF('Data Import'!$BF$286&lt;&gt;"",'Data Import'!$BF$286,"")</f>
        <v/>
      </c>
      <c r="E63" s="234" t="str">
        <f>IF('Data Import'!$BF$287&lt;&gt;"",'Data Import'!$BF$287,"")</f>
        <v/>
      </c>
      <c r="F63" s="233" t="str">
        <f>IF('Data Import'!$BF$288="Нет","+","")</f>
        <v>+</v>
      </c>
      <c r="G63" s="234" t="str">
        <f>IF('Data Import'!$BF$289&lt;&gt;"",'Data Import'!$BF$289,"")</f>
        <v/>
      </c>
      <c r="H63" s="234" t="str">
        <f>IF('Data Import'!$BF$290&lt;&gt;"",'Data Import'!$BF$290,"")</f>
        <v/>
      </c>
    </row>
    <row r="64" spans="1:8" s="235" customFormat="1" ht="90.75" customHeight="1" x14ac:dyDescent="0.25">
      <c r="A64" s="232">
        <v>56</v>
      </c>
      <c r="B64" s="177" t="s">
        <v>66</v>
      </c>
      <c r="C64" s="233" t="str">
        <f>IF('Data Import'!$BG$285="Нет","+","")</f>
        <v/>
      </c>
      <c r="D64" s="234" t="str">
        <f>IF('Data Import'!$BG$286&lt;&gt;"",'Data Import'!$BG$286,"")</f>
        <v xml:space="preserve">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 </v>
      </c>
      <c r="E64" s="234" t="str">
        <f>IF('Data Import'!$BG$287&lt;&gt;"",'Data Import'!$BG$287,"")</f>
        <v>2024-2030</v>
      </c>
      <c r="F64" s="233" t="str">
        <f>IF('Data Import'!$BG$288="Нет","+","")</f>
        <v>+</v>
      </c>
      <c r="G64" s="234" t="str">
        <f>IF('Data Import'!$BG$289&lt;&gt;"",'Data Import'!$BG$289,"")</f>
        <v/>
      </c>
      <c r="H64" s="234" t="str">
        <f>IF('Data Import'!$BG$290&lt;&gt;"",'Data Import'!$BG$290,"")</f>
        <v/>
      </c>
    </row>
    <row r="65" spans="1:8" s="235" customFormat="1" ht="15.75" customHeight="1" x14ac:dyDescent="0.25">
      <c r="A65" s="232">
        <v>57</v>
      </c>
      <c r="B65" s="177" t="s">
        <v>67</v>
      </c>
      <c r="C65" s="233" t="str">
        <f>IF('Data Import'!$BH$285="Нет","+","")</f>
        <v/>
      </c>
      <c r="D65" s="234" t="str">
        <f>IF('Data Import'!$BH$286&lt;&gt;"",'Data Import'!$BH$286,"")</f>
        <v/>
      </c>
      <c r="E65" s="234" t="str">
        <f>IF('Data Import'!$BH$287&lt;&gt;"",'Data Import'!$BH$287,"")</f>
        <v/>
      </c>
      <c r="F65" s="233" t="str">
        <f>IF('Data Import'!$BH$288="Нет","+","")</f>
        <v/>
      </c>
      <c r="G65" s="234" t="str">
        <f>IF('Data Import'!$BH$289&lt;&gt;"",'Data Import'!$BH$289,"")</f>
        <v/>
      </c>
      <c r="H65" s="234" t="str">
        <f>IF('Data Import'!$BH$290&lt;&gt;"",'Data Import'!$BH$290,"")</f>
        <v/>
      </c>
    </row>
    <row r="66" spans="1:8" s="235" customFormat="1" ht="50.25" customHeight="1" x14ac:dyDescent="0.25">
      <c r="A66" s="232">
        <v>58</v>
      </c>
      <c r="B66" s="177" t="s">
        <v>68</v>
      </c>
      <c r="C66" s="233" t="str">
        <f>IF('Data Import'!$BI$285="Нет","+","")</f>
        <v/>
      </c>
      <c r="D66" s="234" t="str">
        <f>IF('Data Import'!$BI$286&lt;&gt;"",'Data Import'!$BI$286,"")</f>
        <v>Разработка цифровых решений, направленных на снижение использования льготными категориями граждан бумажных документов</v>
      </c>
      <c r="E66" s="234" t="str">
        <f>IF('Data Import'!$BI$287&lt;&gt;"",'Data Import'!$BI$287,"")</f>
        <v>не установлен</v>
      </c>
      <c r="F66" s="233" t="str">
        <f>IF('Data Import'!$BI$288="Нет","+","")</f>
        <v/>
      </c>
      <c r="G66" s="234" t="str">
        <f>IF('Data Import'!$BI$289&lt;&gt;"",'Data Import'!$BI$289,"")</f>
        <v/>
      </c>
      <c r="H66" s="234" t="str">
        <f>IF('Data Import'!$BI$290&lt;&gt;"",'Data Import'!$BI$290,"")</f>
        <v>Федеральным льготникам предоставлена возможность проезда на городском транспорте и автомобильном транспорте пригородного сообщения на основании единого социального проездного билета (персонифицированной социальной электронной карты), приобретаемого по льготной стоимости. Проезд по указанной карте осуществляется в городах Челябинске, Златоусте и Миассе.</v>
      </c>
    </row>
    <row r="67" spans="1:8" s="235" customFormat="1" ht="15.75" customHeight="1" x14ac:dyDescent="0.25">
      <c r="A67" s="232">
        <v>59</v>
      </c>
      <c r="B67" s="177" t="s">
        <v>69</v>
      </c>
      <c r="C67" s="233" t="str">
        <f>IF('Data Import'!$BJ$285="Нет","+","")</f>
        <v>+</v>
      </c>
      <c r="D67" s="234" t="str">
        <f>IF('Data Import'!$BJ$286&lt;&gt;"",'Data Import'!$BJ$286,"")</f>
        <v/>
      </c>
      <c r="E67" s="234" t="str">
        <f>IF('Data Import'!$BJ$287&lt;&gt;"",'Data Import'!$BJ$287,"")</f>
        <v/>
      </c>
      <c r="F67" s="233" t="str">
        <f>IF('Data Import'!$BJ$288="Нет","+","")</f>
        <v>+</v>
      </c>
      <c r="G67" s="234" t="str">
        <f>IF('Data Import'!$BJ$289&lt;&gt;"",'Data Import'!$BJ$289,"")</f>
        <v/>
      </c>
      <c r="H67" s="234" t="str">
        <f>IF('Data Import'!$BJ$290&lt;&gt;"",'Data Import'!$BJ$290,"")</f>
        <v/>
      </c>
    </row>
    <row r="68" spans="1:8" s="235" customFormat="1" ht="15.75" customHeight="1" x14ac:dyDescent="0.25">
      <c r="A68" s="232">
        <v>60</v>
      </c>
      <c r="B68" s="177" t="s">
        <v>70</v>
      </c>
      <c r="C68" s="233" t="str">
        <f>IF('Data Import'!$BK$285="Нет","+","")</f>
        <v>+</v>
      </c>
      <c r="D68" s="234" t="str">
        <f>IF('Data Import'!$BK$286&lt;&gt;"",'Data Import'!$BK$286,"")</f>
        <v/>
      </c>
      <c r="E68" s="234" t="str">
        <f>IF('Data Import'!$BK$287&lt;&gt;"",'Data Import'!$BK$287,"")</f>
        <v/>
      </c>
      <c r="F68" s="233" t="str">
        <f>IF('Data Import'!$BK$288="Нет","+","")</f>
        <v>+</v>
      </c>
      <c r="G68" s="234" t="str">
        <f>IF('Data Import'!$BK$289&lt;&gt;"",'Data Import'!$BK$289,"")</f>
        <v/>
      </c>
      <c r="H68" s="234" t="str">
        <f>IF('Data Import'!$BK$290&lt;&gt;"",'Data Import'!$BK$290,"")</f>
        <v/>
      </c>
    </row>
    <row r="69" spans="1:8" s="235" customFormat="1" ht="66" customHeight="1" x14ac:dyDescent="0.25">
      <c r="A69" s="232">
        <v>61</v>
      </c>
      <c r="B69" s="177" t="s">
        <v>71</v>
      </c>
      <c r="C69" s="233" t="str">
        <f>IF('Data Import'!$BL$285="Нет","+","")</f>
        <v/>
      </c>
      <c r="D69" s="234" t="str">
        <f>IF('Data Import'!$BL$286&lt;&gt;"",'Data Import'!$BL$286,"")</f>
        <v>право на льготный проезд в общественном транспорте, путем предъявления
цифрового ID посредством национального мессенджера, разработанного
ООО «Коммуникационная платформа»</v>
      </c>
      <c r="E69" s="234" t="str">
        <f>IF('Data Import'!$BL$287&lt;&gt;"",'Data Import'!$BL$287,"")</f>
        <v/>
      </c>
      <c r="F69" s="233" t="str">
        <f>IF('Data Import'!$BL$288="Нет","+","")</f>
        <v/>
      </c>
      <c r="G69" s="234" t="str">
        <f>IF('Data Import'!$BL$289&lt;&gt;"",'Data Import'!$BL$289,"")</f>
        <v/>
      </c>
      <c r="H69" s="234" t="str">
        <f>IF('Data Import'!$BL$290&lt;&gt;"",'Data Import'!$BL$290,"")</f>
        <v>В настоящее время совместно с ответственными лицами ФГБУ «СИЦ
Минтранса России» рассматривается возможность внедрения механизма подтверждения льготы посредством национального мессенджера МАХ, обсуждаются технические вопросы
комплексной реализации данного проекта,  в Брянской области.</v>
      </c>
    </row>
    <row r="70" spans="1:8" s="235" customFormat="1" ht="33" customHeight="1" x14ac:dyDescent="0.25">
      <c r="A70" s="232">
        <v>62</v>
      </c>
      <c r="B70" s="177" t="s">
        <v>72</v>
      </c>
      <c r="C70" s="233" t="str">
        <f>IF('Data Import'!$BM$285="Нет","+","")</f>
        <v>+</v>
      </c>
      <c r="D70" s="234" t="str">
        <f>IF('Data Import'!$BM$286&lt;&gt;"",'Data Import'!$BM$286,"")</f>
        <v/>
      </c>
      <c r="E70" s="234" t="str">
        <f>IF('Data Import'!$BM$287&lt;&gt;"",'Data Import'!$BM$287,"")</f>
        <v/>
      </c>
      <c r="F70" s="233" t="str">
        <f>IF('Data Import'!$BM$288="Нет","+","")</f>
        <v/>
      </c>
      <c r="G70" s="234" t="str">
        <f>IF('Data Import'!$BM$289&lt;&gt;"",'Data Import'!$BM$289,"")</f>
        <v/>
      </c>
      <c r="H70" s="234" t="str">
        <f>IF('Data Import'!$BM$290&lt;&gt;"",'Data Import'!$BM$290,"")</f>
        <v xml:space="preserve">подготовлен проект постановления Правительства Владимирской области «О внедрении автоматизированной системы оплаты проезда в автобусах межмуниципальных маршрутов регулярных перевозок Владимирской области»
</v>
      </c>
    </row>
    <row r="71" spans="1:8" s="235" customFormat="1" ht="111.75" customHeight="1" x14ac:dyDescent="0.25">
      <c r="A71" s="232">
        <v>63</v>
      </c>
      <c r="B71" s="177" t="s">
        <v>73</v>
      </c>
      <c r="C71" s="233" t="str">
        <f>IF('Data Import'!$BN$285="Нет","+","")</f>
        <v>+</v>
      </c>
      <c r="D71" s="234" t="str">
        <f>IF('Data Import'!$BN$286&lt;&gt;"",'Data Import'!$BN$286,"")</f>
        <v/>
      </c>
      <c r="E71" s="234" t="str">
        <f>IF('Data Import'!$BN$287&lt;&gt;"",'Data Import'!$BN$287,"")</f>
        <v/>
      </c>
      <c r="F71" s="233" t="str">
        <f>IF('Data Import'!$BN$288="Нет","+","")</f>
        <v/>
      </c>
      <c r="G71" s="234" t="str">
        <f>IF('Data Import'!$BN$289&lt;&gt;"",'Data Import'!$BN$289,"")</f>
        <v xml:space="preserve">Предоставление бесплатного проезда инвалидам осуществляется в проактивном режиме при предоставлении соответствующих документов в кассах автовокзалов и автостанций и водителям
Также с 2025 года проводится работа по внедрению на пассажирских автопредприятиях и автостанциях (автовокзалах) использования национального мессенджер МАКС. </v>
      </c>
      <c r="H71" s="234" t="str">
        <f>IF('Data Import'!$BN$290&lt;&gt;"",'Data Import'!$BN$290,"")</f>
        <v/>
      </c>
    </row>
    <row r="72" spans="1:8" s="235" customFormat="1" ht="15.75" customHeight="1" x14ac:dyDescent="0.25">
      <c r="A72" s="232">
        <v>64</v>
      </c>
      <c r="B72" s="177" t="s">
        <v>74</v>
      </c>
      <c r="C72" s="233" t="str">
        <f>IF('Data Import'!$BO$285="Нет","+","")</f>
        <v>+</v>
      </c>
      <c r="D72" s="234" t="str">
        <f>IF('Data Import'!$BO$286&lt;&gt;"",'Data Import'!$BO$286,"")</f>
        <v/>
      </c>
      <c r="E72" s="234" t="str">
        <f>IF('Data Import'!$BO$287&lt;&gt;"",'Data Import'!$BO$287,"")</f>
        <v/>
      </c>
      <c r="F72" s="233" t="str">
        <f>IF('Data Import'!$BO$288="Нет","+","")</f>
        <v>+</v>
      </c>
      <c r="G72" s="234" t="str">
        <f>IF('Data Import'!$BO$289&lt;&gt;"",'Data Import'!$BO$289,"")</f>
        <v/>
      </c>
      <c r="H72" s="234" t="str">
        <f>IF('Data Import'!$BO$290&lt;&gt;"",'Data Import'!$BO$290,"")</f>
        <v/>
      </c>
    </row>
    <row r="73" spans="1:8" s="235" customFormat="1" ht="15.75" customHeight="1" x14ac:dyDescent="0.25">
      <c r="A73" s="232">
        <v>65</v>
      </c>
      <c r="B73" s="177" t="s">
        <v>75</v>
      </c>
      <c r="C73" s="233" t="str">
        <f>IF('Data Import'!$BP$285="Нет","+","")</f>
        <v>+</v>
      </c>
      <c r="D73" s="234" t="str">
        <f>IF('Data Import'!$BP$286&lt;&gt;"",'Data Import'!$BP$286,"")</f>
        <v/>
      </c>
      <c r="E73" s="234" t="str">
        <f>IF('Data Import'!$BP$287&lt;&gt;"",'Data Import'!$BP$287,"")</f>
        <v/>
      </c>
      <c r="F73" s="233" t="str">
        <f>IF('Data Import'!$BP$288="Нет","+","")</f>
        <v>+</v>
      </c>
      <c r="G73" s="234" t="str">
        <f>IF('Data Import'!$BP$289&lt;&gt;"",'Data Import'!$BP$289,"")</f>
        <v/>
      </c>
      <c r="H73" s="234" t="str">
        <f>IF('Data Import'!$BP$290&lt;&gt;"",'Data Import'!$BP$290,"")</f>
        <v/>
      </c>
    </row>
    <row r="74" spans="1:8" s="235" customFormat="1" ht="63.75" customHeight="1" x14ac:dyDescent="0.25">
      <c r="A74" s="232">
        <v>66</v>
      </c>
      <c r="B74" s="177" t="s">
        <v>76</v>
      </c>
      <c r="C74" s="233" t="str">
        <f>IF('Data Import'!$BQ$285="Нет","+","")</f>
        <v/>
      </c>
      <c r="D74" s="234" t="str">
        <f>IF('Data Import'!$BQ$286&lt;&gt;"",'Data Import'!$BQ$286,"")</f>
        <v>Разработка цифровых решений, направленных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v>
      </c>
      <c r="E74" s="234" t="str">
        <f>IF('Data Import'!$BQ$287&lt;&gt;"",'Data Import'!$BQ$287,"")</f>
        <v>2021-2026</v>
      </c>
      <c r="F74" s="233" t="str">
        <f>IF('Data Import'!$BQ$288="Нет","+","")</f>
        <v>+</v>
      </c>
      <c r="G74" s="234" t="str">
        <f>IF('Data Import'!$BQ$289&lt;&gt;"",'Data Import'!$BQ$289,"")</f>
        <v/>
      </c>
      <c r="H74" s="234" t="str">
        <f>IF('Data Import'!$BQ$290&lt;&gt;"",'Data Import'!$BQ$290,"")</f>
        <v/>
      </c>
    </row>
    <row r="75" spans="1:8" s="235" customFormat="1" ht="15.75" customHeight="1" x14ac:dyDescent="0.25">
      <c r="A75" s="232">
        <v>67</v>
      </c>
      <c r="B75" s="177" t="s">
        <v>77</v>
      </c>
      <c r="C75" s="233" t="str">
        <f>IF('Data Import'!$BR$285="Нет","+","")</f>
        <v>+</v>
      </c>
      <c r="D75" s="234" t="str">
        <f>IF('Data Import'!$BR$286&lt;&gt;"",'Data Import'!$BR$286,"")</f>
        <v/>
      </c>
      <c r="E75" s="234" t="str">
        <f>IF('Data Import'!$BR$287&lt;&gt;"",'Data Import'!$BR$287,"")</f>
        <v/>
      </c>
      <c r="F75" s="233" t="str">
        <f>IF('Data Import'!$BR$288="Нет","+","")</f>
        <v>+</v>
      </c>
      <c r="G75" s="234" t="str">
        <f>IF('Data Import'!$BR$289&lt;&gt;"",'Data Import'!$BR$289,"")</f>
        <v/>
      </c>
      <c r="H75" s="234" t="str">
        <f>IF('Data Import'!$BR$290&lt;&gt;"",'Data Import'!$BR$290,"")</f>
        <v/>
      </c>
    </row>
    <row r="76" spans="1:8" s="235" customFormat="1" ht="15.75" customHeight="1" x14ac:dyDescent="0.25">
      <c r="A76" s="232">
        <v>68</v>
      </c>
      <c r="B76" s="177" t="s">
        <v>78</v>
      </c>
      <c r="C76" s="233" t="str">
        <f>IF('Data Import'!$BS$285="Нет","+","")</f>
        <v>+</v>
      </c>
      <c r="D76" s="234" t="str">
        <f>IF('Data Import'!$BS$286&lt;&gt;"",'Data Import'!$BS$286,"")</f>
        <v/>
      </c>
      <c r="E76" s="234" t="str">
        <f>IF('Data Import'!$BS$287&lt;&gt;"",'Data Import'!$BS$287,"")</f>
        <v/>
      </c>
      <c r="F76" s="233" t="str">
        <f>IF('Data Import'!$BS$288="Нет","+","")</f>
        <v>+</v>
      </c>
      <c r="G76" s="234" t="str">
        <f>IF('Data Import'!$BS$289&lt;&gt;"",'Data Import'!$BS$289,"")</f>
        <v/>
      </c>
      <c r="H76" s="234" t="str">
        <f>IF('Data Import'!$BS$290&lt;&gt;"",'Data Import'!$BS$290,"")</f>
        <v/>
      </c>
    </row>
    <row r="77" spans="1:8" s="235" customFormat="1" ht="15.75" customHeight="1" x14ac:dyDescent="0.25">
      <c r="A77" s="232">
        <v>69</v>
      </c>
      <c r="B77" s="177" t="s">
        <v>79</v>
      </c>
      <c r="C77" s="233" t="str">
        <f>IF('Data Import'!$BT$285="Нет","+","")</f>
        <v>+</v>
      </c>
      <c r="D77" s="234" t="str">
        <f>IF('Data Import'!$BT$286&lt;&gt;"",'Data Import'!$BT$286,"")</f>
        <v/>
      </c>
      <c r="E77" s="234" t="str">
        <f>IF('Data Import'!$BT$287&lt;&gt;"",'Data Import'!$BT$287,"")</f>
        <v/>
      </c>
      <c r="F77" s="233" t="str">
        <f>IF('Data Import'!$BT$288="Нет","+","")</f>
        <v>+</v>
      </c>
      <c r="G77" s="234" t="str">
        <f>IF('Data Import'!$BT$289&lt;&gt;"",'Data Import'!$BT$289,"")</f>
        <v/>
      </c>
      <c r="H77" s="234" t="str">
        <f>IF('Data Import'!$BT$290&lt;&gt;"",'Data Import'!$BT$290,"")</f>
        <v/>
      </c>
    </row>
    <row r="78" spans="1:8" s="235" customFormat="1" ht="15.75" customHeight="1" x14ac:dyDescent="0.25">
      <c r="A78" s="232">
        <v>70</v>
      </c>
      <c r="B78" s="177" t="s">
        <v>80</v>
      </c>
      <c r="C78" s="233" t="str">
        <f>IF('Data Import'!$BU$285="Нет","+","")</f>
        <v/>
      </c>
      <c r="D78" s="234" t="str">
        <f>IF('Data Import'!$BU$286&lt;&gt;"",'Data Import'!$BU$286,"")</f>
        <v/>
      </c>
      <c r="E78" s="234" t="str">
        <f>IF('Data Import'!$BU$287&lt;&gt;"",'Data Import'!$BU$287,"")</f>
        <v/>
      </c>
      <c r="F78" s="233" t="str">
        <f>IF('Data Import'!$BU$288="Нет","+","")</f>
        <v/>
      </c>
      <c r="G78" s="234" t="str">
        <f>IF('Data Import'!$BU$289&lt;&gt;"",'Data Import'!$BU$289,"")</f>
        <v/>
      </c>
      <c r="H78" s="234" t="str">
        <f>IF('Data Import'!$BU$290&lt;&gt;"",'Data Import'!$BU$290,"")</f>
        <v/>
      </c>
    </row>
    <row r="79" spans="1:8" s="235" customFormat="1" ht="15.75" customHeight="1" x14ac:dyDescent="0.25">
      <c r="A79" s="232">
        <v>71</v>
      </c>
      <c r="B79" s="177" t="s">
        <v>81</v>
      </c>
      <c r="C79" s="233" t="str">
        <f>IF('Data Import'!$BV$285="Нет","+","")</f>
        <v>+</v>
      </c>
      <c r="D79" s="234" t="str">
        <f>IF('Data Import'!$BV$286&lt;&gt;"",'Data Import'!$BV$286,"")</f>
        <v/>
      </c>
      <c r="E79" s="234" t="str">
        <f>IF('Data Import'!$BV$287&lt;&gt;"",'Data Import'!$BV$287,"")</f>
        <v/>
      </c>
      <c r="F79" s="233" t="str">
        <f>IF('Data Import'!$BV$288="Нет","+","")</f>
        <v>+</v>
      </c>
      <c r="G79" s="234" t="str">
        <f>IF('Data Import'!$BV$289&lt;&gt;"",'Data Import'!$BV$289,"")</f>
        <v/>
      </c>
      <c r="H79" s="234" t="str">
        <f>IF('Data Import'!$BV$290&lt;&gt;"",'Data Import'!$BV$290,"")</f>
        <v/>
      </c>
    </row>
    <row r="80" spans="1:8" s="235" customFormat="1" ht="15.75" customHeight="1" x14ac:dyDescent="0.25">
      <c r="A80" s="232">
        <v>72</v>
      </c>
      <c r="B80" s="177" t="s">
        <v>82</v>
      </c>
      <c r="C80" s="233" t="str">
        <f>IF('Data Import'!$BW$285="Нет","+","")</f>
        <v>+</v>
      </c>
      <c r="D80" s="234" t="str">
        <f>IF('Data Import'!$BW$286&lt;&gt;"",'Data Import'!$BW$286,"")</f>
        <v/>
      </c>
      <c r="E80" s="234" t="str">
        <f>IF('Data Import'!$BW$287&lt;&gt;"",'Data Import'!$BW$287,"")</f>
        <v/>
      </c>
      <c r="F80" s="233" t="str">
        <f>IF('Data Import'!$BW$288="Нет","+","")</f>
        <v>+</v>
      </c>
      <c r="G80" s="234" t="str">
        <f>IF('Data Import'!$BW$289&lt;&gt;"",'Data Import'!$BW$289,"")</f>
        <v/>
      </c>
      <c r="H80" s="234" t="str">
        <f>IF('Data Import'!$BW$290&lt;&gt;"",'Data Import'!$BW$290,"")</f>
        <v/>
      </c>
    </row>
    <row r="81" spans="1:8" s="235" customFormat="1" ht="15.75" customHeight="1" x14ac:dyDescent="0.25">
      <c r="A81" s="232">
        <v>73</v>
      </c>
      <c r="B81" s="177" t="s">
        <v>83</v>
      </c>
      <c r="C81" s="233" t="str">
        <f>IF('Data Import'!$BX$285="Нет","+","")</f>
        <v/>
      </c>
      <c r="D81" s="234" t="str">
        <f>IF('Data Import'!$BX$286&lt;&gt;"",'Data Import'!$BX$286,"")</f>
        <v/>
      </c>
      <c r="E81" s="234" t="str">
        <f>IF('Data Import'!$BX$287&lt;&gt;"",'Data Import'!$BX$287,"")</f>
        <v/>
      </c>
      <c r="F81" s="233" t="str">
        <f>IF('Data Import'!$BX$288="Нет","+","")</f>
        <v/>
      </c>
      <c r="G81" s="234" t="str">
        <f>IF('Data Import'!$BX$289&lt;&gt;"",'Data Import'!$BX$289,"")</f>
        <v/>
      </c>
      <c r="H81" s="234" t="str">
        <f>IF('Data Import'!$BX$290&lt;&gt;"",'Data Import'!$BX$290,"")</f>
        <v/>
      </c>
    </row>
    <row r="82" spans="1:8" s="235" customFormat="1" ht="15.75" customHeight="1" x14ac:dyDescent="0.25">
      <c r="A82" s="232">
        <v>74</v>
      </c>
      <c r="B82" s="177" t="s">
        <v>84</v>
      </c>
      <c r="C82" s="233" t="str">
        <f>IF('Data Import'!$BY$285="Нет","+","")</f>
        <v>+</v>
      </c>
      <c r="D82" s="234" t="str">
        <f>IF('Data Import'!$BY$286&lt;&gt;"",'Data Import'!$BY$286,"")</f>
        <v/>
      </c>
      <c r="E82" s="234" t="str">
        <f>IF('Data Import'!$BY$287&lt;&gt;"",'Data Import'!$BY$287,"")</f>
        <v/>
      </c>
      <c r="F82" s="233" t="str">
        <f>IF('Data Import'!$BY$288="Нет","+","")</f>
        <v>+</v>
      </c>
      <c r="G82" s="234" t="str">
        <f>IF('Data Import'!$BY$289&lt;&gt;"",'Data Import'!$BY$289,"")</f>
        <v/>
      </c>
      <c r="H82" s="234" t="str">
        <f>IF('Data Import'!$BY$290&lt;&gt;"",'Data Import'!$BY$290,"")</f>
        <v/>
      </c>
    </row>
    <row r="83" spans="1:8" s="235" customFormat="1" ht="15.75" customHeight="1" x14ac:dyDescent="0.25">
      <c r="A83" s="232">
        <v>75</v>
      </c>
      <c r="B83" s="177" t="s">
        <v>85</v>
      </c>
      <c r="C83" s="233" t="str">
        <f>IF('Data Import'!$BZ$285="Нет","+","")</f>
        <v/>
      </c>
      <c r="D83" s="234" t="str">
        <f>IF('Data Import'!$BZ$286&lt;&gt;"",'Data Import'!$BZ$286,"")</f>
        <v/>
      </c>
      <c r="E83" s="234" t="str">
        <f>IF('Data Import'!$BZ$287&lt;&gt;"",'Data Import'!$BZ$287,"")</f>
        <v/>
      </c>
      <c r="F83" s="233" t="str">
        <f>IF('Data Import'!$BZ$288="Нет","+","")</f>
        <v/>
      </c>
      <c r="G83" s="234" t="str">
        <f>IF('Data Import'!$BZ$289&lt;&gt;"",'Data Import'!$BZ$289,"")</f>
        <v/>
      </c>
      <c r="H83" s="234" t="str">
        <f>IF('Data Import'!$BZ$290&lt;&gt;"",'Data Import'!$BZ$290,"")</f>
        <v/>
      </c>
    </row>
    <row r="84" spans="1:8" s="235" customFormat="1" ht="15.75" customHeight="1" x14ac:dyDescent="0.25">
      <c r="A84" s="232">
        <v>76</v>
      </c>
      <c r="B84" s="177" t="s">
        <v>86</v>
      </c>
      <c r="C84" s="233" t="str">
        <f>IF('Data Import'!$CA$285="Нет","+","")</f>
        <v>+</v>
      </c>
      <c r="D84" s="234" t="str">
        <f>IF('Data Import'!$CA$286&lt;&gt;"",'Data Import'!$CA$286,"")</f>
        <v/>
      </c>
      <c r="E84" s="234" t="str">
        <f>IF('Data Import'!$CA$287&lt;&gt;"",'Data Import'!$CA$287,"")</f>
        <v/>
      </c>
      <c r="F84" s="233" t="str">
        <f>IF('Data Import'!$CA$288="Нет","+","")</f>
        <v>+</v>
      </c>
      <c r="G84" s="234" t="str">
        <f>IF('Data Import'!$CA$289&lt;&gt;"",'Data Import'!$CA$289,"")</f>
        <v/>
      </c>
      <c r="H84" s="234" t="str">
        <f>IF('Data Import'!$CA$290&lt;&gt;"",'Data Import'!$CA$290,"")</f>
        <v/>
      </c>
    </row>
    <row r="85" spans="1:8" s="235" customFormat="1" ht="15.75" customHeight="1" x14ac:dyDescent="0.25">
      <c r="A85" s="232">
        <v>77</v>
      </c>
      <c r="B85" s="177" t="s">
        <v>87</v>
      </c>
      <c r="C85" s="233" t="str">
        <f>IF('Data Import'!$CB$285="Нет","+","")</f>
        <v>+</v>
      </c>
      <c r="D85" s="234" t="str">
        <f>IF('Data Import'!$CB$286&lt;&gt;"",'Data Import'!$CB$286,"")</f>
        <v/>
      </c>
      <c r="E85" s="234" t="str">
        <f>IF('Data Import'!$CB$287&lt;&gt;"",'Data Import'!$CB$287,"")</f>
        <v/>
      </c>
      <c r="F85" s="233" t="str">
        <f>IF('Data Import'!$CB$288="Нет","+","")</f>
        <v/>
      </c>
      <c r="G85" s="234" t="str">
        <f>IF('Data Import'!$CB$289&lt;&gt;"",'Data Import'!$CB$289,"")</f>
        <v/>
      </c>
      <c r="H85" s="234" t="str">
        <f>IF('Data Import'!$CB$290&lt;&gt;"",'Data Import'!$CB$290,"")</f>
        <v/>
      </c>
    </row>
    <row r="86" spans="1:8" s="235" customFormat="1" ht="15.75" customHeight="1" x14ac:dyDescent="0.25">
      <c r="A86" s="232">
        <v>78</v>
      </c>
      <c r="B86" s="177" t="s">
        <v>88</v>
      </c>
      <c r="C86" s="233" t="str">
        <f>IF('Data Import'!$CC$285="Нет","+","")</f>
        <v>+</v>
      </c>
      <c r="D86" s="234" t="str">
        <f>IF('Data Import'!$CC$286&lt;&gt;"",'Data Import'!$CC$286,"")</f>
        <v/>
      </c>
      <c r="E86" s="234" t="str">
        <f>IF('Data Import'!$CC$287&lt;&gt;"",'Data Import'!$CC$287,"")</f>
        <v/>
      </c>
      <c r="F86" s="233" t="str">
        <f>IF('Data Import'!$CC$288="Нет","+","")</f>
        <v>+</v>
      </c>
      <c r="G86" s="234" t="str">
        <f>IF('Data Import'!$CC$289&lt;&gt;"",'Data Import'!$CC$289,"")</f>
        <v/>
      </c>
      <c r="H86" s="234" t="str">
        <f>IF('Data Import'!$CC$290&lt;&gt;"",'Data Import'!$CC$290,"")</f>
        <v/>
      </c>
    </row>
    <row r="87" spans="1:8" s="235" customFormat="1" ht="78.75" customHeight="1" x14ac:dyDescent="0.25">
      <c r="A87" s="232">
        <v>79</v>
      </c>
      <c r="B87" s="177" t="s">
        <v>89</v>
      </c>
      <c r="C87" s="233" t="str">
        <f>IF('Data Import'!$CD$285="Нет","+","")</f>
        <v>+</v>
      </c>
      <c r="D87" s="234" t="str">
        <f>IF('Data Import'!$CD$286&lt;&gt;"",'Data Import'!$CD$286,"")</f>
        <v/>
      </c>
      <c r="E87" s="234" t="str">
        <f>IF('Data Import'!$CD$287&lt;&gt;"",'Data Import'!$CD$287,"")</f>
        <v/>
      </c>
      <c r="F87" s="233" t="str">
        <f>IF('Data Import'!$CD$288="Нет","+","")</f>
        <v/>
      </c>
      <c r="G87" s="234" t="str">
        <f>IF('Data Import'!$CD$289&lt;&gt;"",'Data Import'!$CD$289,"")</f>
        <v>Необходимость отсутствует, реализованы цифровые решения, направленные на снижение использования льготными категориями граждан бумажных документов для подтверждения имеющихся у них льгот в сфере транспортного обслуживания</v>
      </c>
      <c r="H87" s="234" t="str">
        <f>IF('Data Import'!$CD$290&lt;&gt;"",'Data Import'!$CD$290,"")</f>
        <v/>
      </c>
    </row>
    <row r="88" spans="1:8" s="235" customFormat="1" ht="105.75" customHeight="1" x14ac:dyDescent="0.25">
      <c r="A88" s="232">
        <v>80</v>
      </c>
      <c r="B88" s="177" t="s">
        <v>90</v>
      </c>
      <c r="C88" s="233" t="str">
        <f>IF('Data Import'!$CE$285="Нет","+","")</f>
        <v>+</v>
      </c>
      <c r="D88" s="234" t="str">
        <f>IF('Data Import'!$CE$286&lt;&gt;"",'Data Import'!$CE$286,"")</f>
        <v/>
      </c>
      <c r="E88" s="234" t="str">
        <f>IF('Data Import'!$CE$287&lt;&gt;"",'Data Import'!$CE$287,"")</f>
        <v/>
      </c>
      <c r="F88" s="233" t="str">
        <f>IF('Data Import'!$CE$288="Нет","+","")</f>
        <v/>
      </c>
      <c r="G88" s="234" t="str">
        <f>IF('Data Import'!$CE$289&lt;&gt;"",'Data Import'!$CE$289,"")</f>
        <v/>
      </c>
      <c r="H88" s="234" t="str">
        <f>IF('Data Import'!$CE$290&lt;&gt;"",'Data Import'!$CE$290,"")</f>
        <v>Пенсионеры и люди с инвалидностью могут подтверждать право на выплаты и льготы электронным удостоверением через мобильное приложение MAX. Цифровой документ используется вместо бумажного удостоверения для подтверждения права на льготный проезд и получение социальных услуг.
Цифровое подтверждение личности будет доступно на всех маршрутах регулярных перевозок с регулируемыми тарифами на территории г. Севастополя:
- автомобильный транспорт;
- городской электрический транспорт;
- морской транспорт;
- пригородный железнодорожный транспорт.</v>
      </c>
    </row>
    <row r="89" spans="1:8" s="235" customFormat="1" ht="15.75" customHeight="1" x14ac:dyDescent="0.25">
      <c r="A89" s="232">
        <v>81</v>
      </c>
      <c r="B89" s="177" t="s">
        <v>91</v>
      </c>
      <c r="C89" s="233" t="str">
        <f>IF('Data Import'!$CF$285="Нет","+","")</f>
        <v/>
      </c>
      <c r="D89" s="234" t="str">
        <f>IF('Data Import'!$CF$286&lt;&gt;"",'Data Import'!$CF$286,"")</f>
        <v/>
      </c>
      <c r="E89" s="234" t="str">
        <f>IF('Data Import'!$CF$287&lt;&gt;"",'Data Import'!$CF$287,"")</f>
        <v/>
      </c>
      <c r="F89" s="233" t="str">
        <f>IF('Data Import'!$CF$288="Нет","+","")</f>
        <v/>
      </c>
      <c r="G89" s="234" t="str">
        <f>IF('Data Import'!$CF$289&lt;&gt;"",'Data Import'!$CF$289,"")</f>
        <v/>
      </c>
      <c r="H89" s="234" t="str">
        <f>IF('Data Import'!$CF$290&lt;&gt;"",'Data Import'!$CF$290,"")</f>
        <v/>
      </c>
    </row>
    <row r="90" spans="1:8" s="235" customFormat="1" ht="15.75" customHeight="1" x14ac:dyDescent="0.25">
      <c r="A90" s="232">
        <v>82</v>
      </c>
      <c r="B90" s="177" t="s">
        <v>92</v>
      </c>
      <c r="C90" s="233" t="str">
        <f>IF('Data Import'!$CG$285="Нет","+","")</f>
        <v/>
      </c>
      <c r="D90" s="234" t="str">
        <f>IF('Data Import'!$CG$286&lt;&gt;"",'Data Import'!$CG$286,"")</f>
        <v/>
      </c>
      <c r="E90" s="234" t="str">
        <f>IF('Data Import'!$CG$287&lt;&gt;"",'Data Import'!$CG$287,"")</f>
        <v/>
      </c>
      <c r="F90" s="233" t="str">
        <f>IF('Data Import'!$CG$288="Нет","+","")</f>
        <v/>
      </c>
      <c r="G90" s="234" t="str">
        <f>IF('Data Import'!$CG$289&lt;&gt;"",'Data Import'!$CG$289,"")</f>
        <v/>
      </c>
      <c r="H90" s="234" t="str">
        <f>IF('Data Import'!$CG$290&lt;&gt;"",'Data Import'!$CG$290,"")</f>
        <v/>
      </c>
    </row>
    <row r="91" spans="1:8" s="235" customFormat="1" ht="15.75" customHeight="1" x14ac:dyDescent="0.25">
      <c r="A91" s="232">
        <v>83</v>
      </c>
      <c r="B91" s="177" t="s">
        <v>93</v>
      </c>
      <c r="C91" s="233" t="str">
        <f>IF('Data Import'!$CH$285="Нет","+","")</f>
        <v>+</v>
      </c>
      <c r="D91" s="234" t="str">
        <f>IF('Data Import'!$CH$286&lt;&gt;"",'Data Import'!$CH$286,"")</f>
        <v/>
      </c>
      <c r="E91" s="234" t="str">
        <f>IF('Data Import'!$CH$287&lt;&gt;"",'Data Import'!$CH$287,"")</f>
        <v/>
      </c>
      <c r="F91" s="233" t="str">
        <f>IF('Data Import'!$CH$288="Нет","+","")</f>
        <v/>
      </c>
      <c r="G91" s="234" t="str">
        <f>IF('Data Import'!$CH$289&lt;&gt;"",'Data Import'!$CH$289,"")</f>
        <v/>
      </c>
      <c r="H91" s="234" t="str">
        <f>IF('Data Import'!$CH$290&lt;&gt;"",'Data Import'!$CH$290,"")</f>
        <v/>
      </c>
    </row>
    <row r="92" spans="1:8" s="235" customFormat="1" ht="15.75" customHeight="1" x14ac:dyDescent="0.25">
      <c r="A92" s="232">
        <v>84</v>
      </c>
      <c r="B92" s="177" t="s">
        <v>94</v>
      </c>
      <c r="C92" s="233" t="str">
        <f>IF('Data Import'!$CI$285="Нет","+","")</f>
        <v/>
      </c>
      <c r="D92" s="234" t="str">
        <f>IF('Data Import'!$CI$286&lt;&gt;"",'Data Import'!$CI$286,"")</f>
        <v/>
      </c>
      <c r="E92" s="234" t="str">
        <f>IF('Data Import'!$CI$287&lt;&gt;"",'Data Import'!$CI$287,"")</f>
        <v/>
      </c>
      <c r="F92" s="233" t="str">
        <f>IF('Data Import'!$CI$288="Нет","+","")</f>
        <v/>
      </c>
      <c r="G92" s="234" t="str">
        <f>IF('Data Import'!$CI$289&lt;&gt;"",'Data Import'!$CI$289,"")</f>
        <v/>
      </c>
      <c r="H92" s="234" t="str">
        <f>IF('Data Import'!$CI$290&lt;&gt;"",'Data Import'!$CI$290,"")</f>
        <v/>
      </c>
    </row>
    <row r="93" spans="1:8" s="235" customFormat="1" ht="15.75" customHeight="1" x14ac:dyDescent="0.25">
      <c r="A93" s="232">
        <v>85</v>
      </c>
      <c r="B93" s="177" t="s">
        <v>95</v>
      </c>
      <c r="C93" s="233" t="str">
        <f>IF('Data Import'!$CJ$285="Нет","+","")</f>
        <v/>
      </c>
      <c r="D93" s="234" t="str">
        <f>IF('Data Import'!$CJ$286&lt;&gt;"",'Data Import'!$CJ$286,"")</f>
        <v/>
      </c>
      <c r="E93" s="234" t="str">
        <f>IF('Data Import'!$CJ$287&lt;&gt;"",'Data Import'!$CJ$287,"")</f>
        <v/>
      </c>
      <c r="F93" s="233" t="str">
        <f>IF('Data Import'!$CJ$288="Нет","+","")</f>
        <v/>
      </c>
      <c r="G93" s="234" t="str">
        <f>IF('Data Import'!$CJ$289&lt;&gt;"",'Data Import'!$CJ$289,"")</f>
        <v/>
      </c>
      <c r="H93" s="234" t="str">
        <f>IF('Data Import'!$CJ$290&lt;&gt;"",'Data Import'!$CJ$290,"")</f>
        <v/>
      </c>
    </row>
    <row r="94" spans="1:8" s="235" customFormat="1" ht="15.75" customHeight="1" x14ac:dyDescent="0.25">
      <c r="A94" s="232">
        <v>86</v>
      </c>
      <c r="B94" s="177" t="s">
        <v>96</v>
      </c>
      <c r="C94" s="233" t="str">
        <f>IF('Data Import'!$CK$285="Нет","+","")</f>
        <v/>
      </c>
      <c r="D94" s="234" t="str">
        <f>IF('Data Import'!$CK$286&lt;&gt;"",'Data Import'!$CK$286,"")</f>
        <v/>
      </c>
      <c r="E94" s="234" t="str">
        <f>IF('Data Import'!$CK$287&lt;&gt;"",'Data Import'!$CK$287,"")</f>
        <v/>
      </c>
      <c r="F94" s="233" t="str">
        <f>IF('Data Import'!$CK$288="Нет","+","")</f>
        <v/>
      </c>
      <c r="G94" s="234" t="str">
        <f>IF('Data Import'!$CK$289&lt;&gt;"",'Data Import'!$CK$289,"")</f>
        <v/>
      </c>
      <c r="H94" s="234" t="str">
        <f>IF('Data Import'!$CK$290&lt;&gt;"",'Data Import'!$CK$290,"")</f>
        <v/>
      </c>
    </row>
    <row r="95" spans="1:8" s="235" customFormat="1" ht="31.5" customHeight="1" x14ac:dyDescent="0.25">
      <c r="A95" s="232">
        <v>87</v>
      </c>
      <c r="B95" s="177" t="s">
        <v>97</v>
      </c>
      <c r="C95" s="233" t="str">
        <f>IF('Data Import'!$CL$285="Нет","+","")</f>
        <v>+</v>
      </c>
      <c r="D95" s="234" t="str">
        <f>IF('Data Import'!$CL$286&lt;&gt;"",'Data Import'!$CL$286,"")</f>
        <v/>
      </c>
      <c r="E95" s="234" t="str">
        <f>IF('Data Import'!$CL$287&lt;&gt;"",'Data Import'!$CL$287,"")</f>
        <v/>
      </c>
      <c r="F95" s="233" t="str">
        <f>IF('Data Import'!$CL$288="Нет","+","")</f>
        <v/>
      </c>
      <c r="G95" s="234" t="str">
        <f>IF('Data Import'!$CL$289&lt;&gt;"",'Data Import'!$CL$289,"")</f>
        <v/>
      </c>
      <c r="H95" s="234" t="str">
        <f>IF('Data Import'!$CL$290&lt;&gt;"",'Data Import'!$CL$290,"")</f>
        <v xml:space="preserve">проведена работа по внесению изменений в НПА, согласно которым сведения о документе, подтверждающем о праве на меры поддержки можно подтвердить посредстмо национального месенджера MAX
</v>
      </c>
    </row>
    <row r="96" spans="1:8" s="235" customFormat="1" ht="36" customHeight="1" x14ac:dyDescent="0.25">
      <c r="A96" s="232">
        <v>88</v>
      </c>
      <c r="B96" s="177" t="s">
        <v>98</v>
      </c>
      <c r="C96" s="233" t="str">
        <f>IF('Data Import'!$CM$285="Нет","+","")</f>
        <v/>
      </c>
      <c r="D96" s="234" t="str">
        <f>IF('Data Import'!$CM$286&lt;&gt;"",'Data Import'!$CM$286,"")</f>
        <v/>
      </c>
      <c r="E96" s="234" t="str">
        <f>IF('Data Import'!$CM$287&lt;&gt;"",'Data Import'!$CM$287,"")</f>
        <v/>
      </c>
      <c r="F96" s="233" t="str">
        <f>IF('Data Import'!$CM$288="Нет","+","")</f>
        <v/>
      </c>
      <c r="G96" s="234" t="str">
        <f>IF('Data Import'!$CM$289&lt;&gt;"",'Data Import'!$CM$289,"")</f>
        <v/>
      </c>
      <c r="H96" s="234" t="str">
        <f>IF('Data Import'!$CM$290&lt;&gt;"",'Data Import'!$CM$290,"")</f>
        <v xml:space="preserve">Министерство транспорта, совместно с министерством труда и социального развития, через оператора взимания платы за проезд ООО АРПС, на постоянной основе реализует все возможные безбумажные способы подтверждения имеющихся льгот при оплате проезда. </v>
      </c>
    </row>
    <row r="97" spans="1:8" s="235" customFormat="1" ht="15.75" customHeight="1" x14ac:dyDescent="0.25">
      <c r="A97" s="232">
        <v>89</v>
      </c>
      <c r="B97" s="177" t="s">
        <v>99</v>
      </c>
      <c r="C97" s="233" t="str">
        <f>IF('Data Import'!$CN$285="Нет","+","")</f>
        <v/>
      </c>
      <c r="D97" s="234" t="str">
        <f>IF('Data Import'!$CN$286&lt;&gt;"",'Data Import'!$CN$286,"")</f>
        <v/>
      </c>
      <c r="E97" s="234" t="str">
        <f>IF('Data Import'!$CN$287&lt;&gt;"",'Data Import'!$CN$287,"")</f>
        <v/>
      </c>
      <c r="F97" s="233" t="str">
        <f>IF('Data Import'!$CN$288="Нет","+","")</f>
        <v/>
      </c>
      <c r="G97" s="234" t="str">
        <f>IF('Data Import'!$CN$289&lt;&gt;"",'Data Import'!$CN$289,"")</f>
        <v/>
      </c>
      <c r="H97" s="234" t="str">
        <f>IF('Data Import'!$CN$290&lt;&gt;"",'Data Import'!$CN$290,"")</f>
        <v/>
      </c>
    </row>
    <row r="99" spans="1:8" x14ac:dyDescent="0.25">
      <c r="A99" s="10" t="s">
        <v>189</v>
      </c>
      <c r="B99" s="2" t="s">
        <v>229</v>
      </c>
    </row>
  </sheetData>
  <autoFilter ref="A8:H8"/>
  <mergeCells count="12">
    <mergeCell ref="A1:H1"/>
    <mergeCell ref="A2:A7"/>
    <mergeCell ref="B2:B7"/>
    <mergeCell ref="C2:H2"/>
    <mergeCell ref="C3:H3"/>
    <mergeCell ref="C4:H4"/>
    <mergeCell ref="C5:E5"/>
    <mergeCell ref="F5:H5"/>
    <mergeCell ref="C6:C7"/>
    <mergeCell ref="D6:E6"/>
    <mergeCell ref="F6:F7"/>
    <mergeCell ref="G6:G7"/>
  </mergeCells>
  <pageMargins left="0.7" right="0.7" top="0.75" bottom="0.75" header="0.3" footer="0.3"/>
  <pageSetup paperSize="9" firstPageNumber="2147483648" orientation="portrait"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9"/>
  <sheetViews>
    <sheetView zoomScale="70" zoomScaleNormal="70" workbookViewId="0">
      <pane xSplit="2" ySplit="10" topLeftCell="C11" activePane="bottomRight" state="frozen"/>
      <selection pane="topRight" activeCell="C1" sqref="C1"/>
      <selection pane="bottomLeft" activeCell="A11" sqref="A11"/>
      <selection pane="bottomRight" activeCell="B20" sqref="B20"/>
    </sheetView>
  </sheetViews>
  <sheetFormatPr defaultRowHeight="15" x14ac:dyDescent="0.25"/>
  <cols>
    <col min="1" max="1" width="5.42578125" style="57" customWidth="1"/>
    <col min="2" max="2" width="45.42578125" style="56" customWidth="1"/>
    <col min="3" max="4" width="5" style="57" customWidth="1"/>
    <col min="5" max="5" width="70.28515625" style="57" customWidth="1"/>
    <col min="6" max="6" width="14.7109375" style="57" customWidth="1"/>
    <col min="7" max="8" width="17" style="57" customWidth="1"/>
    <col min="9" max="9" width="5.85546875" style="57" customWidth="1"/>
    <col min="10" max="10" width="55.5703125" style="57" customWidth="1"/>
    <col min="11" max="11" width="8.42578125" style="57" customWidth="1"/>
    <col min="12" max="12" width="20" style="57" customWidth="1"/>
    <col min="13" max="13" width="40.42578125" style="57" customWidth="1"/>
  </cols>
  <sheetData>
    <row r="1" spans="1:13" ht="18.75" customHeight="1" x14ac:dyDescent="0.3">
      <c r="A1" s="11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row>
    <row r="2" spans="1:13" ht="15.75" customHeight="1" x14ac:dyDescent="0.25">
      <c r="A2" s="92" t="s">
        <v>0</v>
      </c>
      <c r="B2" s="92" t="s">
        <v>1</v>
      </c>
      <c r="C2" s="110" t="s">
        <v>211</v>
      </c>
      <c r="D2" s="90"/>
      <c r="E2" s="90"/>
      <c r="F2" s="90"/>
      <c r="G2" s="90"/>
      <c r="H2" s="90"/>
      <c r="I2" s="90"/>
      <c r="J2" s="90"/>
      <c r="K2" s="90"/>
      <c r="L2" s="90"/>
      <c r="M2" s="91"/>
    </row>
    <row r="3" spans="1:13" ht="32.25" customHeight="1" x14ac:dyDescent="0.25">
      <c r="A3" s="93"/>
      <c r="B3" s="93"/>
      <c r="C3" s="96" t="s">
        <v>230</v>
      </c>
      <c r="D3" s="90"/>
      <c r="E3" s="90"/>
      <c r="F3" s="90"/>
      <c r="G3" s="90"/>
      <c r="H3" s="90"/>
      <c r="I3" s="90"/>
      <c r="J3" s="90"/>
      <c r="K3" s="90"/>
      <c r="L3" s="90"/>
      <c r="M3" s="91"/>
    </row>
    <row r="4" spans="1:13" ht="33.75" customHeight="1" x14ac:dyDescent="0.25">
      <c r="A4" s="93"/>
      <c r="B4" s="93"/>
      <c r="C4" s="97" t="s">
        <v>231</v>
      </c>
      <c r="D4" s="90"/>
      <c r="E4" s="90"/>
      <c r="F4" s="90"/>
      <c r="G4" s="90"/>
      <c r="H4" s="90"/>
      <c r="I4" s="90"/>
      <c r="J4" s="90"/>
      <c r="K4" s="90"/>
      <c r="L4" s="90"/>
      <c r="M4" s="91"/>
    </row>
    <row r="5" spans="1:13" ht="22.5" customHeight="1" x14ac:dyDescent="0.25">
      <c r="A5" s="93"/>
      <c r="B5" s="93"/>
      <c r="C5" s="98" t="s">
        <v>113</v>
      </c>
      <c r="D5" s="90"/>
      <c r="E5" s="90"/>
      <c r="F5" s="90"/>
      <c r="G5" s="90"/>
      <c r="H5" s="91"/>
      <c r="I5" s="98" t="str">
        <f>CONCATENATE("Велась ли в ",'Data Import'!$A$1," работа по данному направлению")</f>
        <v>Велась ли в 2025 г. работа по данному направлению</v>
      </c>
      <c r="J5" s="105"/>
      <c r="K5" s="100"/>
      <c r="L5" s="98" t="str">
        <f>CONCATENATE("Количество конкурсных процедур на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проведенных ","(","запланированных к проведению",")"," в ",LEFT('Data Import'!$A$1,4)," году")</f>
        <v>Количество конкурсных процедур на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проведенных (запланированных к проведению) в 2025 году</v>
      </c>
      <c r="M5" s="100"/>
    </row>
    <row r="6" spans="1:13" ht="17.25" customHeight="1" x14ac:dyDescent="0.25">
      <c r="A6" s="93"/>
      <c r="B6" s="93"/>
      <c r="C6" s="98" t="s">
        <v>6</v>
      </c>
      <c r="D6" s="114" t="s">
        <v>7</v>
      </c>
      <c r="E6" s="90"/>
      <c r="F6" s="90"/>
      <c r="G6" s="90"/>
      <c r="H6" s="91"/>
      <c r="I6" s="101"/>
      <c r="J6" s="147"/>
      <c r="K6" s="102"/>
      <c r="L6" s="101"/>
      <c r="M6" s="102"/>
    </row>
    <row r="7" spans="1:13" ht="24" customHeight="1" x14ac:dyDescent="0.25">
      <c r="A7" s="93"/>
      <c r="B7" s="93"/>
      <c r="C7" s="93"/>
      <c r="D7" s="98" t="s">
        <v>116</v>
      </c>
      <c r="E7" s="90"/>
      <c r="F7" s="90"/>
      <c r="G7" s="90"/>
      <c r="H7" s="91"/>
      <c r="I7" s="101"/>
      <c r="J7" s="147"/>
      <c r="K7" s="102"/>
      <c r="L7" s="101"/>
      <c r="M7" s="102"/>
    </row>
    <row r="8" spans="1:13" ht="17.25" customHeight="1" x14ac:dyDescent="0.25">
      <c r="A8" s="93"/>
      <c r="B8" s="93"/>
      <c r="C8" s="93"/>
      <c r="D8" s="98" t="s">
        <v>6</v>
      </c>
      <c r="E8" s="98" t="s">
        <v>7</v>
      </c>
      <c r="F8" s="90"/>
      <c r="G8" s="90"/>
      <c r="H8" s="91"/>
      <c r="I8" s="103"/>
      <c r="J8" s="107"/>
      <c r="K8" s="104"/>
      <c r="L8" s="103"/>
      <c r="M8" s="104"/>
    </row>
    <row r="9" spans="1:13" ht="78" customHeight="1" x14ac:dyDescent="0.25">
      <c r="A9" s="94"/>
      <c r="B9" s="94"/>
      <c r="C9" s="94"/>
      <c r="D9" s="94"/>
      <c r="E9" s="46" t="s">
        <v>117</v>
      </c>
      <c r="F9" s="46" t="s">
        <v>118</v>
      </c>
      <c r="G9" s="46" t="str">
        <f>CONCATENATE("Плановое значение целевого показателя на ",LEFT('Data Import'!$A$1,4)," год")</f>
        <v>Плановое значение целевого показателя на 2025 год</v>
      </c>
      <c r="H9" s="46" t="str">
        <f>CONCATENATE("Фактическое значение целевого показателя в ",LEFT('Data Import'!$A$1,4)," году ")</f>
        <v xml:space="preserve">Фактическое значение целевого показателя в 2025 году </v>
      </c>
      <c r="I9" s="52" t="s">
        <v>6</v>
      </c>
      <c r="J9" s="46" t="s">
        <v>225</v>
      </c>
      <c r="K9" s="52" t="s">
        <v>7</v>
      </c>
      <c r="L9" s="51" t="s">
        <v>177</v>
      </c>
      <c r="M9" s="51" t="s">
        <v>232</v>
      </c>
    </row>
    <row r="10" spans="1:13" ht="15.75" customHeight="1" x14ac:dyDescent="0.25">
      <c r="A10" s="31">
        <v>1</v>
      </c>
      <c r="B10" s="31">
        <v>2</v>
      </c>
      <c r="C10" s="31">
        <v>3</v>
      </c>
      <c r="D10" s="31">
        <v>4</v>
      </c>
      <c r="E10" s="31">
        <v>5</v>
      </c>
      <c r="F10" s="31">
        <v>6</v>
      </c>
      <c r="G10" s="31">
        <v>7</v>
      </c>
      <c r="H10" s="31">
        <v>8</v>
      </c>
      <c r="I10" s="42">
        <v>9</v>
      </c>
      <c r="J10" s="31">
        <v>10</v>
      </c>
      <c r="K10" s="42">
        <v>11</v>
      </c>
      <c r="L10" s="31">
        <v>12</v>
      </c>
      <c r="M10" s="31">
        <v>13</v>
      </c>
    </row>
    <row r="11" spans="1:13" s="202" customFormat="1" ht="15.75" customHeight="1" x14ac:dyDescent="0.25">
      <c r="A11" s="33">
        <v>1</v>
      </c>
      <c r="B11" s="177" t="s">
        <v>11</v>
      </c>
      <c r="C11" s="199" t="str">
        <f>IF('Data Import'!$D$291="Нет","+","")</f>
        <v/>
      </c>
      <c r="D11" s="199" t="str">
        <f>IF('Data Import'!$D$292="Нет","+","")</f>
        <v/>
      </c>
      <c r="E11" s="179" t="str">
        <f>IF('Data Import'!$D$293&lt;&gt;"",'Data Import'!$D$293,"")</f>
        <v/>
      </c>
      <c r="F11" s="179" t="str">
        <f>IF('Data Import'!$D$294&lt;&gt;"",'Data Import'!$D$294,"")</f>
        <v/>
      </c>
      <c r="G11" s="200" t="str">
        <f>IF('Data Import'!$D$295&lt;&gt;"",'Data Import'!$D$295,"")</f>
        <v/>
      </c>
      <c r="H11" s="200" t="str">
        <f>IF('Data Import'!$D$296&lt;&gt;"",'Data Import'!$D$296,"")</f>
        <v/>
      </c>
      <c r="I11" s="199" t="str">
        <f>IF('Data Import'!$D$297="Нет","+","")</f>
        <v/>
      </c>
      <c r="J11" s="179" t="str">
        <f>IF('Data Import'!$D$298&lt;&gt;"",'Data Import'!$D$298,"")</f>
        <v/>
      </c>
      <c r="K11" s="199" t="str">
        <f>IF('Data Import'!$D$297="Да","+","")</f>
        <v/>
      </c>
      <c r="L11" s="200" t="str">
        <f>IF('Data Import'!$D$299&lt;&gt;"",'Data Import'!$D$299,"")</f>
        <v/>
      </c>
      <c r="M11" s="200" t="str">
        <f>IF('Data Import'!$D$300&lt;&gt;"",'Data Import'!$D$300,"")</f>
        <v/>
      </c>
    </row>
    <row r="12" spans="1:13" s="202" customFormat="1" ht="15.75" customHeight="1" x14ac:dyDescent="0.25">
      <c r="A12" s="33">
        <v>2</v>
      </c>
      <c r="B12" s="177" t="s">
        <v>12</v>
      </c>
      <c r="C12" s="199" t="str">
        <f>IF('Data Import'!$E$291="Нет","+","")</f>
        <v/>
      </c>
      <c r="D12" s="199" t="str">
        <f>IF('Data Import'!$E$292="Нет","+","")</f>
        <v/>
      </c>
      <c r="E12" s="179" t="str">
        <f>IF('Data Import'!$E$293&lt;&gt;"",'Data Import'!$E$293,"")</f>
        <v/>
      </c>
      <c r="F12" s="179" t="str">
        <f>IF('Data Import'!$E$294&lt;&gt;"",'Data Import'!$E$294,"")</f>
        <v/>
      </c>
      <c r="G12" s="200" t="str">
        <f>IF('Data Import'!$E$295&lt;&gt;"",'Data Import'!$E$295,"")</f>
        <v/>
      </c>
      <c r="H12" s="200" t="str">
        <f>IF('Data Import'!$E$296&lt;&gt;"",'Data Import'!$E$296,"")</f>
        <v/>
      </c>
      <c r="I12" s="199" t="str">
        <f>IF('Data Import'!$E$297="Нет","+","")</f>
        <v/>
      </c>
      <c r="J12" s="179" t="str">
        <f>IF('Data Import'!$E$298&lt;&gt;"",'Data Import'!$E$298,"")</f>
        <v/>
      </c>
      <c r="K12" s="199" t="str">
        <f>IF('Data Import'!$E$297="Да","+","")</f>
        <v/>
      </c>
      <c r="L12" s="200" t="str">
        <f>IF('Data Import'!$E$299&lt;&gt;"",'Data Import'!$E$299,"")</f>
        <v/>
      </c>
      <c r="M12" s="200" t="str">
        <f>IF('Data Import'!$E$300&lt;&gt;"",'Data Import'!$E$300,"")</f>
        <v/>
      </c>
    </row>
    <row r="13" spans="1:13" s="202" customFormat="1" ht="15.75" customHeight="1" x14ac:dyDescent="0.25">
      <c r="A13" s="33">
        <v>3</v>
      </c>
      <c r="B13" s="177" t="s">
        <v>13</v>
      </c>
      <c r="C13" s="199" t="str">
        <f>IF('Data Import'!$F$291="Нет","+","")</f>
        <v/>
      </c>
      <c r="D13" s="199" t="str">
        <f>IF('Data Import'!$F$292="Нет","+","")</f>
        <v/>
      </c>
      <c r="E13" s="179" t="str">
        <f>IF('Data Import'!$F$293&lt;&gt;"",'Data Import'!$F$293,"")</f>
        <v/>
      </c>
      <c r="F13" s="179" t="str">
        <f>IF('Data Import'!$F$294&lt;&gt;"",'Data Import'!$F$294,"")</f>
        <v/>
      </c>
      <c r="G13" s="200" t="str">
        <f>IF('Data Import'!$F$295&lt;&gt;"",'Data Import'!$F$295,"")</f>
        <v/>
      </c>
      <c r="H13" s="200" t="str">
        <f>IF('Data Import'!$F$296&lt;&gt;"",'Data Import'!$F$296,"")</f>
        <v/>
      </c>
      <c r="I13" s="199" t="str">
        <f>IF('Data Import'!$F$297="Нет","+","")</f>
        <v/>
      </c>
      <c r="J13" s="179" t="str">
        <f>IF('Data Import'!$F$298&lt;&gt;"",'Data Import'!$F$298,"")</f>
        <v/>
      </c>
      <c r="K13" s="199" t="str">
        <f>IF('Data Import'!$F$297="Да","+","")</f>
        <v/>
      </c>
      <c r="L13" s="200" t="str">
        <f>IF('Data Import'!$F$299&lt;&gt;"",'Data Import'!$F$299,"")</f>
        <v/>
      </c>
      <c r="M13" s="200" t="str">
        <f>IF('Data Import'!$F$300&lt;&gt;"",'Data Import'!$F$300,"")</f>
        <v/>
      </c>
    </row>
    <row r="14" spans="1:13" s="202" customFormat="1" ht="15.75" customHeight="1" x14ac:dyDescent="0.25">
      <c r="A14" s="33">
        <v>4</v>
      </c>
      <c r="B14" s="177" t="s">
        <v>14</v>
      </c>
      <c r="C14" s="199" t="str">
        <f>IF('Data Import'!$G$291="Нет","+","")</f>
        <v/>
      </c>
      <c r="D14" s="199" t="str">
        <f>IF('Data Import'!$G$292="Нет","+","")</f>
        <v>+</v>
      </c>
      <c r="E14" s="179" t="str">
        <f>IF('Data Import'!$G$293&lt;&gt;"",'Data Import'!$G$293,"")</f>
        <v/>
      </c>
      <c r="F14" s="179" t="str">
        <f>IF('Data Import'!$G$294&lt;&gt;"",'Data Import'!$G$294,"")</f>
        <v/>
      </c>
      <c r="G14" s="200" t="str">
        <f>IF('Data Import'!$G$295&lt;&gt;"",'Data Import'!$G$295,"")</f>
        <v/>
      </c>
      <c r="H14" s="200" t="str">
        <f>IF('Data Import'!$G$296&lt;&gt;"",'Data Import'!$G$296,"")</f>
        <v/>
      </c>
      <c r="I14" s="199" t="str">
        <f>IF('Data Import'!$G$297="Нет","+","")</f>
        <v>+</v>
      </c>
      <c r="J14" s="179" t="str">
        <f>IF('Data Import'!$G$298&lt;&gt;"",'Data Import'!$G$298,"")</f>
        <v/>
      </c>
      <c r="K14" s="199" t="str">
        <f>IF('Data Import'!$G$297="Да","+","")</f>
        <v/>
      </c>
      <c r="L14" s="200">
        <f>IF('Data Import'!$G$299&lt;&gt;"",'Data Import'!$G$299,"")</f>
        <v>0</v>
      </c>
      <c r="M14" s="200">
        <f>IF('Data Import'!$G$300&lt;&gt;"",'Data Import'!$G$300,"")</f>
        <v>0</v>
      </c>
    </row>
    <row r="15" spans="1:13" s="202" customFormat="1" ht="15.75" customHeight="1" x14ac:dyDescent="0.25">
      <c r="A15" s="33">
        <v>5</v>
      </c>
      <c r="B15" s="177" t="s">
        <v>15</v>
      </c>
      <c r="C15" s="199" t="str">
        <f>IF('Data Import'!$H$291="Нет","+","")</f>
        <v>+</v>
      </c>
      <c r="D15" s="199" t="str">
        <f>IF('Data Import'!$H$292="Нет","+","")</f>
        <v/>
      </c>
      <c r="E15" s="179" t="str">
        <f>IF('Data Import'!$H$293&lt;&gt;"",'Data Import'!$H$293,"")</f>
        <v/>
      </c>
      <c r="F15" s="179" t="str">
        <f>IF('Data Import'!$H$294&lt;&gt;"",'Data Import'!$H$294,"")</f>
        <v/>
      </c>
      <c r="G15" s="200" t="str">
        <f>IF('Data Import'!$H$295&lt;&gt;"",'Data Import'!$H$295,"")</f>
        <v/>
      </c>
      <c r="H15" s="200" t="str">
        <f>IF('Data Import'!$H$296&lt;&gt;"",'Data Import'!$H$296,"")</f>
        <v/>
      </c>
      <c r="I15" s="199" t="str">
        <f>IF('Data Import'!$H$297="Нет","+","")</f>
        <v>+</v>
      </c>
      <c r="J15" s="179" t="str">
        <f>IF('Data Import'!$H$298&lt;&gt;"",'Data Import'!$H$298,"")</f>
        <v/>
      </c>
      <c r="K15" s="199" t="str">
        <f>IF('Data Import'!$H$297="Да","+","")</f>
        <v/>
      </c>
      <c r="L15" s="200">
        <f>IF('Data Import'!$H$299&lt;&gt;"",'Data Import'!$H$299,"")</f>
        <v>0</v>
      </c>
      <c r="M15" s="200">
        <f>IF('Data Import'!$H$300&lt;&gt;"",'Data Import'!$H$300,"")</f>
        <v>0</v>
      </c>
    </row>
    <row r="16" spans="1:13" s="202" customFormat="1" ht="15.75" customHeight="1" x14ac:dyDescent="0.25">
      <c r="A16" s="33">
        <v>6</v>
      </c>
      <c r="B16" s="177" t="s">
        <v>16</v>
      </c>
      <c r="C16" s="199" t="str">
        <f>IF('Data Import'!$I$291="Нет","+","")</f>
        <v/>
      </c>
      <c r="D16" s="199" t="str">
        <f>IF('Data Import'!$I$292="Нет","+","")</f>
        <v/>
      </c>
      <c r="E16" s="179" t="str">
        <f>IF('Data Import'!$I$293&lt;&gt;"",'Data Import'!$I$293,"")</f>
        <v/>
      </c>
      <c r="F16" s="179" t="str">
        <f>IF('Data Import'!$I$294&lt;&gt;"",'Data Import'!$I$294,"")</f>
        <v/>
      </c>
      <c r="G16" s="200" t="str">
        <f>IF('Data Import'!$I$295&lt;&gt;"",'Data Import'!$I$295,"")</f>
        <v/>
      </c>
      <c r="H16" s="200" t="str">
        <f>IF('Data Import'!$I$296&lt;&gt;"",'Data Import'!$I$296,"")</f>
        <v/>
      </c>
      <c r="I16" s="199" t="str">
        <f>IF('Data Import'!$I$297="Нет","+","")</f>
        <v/>
      </c>
      <c r="J16" s="179" t="str">
        <f>IF('Data Import'!$I$298&lt;&gt;"",'Data Import'!$I$298,"")</f>
        <v/>
      </c>
      <c r="K16" s="199" t="str">
        <f>IF('Data Import'!$I$297="Да","+","")</f>
        <v>+</v>
      </c>
      <c r="L16" s="200" t="str">
        <f>IF('Data Import'!$I$299&lt;&gt;"",'Data Import'!$I$299,"")</f>
        <v/>
      </c>
      <c r="M16" s="200" t="str">
        <f>IF('Data Import'!$I$300&lt;&gt;"",'Data Import'!$I$300,"")</f>
        <v/>
      </c>
    </row>
    <row r="17" spans="1:13" s="202" customFormat="1" ht="90" customHeight="1" x14ac:dyDescent="0.25">
      <c r="A17" s="33">
        <v>7</v>
      </c>
      <c r="B17" s="177" t="s">
        <v>17</v>
      </c>
      <c r="C17" s="199" t="str">
        <f>IF('Data Import'!$J$291="Нет","+","")</f>
        <v/>
      </c>
      <c r="D17" s="199" t="str">
        <f>IF('Data Import'!$J$292="Нет","+","")</f>
        <v/>
      </c>
      <c r="E17" s="179" t="str">
        <f>IF('Data Import'!$J$293&lt;&gt;"",'Data Import'!$J$293,"")</f>
        <v>Включены в контракты, в том числе заключаемые по итогам закупочных процедур, предметом которых выступают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условий по обеспечению доступности таких ресурсов и приложений для инвалидов по зрению</v>
      </c>
      <c r="F17" s="179" t="str">
        <f>IF('Data Import'!$J$294&lt;&gt;"",'Data Import'!$J$294,"")</f>
        <v>%</v>
      </c>
      <c r="G17" s="200">
        <f>IF('Data Import'!$J$295&lt;&gt;"",'Data Import'!$J$295,"")</f>
        <v>0</v>
      </c>
      <c r="H17" s="200">
        <f>IF('Data Import'!$J$296&lt;&gt;"",'Data Import'!$J$296,"")</f>
        <v>0</v>
      </c>
      <c r="I17" s="199" t="str">
        <f>IF('Data Import'!$J$297="Нет","+","")</f>
        <v/>
      </c>
      <c r="J17" s="179" t="str">
        <f>IF('Data Import'!$J$298&lt;&gt;"",'Data Import'!$J$298,"")</f>
        <v>В транспортных компаниях такая ннеобходимость отсутствовала</v>
      </c>
      <c r="K17" s="199" t="str">
        <f>IF('Data Import'!$J$297="Да","+","")</f>
        <v/>
      </c>
      <c r="L17" s="200">
        <f>IF('Data Import'!$J$299&lt;&gt;"",'Data Import'!$J$299,"")</f>
        <v>0</v>
      </c>
      <c r="M17" s="200">
        <f>IF('Data Import'!$J$300&lt;&gt;"",'Data Import'!$J$300,"")</f>
        <v>0</v>
      </c>
    </row>
    <row r="18" spans="1:13" s="202" customFormat="1" ht="15.75" customHeight="1" x14ac:dyDescent="0.25">
      <c r="A18" s="33">
        <v>8</v>
      </c>
      <c r="B18" s="177" t="s">
        <v>18</v>
      </c>
      <c r="C18" s="199" t="str">
        <f>IF('Data Import'!$K$291="Нет","+","")</f>
        <v>+</v>
      </c>
      <c r="D18" s="199" t="str">
        <f>IF('Data Import'!$K$292="Нет","+","")</f>
        <v/>
      </c>
      <c r="E18" s="179" t="str">
        <f>IF('Data Import'!$K$293&lt;&gt;"",'Data Import'!$K$293,"")</f>
        <v/>
      </c>
      <c r="F18" s="179" t="str">
        <f>IF('Data Import'!$K$294&lt;&gt;"",'Data Import'!$K$294,"")</f>
        <v/>
      </c>
      <c r="G18" s="200" t="str">
        <f>IF('Data Import'!$K$295&lt;&gt;"",'Data Import'!$K$295,"")</f>
        <v/>
      </c>
      <c r="H18" s="200" t="str">
        <f>IF('Data Import'!$K$296&lt;&gt;"",'Data Import'!$K$296,"")</f>
        <v/>
      </c>
      <c r="I18" s="199" t="str">
        <f>IF('Data Import'!$K$297="Нет","+","")</f>
        <v>+</v>
      </c>
      <c r="J18" s="179" t="str">
        <f>IF('Data Import'!$K$298&lt;&gt;"",'Data Import'!$K$298,"")</f>
        <v/>
      </c>
      <c r="K18" s="199" t="str">
        <f>IF('Data Import'!$K$297="Да","+","")</f>
        <v/>
      </c>
      <c r="L18" s="200">
        <f>IF('Data Import'!$K$299&lt;&gt;"",'Data Import'!$K$299,"")</f>
        <v>0</v>
      </c>
      <c r="M18" s="200">
        <f>IF('Data Import'!$K$300&lt;&gt;"",'Data Import'!$K$300,"")</f>
        <v>0</v>
      </c>
    </row>
    <row r="19" spans="1:13" s="202" customFormat="1" ht="15.75" customHeight="1" x14ac:dyDescent="0.25">
      <c r="A19" s="33">
        <v>9</v>
      </c>
      <c r="B19" s="177" t="s">
        <v>19</v>
      </c>
      <c r="C19" s="199" t="str">
        <f>IF('Data Import'!$L$291="Нет","+","")</f>
        <v>+</v>
      </c>
      <c r="D19" s="199" t="str">
        <f>IF('Data Import'!$L$292="Нет","+","")</f>
        <v/>
      </c>
      <c r="E19" s="179" t="str">
        <f>IF('Data Import'!$L$293&lt;&gt;"",'Data Import'!$L$293,"")</f>
        <v/>
      </c>
      <c r="F19" s="179" t="str">
        <f>IF('Data Import'!$L$294&lt;&gt;"",'Data Import'!$L$294,"")</f>
        <v/>
      </c>
      <c r="G19" s="200" t="str">
        <f>IF('Data Import'!$L$295&lt;&gt;"",'Data Import'!$L$295,"")</f>
        <v/>
      </c>
      <c r="H19" s="200" t="str">
        <f>IF('Data Import'!$L$296&lt;&gt;"",'Data Import'!$L$296,"")</f>
        <v/>
      </c>
      <c r="I19" s="199" t="str">
        <f>IF('Data Import'!$L$297="Нет","+","")</f>
        <v>+</v>
      </c>
      <c r="J19" s="179" t="str">
        <f>IF('Data Import'!$L$298&lt;&gt;"",'Data Import'!$L$298,"")</f>
        <v/>
      </c>
      <c r="K19" s="199" t="str">
        <f>IF('Data Import'!$L$297="Да","+","")</f>
        <v/>
      </c>
      <c r="L19" s="200">
        <f>IF('Data Import'!$L$299&lt;&gt;"",'Data Import'!$L$299,"")</f>
        <v>0</v>
      </c>
      <c r="M19" s="200">
        <f>IF('Data Import'!$L$300&lt;&gt;"",'Data Import'!$L$300,"")</f>
        <v>0</v>
      </c>
    </row>
    <row r="20" spans="1:13" s="202" customFormat="1" ht="15.75" customHeight="1" x14ac:dyDescent="0.25">
      <c r="A20" s="33">
        <v>10</v>
      </c>
      <c r="B20" s="177" t="s">
        <v>20</v>
      </c>
      <c r="C20" s="199" t="str">
        <f>IF('Data Import'!$M$291="Нет","+","")</f>
        <v>+</v>
      </c>
      <c r="D20" s="199" t="str">
        <f>IF('Data Import'!$M$292="Нет","+","")</f>
        <v/>
      </c>
      <c r="E20" s="179" t="str">
        <f>IF('Data Import'!$M$293&lt;&gt;"",'Data Import'!$M$293,"")</f>
        <v/>
      </c>
      <c r="F20" s="179" t="str">
        <f>IF('Data Import'!$M$294&lt;&gt;"",'Data Import'!$M$294,"")</f>
        <v/>
      </c>
      <c r="G20" s="200" t="str">
        <f>IF('Data Import'!$M$295&lt;&gt;"",'Data Import'!$M$295,"")</f>
        <v/>
      </c>
      <c r="H20" s="200" t="str">
        <f>IF('Data Import'!$M$296&lt;&gt;"",'Data Import'!$M$296,"")</f>
        <v/>
      </c>
      <c r="I20" s="199" t="str">
        <f>IF('Data Import'!$M$297="Нет","+","")</f>
        <v>+</v>
      </c>
      <c r="J20" s="179" t="str">
        <f>IF('Data Import'!$M$298&lt;&gt;"",'Data Import'!$M$298,"")</f>
        <v/>
      </c>
      <c r="K20" s="199" t="str">
        <f>IF('Data Import'!$M$297="Да","+","")</f>
        <v/>
      </c>
      <c r="L20" s="200">
        <f>IF('Data Import'!$M$299&lt;&gt;"",'Data Import'!$M$299,"")</f>
        <v>0</v>
      </c>
      <c r="M20" s="200">
        <f>IF('Data Import'!$M$300&lt;&gt;"",'Data Import'!$M$300,"")</f>
        <v>0</v>
      </c>
    </row>
    <row r="21" spans="1:13" s="202" customFormat="1" ht="15.75" customHeight="1" x14ac:dyDescent="0.25">
      <c r="A21" s="33">
        <v>11</v>
      </c>
      <c r="B21" s="177" t="s">
        <v>21</v>
      </c>
      <c r="C21" s="199" t="str">
        <f>IF('Data Import'!$N$291="Нет","+","")</f>
        <v>+</v>
      </c>
      <c r="D21" s="199" t="str">
        <f>IF('Data Import'!$N$292="Нет","+","")</f>
        <v/>
      </c>
      <c r="E21" s="179" t="str">
        <f>IF('Data Import'!$N$293&lt;&gt;"",'Data Import'!$N$293,"")</f>
        <v/>
      </c>
      <c r="F21" s="179" t="str">
        <f>IF('Data Import'!$N$294&lt;&gt;"",'Data Import'!$N$294,"")</f>
        <v/>
      </c>
      <c r="G21" s="200" t="str">
        <f>IF('Data Import'!$N$295&lt;&gt;"",'Data Import'!$N$295,"")</f>
        <v/>
      </c>
      <c r="H21" s="200" t="str">
        <f>IF('Data Import'!$N$296&lt;&gt;"",'Data Import'!$N$296,"")</f>
        <v/>
      </c>
      <c r="I21" s="199" t="str">
        <f>IF('Data Import'!$N$297="Нет","+","")</f>
        <v>+</v>
      </c>
      <c r="J21" s="179" t="str">
        <f>IF('Data Import'!$N$298&lt;&gt;"",'Data Import'!$N$298,"")</f>
        <v/>
      </c>
      <c r="K21" s="199" t="str">
        <f>IF('Data Import'!$N$297="Да","+","")</f>
        <v/>
      </c>
      <c r="L21" s="200">
        <f>IF('Data Import'!$N$299&lt;&gt;"",'Data Import'!$N$299,"")</f>
        <v>0</v>
      </c>
      <c r="M21" s="200">
        <f>IF('Data Import'!$N$300&lt;&gt;"",'Data Import'!$N$300,"")</f>
        <v>0</v>
      </c>
    </row>
    <row r="22" spans="1:13" s="202" customFormat="1" ht="15.75" customHeight="1" x14ac:dyDescent="0.25">
      <c r="A22" s="33">
        <v>12</v>
      </c>
      <c r="B22" s="177" t="s">
        <v>22</v>
      </c>
      <c r="C22" s="199" t="str">
        <f>IF('Data Import'!$O$291="Нет","+","")</f>
        <v>+</v>
      </c>
      <c r="D22" s="199" t="str">
        <f>IF('Data Import'!$O$292="Нет","+","")</f>
        <v/>
      </c>
      <c r="E22" s="179" t="str">
        <f>IF('Data Import'!$O$293&lt;&gt;"",'Data Import'!$O$293,"")</f>
        <v/>
      </c>
      <c r="F22" s="179" t="str">
        <f>IF('Data Import'!$O$294&lt;&gt;"",'Data Import'!$O$294,"")</f>
        <v/>
      </c>
      <c r="G22" s="200" t="str">
        <f>IF('Data Import'!$O$295&lt;&gt;"",'Data Import'!$O$295,"")</f>
        <v/>
      </c>
      <c r="H22" s="200" t="str">
        <f>IF('Data Import'!$O$296&lt;&gt;"",'Data Import'!$O$296,"")</f>
        <v/>
      </c>
      <c r="I22" s="199" t="str">
        <f>IF('Data Import'!$O$297="Нет","+","")</f>
        <v>+</v>
      </c>
      <c r="J22" s="179" t="str">
        <f>IF('Data Import'!$O$298&lt;&gt;"",'Data Import'!$O$298,"")</f>
        <v/>
      </c>
      <c r="K22" s="199" t="str">
        <f>IF('Data Import'!$O$297="Да","+","")</f>
        <v/>
      </c>
      <c r="L22" s="200">
        <f>IF('Data Import'!$O$299&lt;&gt;"",'Data Import'!$O$299,"")</f>
        <v>0</v>
      </c>
      <c r="M22" s="200">
        <f>IF('Data Import'!$O$300&lt;&gt;"",'Data Import'!$O$300,"")</f>
        <v>0</v>
      </c>
    </row>
    <row r="23" spans="1:13" s="202" customFormat="1" ht="15.75" customHeight="1" x14ac:dyDescent="0.25">
      <c r="A23" s="33">
        <v>13</v>
      </c>
      <c r="B23" s="177" t="s">
        <v>23</v>
      </c>
      <c r="C23" s="199" t="str">
        <f>IF('Data Import'!$P$291="Нет","+","")</f>
        <v>+</v>
      </c>
      <c r="D23" s="199" t="str">
        <f>IF('Data Import'!$P$292="Нет","+","")</f>
        <v/>
      </c>
      <c r="E23" s="179" t="str">
        <f>IF('Data Import'!$P$293&lt;&gt;"",'Data Import'!$P$293,"")</f>
        <v/>
      </c>
      <c r="F23" s="179" t="str">
        <f>IF('Data Import'!$P$294&lt;&gt;"",'Data Import'!$P$294,"")</f>
        <v/>
      </c>
      <c r="G23" s="200" t="str">
        <f>IF('Data Import'!$P$295&lt;&gt;"",'Data Import'!$P$295,"")</f>
        <v/>
      </c>
      <c r="H23" s="200" t="str">
        <f>IF('Data Import'!$P$296&lt;&gt;"",'Data Import'!$P$296,"")</f>
        <v/>
      </c>
      <c r="I23" s="199" t="str">
        <f>IF('Data Import'!$P$297="Нет","+","")</f>
        <v>+</v>
      </c>
      <c r="J23" s="179" t="str">
        <f>IF('Data Import'!$P$298&lt;&gt;"",'Data Import'!$P$298,"")</f>
        <v/>
      </c>
      <c r="K23" s="199" t="str">
        <f>IF('Data Import'!$P$297="Да","+","")</f>
        <v/>
      </c>
      <c r="L23" s="200" t="str">
        <f>IF('Data Import'!$P$299&lt;&gt;"",'Data Import'!$P$299,"")</f>
        <v/>
      </c>
      <c r="M23" s="200" t="str">
        <f>IF('Data Import'!$P$300&lt;&gt;"",'Data Import'!$P$300,"")</f>
        <v/>
      </c>
    </row>
    <row r="24" spans="1:13" s="202" customFormat="1" ht="15.75" customHeight="1" x14ac:dyDescent="0.25">
      <c r="A24" s="33">
        <v>14</v>
      </c>
      <c r="B24" s="177" t="s">
        <v>24</v>
      </c>
      <c r="C24" s="199" t="str">
        <f>IF('Data Import'!$Q$291="Нет","+","")</f>
        <v>+</v>
      </c>
      <c r="D24" s="199" t="str">
        <f>IF('Data Import'!$Q$292="Нет","+","")</f>
        <v>+</v>
      </c>
      <c r="E24" s="179" t="str">
        <f>IF('Data Import'!$Q$293&lt;&gt;"",'Data Import'!$Q$293,"")</f>
        <v/>
      </c>
      <c r="F24" s="179" t="str">
        <f>IF('Data Import'!$Q$294&lt;&gt;"",'Data Import'!$Q$294,"")</f>
        <v/>
      </c>
      <c r="G24" s="200">
        <f>IF('Data Import'!$Q$295&lt;&gt;"",'Data Import'!$Q$295,"")</f>
        <v>0</v>
      </c>
      <c r="H24" s="200">
        <f>IF('Data Import'!$Q$296&lt;&gt;"",'Data Import'!$Q$296,"")</f>
        <v>0</v>
      </c>
      <c r="I24" s="199" t="str">
        <f>IF('Data Import'!$Q$297="Нет","+","")</f>
        <v>+</v>
      </c>
      <c r="J24" s="179" t="str">
        <f>IF('Data Import'!$Q$298&lt;&gt;"",'Data Import'!$Q$298,"")</f>
        <v/>
      </c>
      <c r="K24" s="199" t="str">
        <f>IF('Data Import'!$Q$297="Да","+","")</f>
        <v/>
      </c>
      <c r="L24" s="200">
        <f>IF('Data Import'!$Q$299&lt;&gt;"",'Data Import'!$Q$299,"")</f>
        <v>0</v>
      </c>
      <c r="M24" s="200">
        <f>IF('Data Import'!$Q$300&lt;&gt;"",'Data Import'!$Q$300,"")</f>
        <v>0</v>
      </c>
    </row>
    <row r="25" spans="1:13" s="202" customFormat="1" ht="15.75" customHeight="1" x14ac:dyDescent="0.25">
      <c r="A25" s="33">
        <v>15</v>
      </c>
      <c r="B25" s="177" t="s">
        <v>25</v>
      </c>
      <c r="C25" s="199" t="str">
        <f>IF('Data Import'!$R$291="Нет","+","")</f>
        <v>+</v>
      </c>
      <c r="D25" s="199" t="str">
        <f>IF('Data Import'!$R$292="Нет","+","")</f>
        <v/>
      </c>
      <c r="E25" s="179" t="str">
        <f>IF('Data Import'!$R$293&lt;&gt;"",'Data Import'!$R$293,"")</f>
        <v/>
      </c>
      <c r="F25" s="179" t="str">
        <f>IF('Data Import'!$R$294&lt;&gt;"",'Data Import'!$R$294,"")</f>
        <v/>
      </c>
      <c r="G25" s="200" t="str">
        <f>IF('Data Import'!$R$295&lt;&gt;"",'Data Import'!$R$295,"")</f>
        <v/>
      </c>
      <c r="H25" s="200" t="str">
        <f>IF('Data Import'!$R$296&lt;&gt;"",'Data Import'!$R$296,"")</f>
        <v/>
      </c>
      <c r="I25" s="199" t="str">
        <f>IF('Data Import'!$R$297="Нет","+","")</f>
        <v>+</v>
      </c>
      <c r="J25" s="179" t="str">
        <f>IF('Data Import'!$R$298&lt;&gt;"",'Data Import'!$R$298,"")</f>
        <v/>
      </c>
      <c r="K25" s="199" t="str">
        <f>IF('Data Import'!$R$297="Да","+","")</f>
        <v/>
      </c>
      <c r="L25" s="200">
        <f>IF('Data Import'!$R$299&lt;&gt;"",'Data Import'!$R$299,"")</f>
        <v>0</v>
      </c>
      <c r="M25" s="200">
        <f>IF('Data Import'!$R$300&lt;&gt;"",'Data Import'!$R$300,"")</f>
        <v>0</v>
      </c>
    </row>
    <row r="26" spans="1:13" s="202" customFormat="1" ht="15.75" customHeight="1" x14ac:dyDescent="0.25">
      <c r="A26" s="33">
        <v>16</v>
      </c>
      <c r="B26" s="177" t="s">
        <v>26</v>
      </c>
      <c r="C26" s="199" t="str">
        <f>IF('Data Import'!$S$291="Нет","+","")</f>
        <v/>
      </c>
      <c r="D26" s="199" t="str">
        <f>IF('Data Import'!$S$292="Нет","+","")</f>
        <v>+</v>
      </c>
      <c r="E26" s="179" t="str">
        <f>IF('Data Import'!$S$293&lt;&gt;"",'Data Import'!$S$293,"")</f>
        <v/>
      </c>
      <c r="F26" s="179" t="str">
        <f>IF('Data Import'!$S$294&lt;&gt;"",'Data Import'!$S$294,"")</f>
        <v/>
      </c>
      <c r="G26" s="200" t="str">
        <f>IF('Data Import'!$S$295&lt;&gt;"",'Data Import'!$S$295,"")</f>
        <v/>
      </c>
      <c r="H26" s="200" t="str">
        <f>IF('Data Import'!$S$296&lt;&gt;"",'Data Import'!$S$296,"")</f>
        <v/>
      </c>
      <c r="I26" s="199" t="str">
        <f>IF('Data Import'!$S$297="Нет","+","")</f>
        <v/>
      </c>
      <c r="J26" s="179" t="str">
        <f>IF('Data Import'!$S$298&lt;&gt;"",'Data Import'!$S$298,"")</f>
        <v xml:space="preserve">Поддерживались в актуальном состоянии интерфейсы интернет-ресурсов и мобильные приложения с учетом доступности для инвалидов по зрению </v>
      </c>
      <c r="K26" s="199" t="str">
        <f>IF('Data Import'!$S$297="Да","+","")</f>
        <v>+</v>
      </c>
      <c r="L26" s="200">
        <f>IF('Data Import'!$S$299&lt;&gt;"",'Data Import'!$S$299,"")</f>
        <v>0</v>
      </c>
      <c r="M26" s="200">
        <f>IF('Data Import'!$S$300&lt;&gt;"",'Data Import'!$S$300,"")</f>
        <v>0</v>
      </c>
    </row>
    <row r="27" spans="1:13" s="202" customFormat="1" ht="15.75" customHeight="1" x14ac:dyDescent="0.25">
      <c r="A27" s="33">
        <v>17</v>
      </c>
      <c r="B27" s="177" t="s">
        <v>27</v>
      </c>
      <c r="C27" s="199" t="str">
        <f>IF('Data Import'!$T$291="Нет","+","")</f>
        <v/>
      </c>
      <c r="D27" s="199" t="str">
        <f>IF('Data Import'!$T$292="Нет","+","")</f>
        <v/>
      </c>
      <c r="E27" s="179" t="str">
        <f>IF('Data Import'!$T$293&lt;&gt;"",'Data Import'!$T$293,"")</f>
        <v/>
      </c>
      <c r="F27" s="179" t="str">
        <f>IF('Data Import'!$T$294&lt;&gt;"",'Data Import'!$T$294,"")</f>
        <v/>
      </c>
      <c r="G27" s="200" t="str">
        <f>IF('Data Import'!$T$295&lt;&gt;"",'Data Import'!$T$295,"")</f>
        <v/>
      </c>
      <c r="H27" s="200" t="str">
        <f>IF('Data Import'!$T$296&lt;&gt;"",'Data Import'!$T$296,"")</f>
        <v/>
      </c>
      <c r="I27" s="199" t="str">
        <f>IF('Data Import'!$T$297="Нет","+","")</f>
        <v/>
      </c>
      <c r="J27" s="179" t="str">
        <f>IF('Data Import'!$T$298&lt;&gt;"",'Data Import'!$T$298,"")</f>
        <v/>
      </c>
      <c r="K27" s="199" t="str">
        <f>IF('Data Import'!$T$297="Да","+","")</f>
        <v/>
      </c>
      <c r="L27" s="200" t="str">
        <f>IF('Data Import'!$T$299&lt;&gt;"",'Data Import'!$T$299,"")</f>
        <v/>
      </c>
      <c r="M27" s="200" t="str">
        <f>IF('Data Import'!$T$300&lt;&gt;"",'Data Import'!$T$300,"")</f>
        <v/>
      </c>
    </row>
    <row r="28" spans="1:13" s="202" customFormat="1" ht="15.75" customHeight="1" x14ac:dyDescent="0.25">
      <c r="A28" s="33">
        <v>18</v>
      </c>
      <c r="B28" s="177" t="s">
        <v>28</v>
      </c>
      <c r="C28" s="199" t="str">
        <f>IF('Data Import'!$U$291="Нет","+","")</f>
        <v/>
      </c>
      <c r="D28" s="199" t="str">
        <f>IF('Data Import'!$U$292="Нет","+","")</f>
        <v/>
      </c>
      <c r="E28" s="179" t="str">
        <f>IF('Data Import'!$U$293&lt;&gt;"",'Data Import'!$U$293,"")</f>
        <v/>
      </c>
      <c r="F28" s="179" t="str">
        <f>IF('Data Import'!$U$294&lt;&gt;"",'Data Import'!$U$294,"")</f>
        <v/>
      </c>
      <c r="G28" s="200" t="str">
        <f>IF('Data Import'!$U$295&lt;&gt;"",'Data Import'!$U$295,"")</f>
        <v/>
      </c>
      <c r="H28" s="200" t="str">
        <f>IF('Data Import'!$U$296&lt;&gt;"",'Data Import'!$U$296,"")</f>
        <v/>
      </c>
      <c r="I28" s="199" t="str">
        <f>IF('Data Import'!$U$297="Нет","+","")</f>
        <v/>
      </c>
      <c r="J28" s="179" t="str">
        <f>IF('Data Import'!$U$298&lt;&gt;"",'Data Import'!$U$298,"")</f>
        <v/>
      </c>
      <c r="K28" s="199" t="str">
        <f>IF('Data Import'!$U$297="Да","+","")</f>
        <v/>
      </c>
      <c r="L28" s="200" t="str">
        <f>IF('Data Import'!$U$299&lt;&gt;"",'Data Import'!$U$299,"")</f>
        <v/>
      </c>
      <c r="M28" s="200" t="str">
        <f>IF('Data Import'!$U$300&lt;&gt;"",'Data Import'!$U$300,"")</f>
        <v/>
      </c>
    </row>
    <row r="29" spans="1:13" s="202" customFormat="1" ht="15.75" customHeight="1" x14ac:dyDescent="0.25">
      <c r="A29" s="33">
        <v>19</v>
      </c>
      <c r="B29" s="177" t="s">
        <v>29</v>
      </c>
      <c r="C29" s="199" t="str">
        <f>IF('Data Import'!$V$291="Нет","+","")</f>
        <v/>
      </c>
      <c r="D29" s="199" t="str">
        <f>IF('Data Import'!$V$292="Нет","+","")</f>
        <v/>
      </c>
      <c r="E29" s="179" t="str">
        <f>IF('Data Import'!$V$293&lt;&gt;"",'Data Import'!$V$293,"")</f>
        <v/>
      </c>
      <c r="F29" s="179" t="str">
        <f>IF('Data Import'!$V$294&lt;&gt;"",'Data Import'!$V$294,"")</f>
        <v/>
      </c>
      <c r="G29" s="200" t="str">
        <f>IF('Data Import'!$V$295&lt;&gt;"",'Data Import'!$V$295,"")</f>
        <v/>
      </c>
      <c r="H29" s="200" t="str">
        <f>IF('Data Import'!$V$296&lt;&gt;"",'Data Import'!$V$296,"")</f>
        <v/>
      </c>
      <c r="I29" s="199" t="str">
        <f>IF('Data Import'!$V$297="Нет","+","")</f>
        <v/>
      </c>
      <c r="J29" s="179" t="str">
        <f>IF('Data Import'!$V$298&lt;&gt;"",'Data Import'!$V$298,"")</f>
        <v/>
      </c>
      <c r="K29" s="199" t="str">
        <f>IF('Data Import'!$V$297="Да","+","")</f>
        <v/>
      </c>
      <c r="L29" s="200" t="str">
        <f>IF('Data Import'!$V$299&lt;&gt;"",'Data Import'!$V$299,"")</f>
        <v/>
      </c>
      <c r="M29" s="200" t="str">
        <f>IF('Data Import'!$V$300&lt;&gt;"",'Data Import'!$V$300,"")</f>
        <v/>
      </c>
    </row>
    <row r="30" spans="1:13" s="202" customFormat="1" ht="15.75" customHeight="1" x14ac:dyDescent="0.25">
      <c r="A30" s="33">
        <v>20</v>
      </c>
      <c r="B30" s="177" t="s">
        <v>30</v>
      </c>
      <c r="C30" s="199" t="str">
        <f>IF('Data Import'!$W$291="Нет","+","")</f>
        <v>+</v>
      </c>
      <c r="D30" s="199" t="str">
        <f>IF('Data Import'!$W$292="Нет","+","")</f>
        <v/>
      </c>
      <c r="E30" s="179" t="str">
        <f>IF('Data Import'!$W$293&lt;&gt;"",'Data Import'!$W$293,"")</f>
        <v/>
      </c>
      <c r="F30" s="179" t="str">
        <f>IF('Data Import'!$W$294&lt;&gt;"",'Data Import'!$W$294,"")</f>
        <v/>
      </c>
      <c r="G30" s="200" t="str">
        <f>IF('Data Import'!$W$295&lt;&gt;"",'Data Import'!$W$295,"")</f>
        <v/>
      </c>
      <c r="H30" s="200" t="str">
        <f>IF('Data Import'!$W$296&lt;&gt;"",'Data Import'!$W$296,"")</f>
        <v/>
      </c>
      <c r="I30" s="199" t="str">
        <f>IF('Data Import'!$W$297="Нет","+","")</f>
        <v>+</v>
      </c>
      <c r="J30" s="179" t="str">
        <f>IF('Data Import'!$W$298&lt;&gt;"",'Data Import'!$W$298,"")</f>
        <v/>
      </c>
      <c r="K30" s="199" t="str">
        <f>IF('Data Import'!$W$297="Да","+","")</f>
        <v/>
      </c>
      <c r="L30" s="200">
        <f>IF('Data Import'!$W$299&lt;&gt;"",'Data Import'!$W$299,"")</f>
        <v>0</v>
      </c>
      <c r="M30" s="200">
        <f>IF('Data Import'!$W$300&lt;&gt;"",'Data Import'!$W$300,"")</f>
        <v>0</v>
      </c>
    </row>
    <row r="31" spans="1:13" s="202" customFormat="1" ht="48.75" customHeight="1" x14ac:dyDescent="0.25">
      <c r="A31" s="33">
        <v>21</v>
      </c>
      <c r="B31" s="177" t="s">
        <v>31</v>
      </c>
      <c r="C31" s="199" t="str">
        <f>IF('Data Import'!$X$291="Нет","+","")</f>
        <v/>
      </c>
      <c r="D31" s="199" t="str">
        <f>IF('Data Import'!$X$292="Нет","+","")</f>
        <v/>
      </c>
      <c r="E31" s="179" t="str">
        <f>IF('Data Import'!$X$293&lt;&gt;"",'Data Import'!$X$293,"")</f>
        <v>Удельный вес органов и организаций, предоставляющих услуги, официальный сайт которых адаптирован для лиц с нарушением зрения (слабовидящих) (от общего количества органов и организаций, предоставляющих услуги)</v>
      </c>
      <c r="F31" s="179" t="str">
        <f>IF('Data Import'!$X$294&lt;&gt;"",'Data Import'!$X$294,"")</f>
        <v>%</v>
      </c>
      <c r="G31" s="200">
        <f>IF('Data Import'!$X$295&lt;&gt;"",'Data Import'!$X$295,"")</f>
        <v>100</v>
      </c>
      <c r="H31" s="200">
        <f>IF('Data Import'!$X$296&lt;&gt;"",'Data Import'!$X$296,"")</f>
        <v>100</v>
      </c>
      <c r="I31" s="199" t="str">
        <f>IF('Data Import'!$X$297="Нет","+","")</f>
        <v/>
      </c>
      <c r="J31" s="179" t="str">
        <f>IF('Data Import'!$X$298&lt;&gt;"",'Data Import'!$X$298,"")</f>
        <v/>
      </c>
      <c r="K31" s="199" t="str">
        <f>IF('Data Import'!$X$297="Да","+","")</f>
        <v>+</v>
      </c>
      <c r="L31" s="200" t="str">
        <f>IF('Data Import'!$X$299&lt;&gt;"",'Data Import'!$X$299,"")</f>
        <v/>
      </c>
      <c r="M31" s="200" t="str">
        <f>IF('Data Import'!$X$300&lt;&gt;"",'Data Import'!$X$300,"")</f>
        <v/>
      </c>
    </row>
    <row r="32" spans="1:13" s="202" customFormat="1" ht="15.75" customHeight="1" x14ac:dyDescent="0.25">
      <c r="A32" s="33">
        <v>22</v>
      </c>
      <c r="B32" s="177" t="s">
        <v>32</v>
      </c>
      <c r="C32" s="199" t="str">
        <f>IF('Data Import'!$Y$291="Нет","+","")</f>
        <v>+</v>
      </c>
      <c r="D32" s="199" t="str">
        <f>IF('Data Import'!$Y$292="Нет","+","")</f>
        <v/>
      </c>
      <c r="E32" s="179" t="str">
        <f>IF('Data Import'!$Y$293&lt;&gt;"",'Data Import'!$Y$293,"")</f>
        <v/>
      </c>
      <c r="F32" s="179" t="str">
        <f>IF('Data Import'!$Y$294&lt;&gt;"",'Data Import'!$Y$294,"")</f>
        <v/>
      </c>
      <c r="G32" s="200" t="str">
        <f>IF('Data Import'!$Y$295&lt;&gt;"",'Data Import'!$Y$295,"")</f>
        <v/>
      </c>
      <c r="H32" s="200" t="str">
        <f>IF('Data Import'!$Y$296&lt;&gt;"",'Data Import'!$Y$296,"")</f>
        <v/>
      </c>
      <c r="I32" s="199" t="str">
        <f>IF('Data Import'!$Y$297="Нет","+","")</f>
        <v>+</v>
      </c>
      <c r="J32" s="179" t="str">
        <f>IF('Data Import'!$Y$298&lt;&gt;"",'Data Import'!$Y$298,"")</f>
        <v/>
      </c>
      <c r="K32" s="199" t="str">
        <f>IF('Data Import'!$Y$297="Да","+","")</f>
        <v/>
      </c>
      <c r="L32" s="200">
        <f>IF('Data Import'!$Y$299&lt;&gt;"",'Data Import'!$Y$299,"")</f>
        <v>0</v>
      </c>
      <c r="M32" s="200">
        <f>IF('Data Import'!$Y$300&lt;&gt;"",'Data Import'!$Y$300,"")</f>
        <v>0</v>
      </c>
    </row>
    <row r="33" spans="1:13" s="202" customFormat="1" ht="15.75" customHeight="1" x14ac:dyDescent="0.25">
      <c r="A33" s="33">
        <v>23</v>
      </c>
      <c r="B33" s="177" t="s">
        <v>33</v>
      </c>
      <c r="C33" s="199" t="str">
        <f>IF('Data Import'!$Z$291="Нет","+","")</f>
        <v/>
      </c>
      <c r="D33" s="199" t="str">
        <f>IF('Data Import'!$Z$292="Нет","+","")</f>
        <v/>
      </c>
      <c r="E33" s="179" t="str">
        <f>IF('Data Import'!$Z$293&lt;&gt;"",'Data Import'!$Z$293,"")</f>
        <v/>
      </c>
      <c r="F33" s="179" t="str">
        <f>IF('Data Import'!$Z$294&lt;&gt;"",'Data Import'!$Z$294,"")</f>
        <v/>
      </c>
      <c r="G33" s="200" t="str">
        <f>IF('Data Import'!$Z$295&lt;&gt;"",'Data Import'!$Z$295,"")</f>
        <v/>
      </c>
      <c r="H33" s="200" t="str">
        <f>IF('Data Import'!$Z$296&lt;&gt;"",'Data Import'!$Z$296,"")</f>
        <v/>
      </c>
      <c r="I33" s="199" t="str">
        <f>IF('Data Import'!$Z$297="Нет","+","")</f>
        <v/>
      </c>
      <c r="J33" s="179" t="str">
        <f>IF('Data Import'!$Z$298&lt;&gt;"",'Data Import'!$Z$298,"")</f>
        <v/>
      </c>
      <c r="K33" s="199" t="str">
        <f>IF('Data Import'!$Z$297="Да","+","")</f>
        <v/>
      </c>
      <c r="L33" s="200" t="str">
        <f>IF('Data Import'!$Z$299&lt;&gt;"",'Data Import'!$Z$299,"")</f>
        <v/>
      </c>
      <c r="M33" s="200" t="str">
        <f>IF('Data Import'!$Z$300&lt;&gt;"",'Data Import'!$Z$300,"")</f>
        <v/>
      </c>
    </row>
    <row r="34" spans="1:13" s="202" customFormat="1" ht="15.75" customHeight="1" x14ac:dyDescent="0.25">
      <c r="A34" s="33">
        <v>24</v>
      </c>
      <c r="B34" s="177" t="s">
        <v>34</v>
      </c>
      <c r="C34" s="199" t="str">
        <f>IF('Data Import'!$AA$291="Нет","+","")</f>
        <v>+</v>
      </c>
      <c r="D34" s="199" t="str">
        <f>IF('Data Import'!$AA$292="Нет","+","")</f>
        <v/>
      </c>
      <c r="E34" s="179" t="str">
        <f>IF('Data Import'!$AA$293&lt;&gt;"",'Data Import'!$AA$293,"")</f>
        <v/>
      </c>
      <c r="F34" s="179" t="str">
        <f>IF('Data Import'!$AA$294&lt;&gt;"",'Data Import'!$AA$294,"")</f>
        <v/>
      </c>
      <c r="G34" s="200" t="str">
        <f>IF('Data Import'!$AA$295&lt;&gt;"",'Data Import'!$AA$295,"")</f>
        <v/>
      </c>
      <c r="H34" s="200" t="str">
        <f>IF('Data Import'!$AA$296&lt;&gt;"",'Data Import'!$AA$296,"")</f>
        <v/>
      </c>
      <c r="I34" s="199" t="str">
        <f>IF('Data Import'!$AA$297="Нет","+","")</f>
        <v>+</v>
      </c>
      <c r="J34" s="179" t="str">
        <f>IF('Data Import'!$AA$298&lt;&gt;"",'Data Import'!$AA$298,"")</f>
        <v/>
      </c>
      <c r="K34" s="199" t="str">
        <f>IF('Data Import'!$AA$297="Да","+","")</f>
        <v/>
      </c>
      <c r="L34" s="200" t="str">
        <f>IF('Data Import'!$AA$299&lt;&gt;"",'Data Import'!$AA$299,"")</f>
        <v/>
      </c>
      <c r="M34" s="200" t="str">
        <f>IF('Data Import'!$AA$300&lt;&gt;"",'Data Import'!$AA$300,"")</f>
        <v/>
      </c>
    </row>
    <row r="35" spans="1:13" s="202" customFormat="1" ht="15.75" customHeight="1" x14ac:dyDescent="0.25">
      <c r="A35" s="33">
        <v>25</v>
      </c>
      <c r="B35" s="177" t="s">
        <v>35</v>
      </c>
      <c r="C35" s="199" t="str">
        <f>IF('Data Import'!$AB$291="Нет","+","")</f>
        <v>+</v>
      </c>
      <c r="D35" s="199" t="str">
        <f>IF('Data Import'!$AB$292="Нет","+","")</f>
        <v/>
      </c>
      <c r="E35" s="179" t="str">
        <f>IF('Data Import'!$AB$293&lt;&gt;"",'Data Import'!$AB$293,"")</f>
        <v/>
      </c>
      <c r="F35" s="179" t="str">
        <f>IF('Data Import'!$AB$294&lt;&gt;"",'Data Import'!$AB$294,"")</f>
        <v/>
      </c>
      <c r="G35" s="200" t="str">
        <f>IF('Data Import'!$AB$295&lt;&gt;"",'Data Import'!$AB$295,"")</f>
        <v/>
      </c>
      <c r="H35" s="200" t="str">
        <f>IF('Data Import'!$AB$296&lt;&gt;"",'Data Import'!$AB$296,"")</f>
        <v/>
      </c>
      <c r="I35" s="199" t="str">
        <f>IF('Data Import'!$AB$297="Нет","+","")</f>
        <v>+</v>
      </c>
      <c r="J35" s="179" t="str">
        <f>IF('Data Import'!$AB$298&lt;&gt;"",'Data Import'!$AB$298,"")</f>
        <v/>
      </c>
      <c r="K35" s="199" t="str">
        <f>IF('Data Import'!$AB$297="Да","+","")</f>
        <v/>
      </c>
      <c r="L35" s="200">
        <f>IF('Data Import'!$AB$299&lt;&gt;"",'Data Import'!$AB$299,"")</f>
        <v>3</v>
      </c>
      <c r="M35" s="200">
        <f>IF('Data Import'!$AB$300&lt;&gt;"",'Data Import'!$AB$300,"")</f>
        <v>0</v>
      </c>
    </row>
    <row r="36" spans="1:13" s="202" customFormat="1" ht="77.25" customHeight="1" x14ac:dyDescent="0.25">
      <c r="A36" s="33">
        <v>26</v>
      </c>
      <c r="B36" s="177" t="s">
        <v>36</v>
      </c>
      <c r="C36" s="199" t="str">
        <f>IF('Data Import'!$AC$291="Нет","+","")</f>
        <v/>
      </c>
      <c r="D36" s="199" t="str">
        <f>IF('Data Import'!$AC$292="Нет","+","")</f>
        <v/>
      </c>
      <c r="E36" s="179" t="str">
        <f>IF('Data Import'!$AC$293&lt;&gt;"",'Data Import'!$AC$293,"")</f>
        <v>В конкурсную документацию на выполнение работ (оказание услуг) по разработке и модернизации интерфейсов Интернет- ресурсов и мобильных приложений, используемых для организации транспортного обслуживания граждан, включены условия по обеспечению доступности таких ресурсов и приложений для инвалидов по зрению.</v>
      </c>
      <c r="F36" s="179" t="str">
        <f>IF('Data Import'!$AC$294&lt;&gt;"",'Data Import'!$AC$294,"")</f>
        <v>%</v>
      </c>
      <c r="G36" s="200">
        <f>IF('Data Import'!$AC$295&lt;&gt;"",'Data Import'!$AC$295,"")</f>
        <v>100</v>
      </c>
      <c r="H36" s="200">
        <f>IF('Data Import'!$AC$296&lt;&gt;"",'Data Import'!$AC$296,"")</f>
        <v>0</v>
      </c>
      <c r="I36" s="199" t="str">
        <f>IF('Data Import'!$AC$297="Нет","+","")</f>
        <v>+</v>
      </c>
      <c r="J36" s="179" t="str">
        <f>IF('Data Import'!$AC$298&lt;&gt;"",'Data Import'!$AC$298,"")</f>
        <v/>
      </c>
      <c r="K36" s="199" t="str">
        <f>IF('Data Import'!$AC$297="Да","+","")</f>
        <v/>
      </c>
      <c r="L36" s="200">
        <f>IF('Data Import'!$AC$299&lt;&gt;"",'Data Import'!$AC$299,"")</f>
        <v>0</v>
      </c>
      <c r="M36" s="200">
        <f>IF('Data Import'!$AC$300&lt;&gt;"",'Data Import'!$AC$300,"")</f>
        <v>0</v>
      </c>
    </row>
    <row r="37" spans="1:13" s="202" customFormat="1" ht="15.75" customHeight="1" x14ac:dyDescent="0.25">
      <c r="A37" s="33">
        <v>27</v>
      </c>
      <c r="B37" s="177" t="s">
        <v>37</v>
      </c>
      <c r="C37" s="199" t="str">
        <f>IF('Data Import'!$AD$291="Нет","+","")</f>
        <v/>
      </c>
      <c r="D37" s="199" t="str">
        <f>IF('Data Import'!$AD$292="Нет","+","")</f>
        <v/>
      </c>
      <c r="E37" s="179" t="str">
        <f>IF('Data Import'!$AD$293&lt;&gt;"",'Data Import'!$AD$293,"")</f>
        <v/>
      </c>
      <c r="F37" s="179" t="str">
        <f>IF('Data Import'!$AD$294&lt;&gt;"",'Data Import'!$AD$294,"")</f>
        <v/>
      </c>
      <c r="G37" s="200" t="str">
        <f>IF('Data Import'!$AD$295&lt;&gt;"",'Data Import'!$AD$295,"")</f>
        <v/>
      </c>
      <c r="H37" s="200" t="str">
        <f>IF('Data Import'!$AD$296&lt;&gt;"",'Data Import'!$AD$296,"")</f>
        <v/>
      </c>
      <c r="I37" s="199" t="str">
        <f>IF('Data Import'!$AD$297="Нет","+","")</f>
        <v/>
      </c>
      <c r="J37" s="179" t="str">
        <f>IF('Data Import'!$AD$298&lt;&gt;"",'Data Import'!$AD$298,"")</f>
        <v/>
      </c>
      <c r="K37" s="199" t="str">
        <f>IF('Data Import'!$AD$297="Да","+","")</f>
        <v/>
      </c>
      <c r="L37" s="200" t="str">
        <f>IF('Data Import'!$AD$299&lt;&gt;"",'Data Import'!$AD$299,"")</f>
        <v/>
      </c>
      <c r="M37" s="200" t="str">
        <f>IF('Data Import'!$AD$300&lt;&gt;"",'Data Import'!$AD$300,"")</f>
        <v/>
      </c>
    </row>
    <row r="38" spans="1:13" s="202" customFormat="1" ht="15.75" customHeight="1" x14ac:dyDescent="0.25">
      <c r="A38" s="33">
        <v>28</v>
      </c>
      <c r="B38" s="177" t="s">
        <v>38</v>
      </c>
      <c r="C38" s="199" t="str">
        <f>IF('Data Import'!$AE$291="Нет","+","")</f>
        <v/>
      </c>
      <c r="D38" s="199" t="str">
        <f>IF('Data Import'!$AE$292="Нет","+","")</f>
        <v>+</v>
      </c>
      <c r="E38" s="179" t="str">
        <f>IF('Data Import'!$AE$293&lt;&gt;"",'Data Import'!$AE$293,"")</f>
        <v/>
      </c>
      <c r="F38" s="179" t="str">
        <f>IF('Data Import'!$AE$294&lt;&gt;"",'Data Import'!$AE$294,"")</f>
        <v/>
      </c>
      <c r="G38" s="200" t="str">
        <f>IF('Data Import'!$AE$295&lt;&gt;"",'Data Import'!$AE$295,"")</f>
        <v/>
      </c>
      <c r="H38" s="200" t="str">
        <f>IF('Data Import'!$AE$296&lt;&gt;"",'Data Import'!$AE$296,"")</f>
        <v/>
      </c>
      <c r="I38" s="199" t="str">
        <f>IF('Data Import'!$AE$297="Нет","+","")</f>
        <v/>
      </c>
      <c r="J38" s="179" t="str">
        <f>IF('Data Import'!$AE$298&lt;&gt;"",'Data Import'!$AE$298,"")</f>
        <v/>
      </c>
      <c r="K38" s="199" t="str">
        <f>IF('Data Import'!$AE$297="Да","+","")</f>
        <v>+</v>
      </c>
      <c r="L38" s="200">
        <f>IF('Data Import'!$AE$299&lt;&gt;"",'Data Import'!$AE$299,"")</f>
        <v>0</v>
      </c>
      <c r="M38" s="200">
        <f>IF('Data Import'!$AE$300&lt;&gt;"",'Data Import'!$AE$300,"")</f>
        <v>0</v>
      </c>
    </row>
    <row r="39" spans="1:13" s="202" customFormat="1" ht="183" customHeight="1" x14ac:dyDescent="0.25">
      <c r="A39" s="33">
        <v>29</v>
      </c>
      <c r="B39" s="177" t="s">
        <v>39</v>
      </c>
      <c r="C39" s="199" t="str">
        <f>IF('Data Import'!$AF$291="Нет","+","")</f>
        <v/>
      </c>
      <c r="D39" s="199" t="str">
        <f>IF('Data Import'!$AF$292="Нет","+","")</f>
        <v/>
      </c>
      <c r="E39" s="179" t="str">
        <f>IF('Data Import'!$AF$293&lt;&gt;"",'Data Import'!$AF$293,"")</f>
        <v xml:space="preserve">Включение в контракты, в том числе заключаемые по итогам закупочных процедур, предметом которых выступают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условий по обеспечению доступности таких ресурсов и приложений для инвалидов по зрению
</v>
      </c>
      <c r="F39" s="179" t="str">
        <f>IF('Data Import'!$AF$294&lt;&gt;"",'Data Import'!$AF$294,"")</f>
        <v>%</v>
      </c>
      <c r="G39" s="200">
        <f>IF('Data Import'!$AF$295&lt;&gt;"",'Data Import'!$AF$295,"")</f>
        <v>100</v>
      </c>
      <c r="H39" s="200">
        <f>IF('Data Import'!$AF$296&lt;&gt;"",'Data Import'!$AF$296,"")</f>
        <v>100</v>
      </c>
      <c r="I39" s="199" t="str">
        <f>IF('Data Import'!$AF$297="Нет","+","")</f>
        <v/>
      </c>
      <c r="J39" s="179" t="str">
        <f>IF('Data Import'!$AF$298&lt;&gt;"",'Data Import'!$AF$298,"")</f>
        <v xml:space="preserve">Типовые условия контрактов на выполнение работ, связанных с осуществлением регулярных перевозок пассажиров и багажа автомобильным транспортом и городским наземным электрическим транспортом по регулируемым тарифам, подлежащих применению заказчиками при осуществлении закупок указанных работ для обеспечения государственных или муниципальных нужд, утверждены Постановлением Правительства РФ от 19.08.2022 № 1445.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не входят в конкурсную документацию.
</v>
      </c>
      <c r="K39" s="199" t="str">
        <f>IF('Data Import'!$AF$297="Да","+","")</f>
        <v/>
      </c>
      <c r="L39" s="200">
        <f>IF('Data Import'!$AF$299&lt;&gt;"",'Data Import'!$AF$299,"")</f>
        <v>0</v>
      </c>
      <c r="M39" s="200">
        <f>IF('Data Import'!$AF$300&lt;&gt;"",'Data Import'!$AF$300,"")</f>
        <v>0</v>
      </c>
    </row>
    <row r="40" spans="1:13" s="202" customFormat="1" ht="15.75" customHeight="1" x14ac:dyDescent="0.25">
      <c r="A40" s="33">
        <v>30</v>
      </c>
      <c r="B40" s="177" t="s">
        <v>40</v>
      </c>
      <c r="C40" s="199" t="str">
        <f>IF('Data Import'!$AG$291="Нет","+","")</f>
        <v>+</v>
      </c>
      <c r="D40" s="199" t="str">
        <f>IF('Data Import'!$AG$292="Нет","+","")</f>
        <v/>
      </c>
      <c r="E40" s="179" t="str">
        <f>IF('Data Import'!$AG$293&lt;&gt;"",'Data Import'!$AG$293,"")</f>
        <v/>
      </c>
      <c r="F40" s="179" t="str">
        <f>IF('Data Import'!$AG$294&lt;&gt;"",'Data Import'!$AG$294,"")</f>
        <v/>
      </c>
      <c r="G40" s="200" t="str">
        <f>IF('Data Import'!$AG$295&lt;&gt;"",'Data Import'!$AG$295,"")</f>
        <v/>
      </c>
      <c r="H40" s="200" t="str">
        <f>IF('Data Import'!$AG$296&lt;&gt;"",'Data Import'!$AG$296,"")</f>
        <v/>
      </c>
      <c r="I40" s="199" t="str">
        <f>IF('Data Import'!$AG$297="Нет","+","")</f>
        <v>+</v>
      </c>
      <c r="J40" s="179" t="str">
        <f>IF('Data Import'!$AG$298&lt;&gt;"",'Data Import'!$AG$298,"")</f>
        <v/>
      </c>
      <c r="K40" s="199" t="str">
        <f>IF('Data Import'!$AG$297="Да","+","")</f>
        <v/>
      </c>
      <c r="L40" s="200">
        <f>IF('Data Import'!$AG$299&lt;&gt;"",'Data Import'!$AG$299,"")</f>
        <v>0</v>
      </c>
      <c r="M40" s="200">
        <f>IF('Data Import'!$AG$300&lt;&gt;"",'Data Import'!$AG$300,"")</f>
        <v>0</v>
      </c>
    </row>
    <row r="41" spans="1:13" s="202" customFormat="1" ht="15.75" customHeight="1" x14ac:dyDescent="0.25">
      <c r="A41" s="33">
        <v>31</v>
      </c>
      <c r="B41" s="177" t="s">
        <v>41</v>
      </c>
      <c r="C41" s="199" t="str">
        <f>IF('Data Import'!$AH$291="Нет","+","")</f>
        <v>+</v>
      </c>
      <c r="D41" s="199" t="str">
        <f>IF('Data Import'!$AH$292="Нет","+","")</f>
        <v/>
      </c>
      <c r="E41" s="179" t="str">
        <f>IF('Data Import'!$AH$293&lt;&gt;"",'Data Import'!$AH$293,"")</f>
        <v/>
      </c>
      <c r="F41" s="179" t="str">
        <f>IF('Data Import'!$AH$294&lt;&gt;"",'Data Import'!$AH$294,"")</f>
        <v/>
      </c>
      <c r="G41" s="200" t="str">
        <f>IF('Data Import'!$AH$295&lt;&gt;"",'Data Import'!$AH$295,"")</f>
        <v/>
      </c>
      <c r="H41" s="200" t="str">
        <f>IF('Data Import'!$AH$296&lt;&gt;"",'Data Import'!$AH$296,"")</f>
        <v/>
      </c>
      <c r="I41" s="199" t="str">
        <f>IF('Data Import'!$AH$297="Нет","+","")</f>
        <v>+</v>
      </c>
      <c r="J41" s="179" t="str">
        <f>IF('Data Import'!$AH$298&lt;&gt;"",'Data Import'!$AH$298,"")</f>
        <v/>
      </c>
      <c r="K41" s="199" t="str">
        <f>IF('Data Import'!$AH$297="Да","+","")</f>
        <v/>
      </c>
      <c r="L41" s="200">
        <f>IF('Data Import'!$AH$299&lt;&gt;"",'Data Import'!$AH$299,"")</f>
        <v>0</v>
      </c>
      <c r="M41" s="200">
        <f>IF('Data Import'!$AH$300&lt;&gt;"",'Data Import'!$AH$300,"")</f>
        <v>0</v>
      </c>
    </row>
    <row r="42" spans="1:13" s="202" customFormat="1" ht="15.75" customHeight="1" x14ac:dyDescent="0.25">
      <c r="A42" s="33">
        <v>32</v>
      </c>
      <c r="B42" s="177" t="s">
        <v>42</v>
      </c>
      <c r="C42" s="199" t="str">
        <f>IF('Data Import'!$AI$291="Нет","+","")</f>
        <v>+</v>
      </c>
      <c r="D42" s="199" t="str">
        <f>IF('Data Import'!$AI$292="Нет","+","")</f>
        <v/>
      </c>
      <c r="E42" s="179" t="str">
        <f>IF('Data Import'!$AI$293&lt;&gt;"",'Data Import'!$AI$293,"")</f>
        <v/>
      </c>
      <c r="F42" s="179" t="str">
        <f>IF('Data Import'!$AI$294&lt;&gt;"",'Data Import'!$AI$294,"")</f>
        <v/>
      </c>
      <c r="G42" s="200" t="str">
        <f>IF('Data Import'!$AI$295&lt;&gt;"",'Data Import'!$AI$295,"")</f>
        <v/>
      </c>
      <c r="H42" s="200" t="str">
        <f>IF('Data Import'!$AI$296&lt;&gt;"",'Data Import'!$AI$296,"")</f>
        <v/>
      </c>
      <c r="I42" s="199" t="str">
        <f>IF('Data Import'!$AI$297="Нет","+","")</f>
        <v>+</v>
      </c>
      <c r="J42" s="179" t="str">
        <f>IF('Data Import'!$AI$298&lt;&gt;"",'Data Import'!$AI$298,"")</f>
        <v>доступность реализована</v>
      </c>
      <c r="K42" s="199" t="str">
        <f>IF('Data Import'!$AI$297="Да","+","")</f>
        <v/>
      </c>
      <c r="L42" s="200" t="str">
        <f>IF('Data Import'!$AI$299&lt;&gt;"",'Data Import'!$AI$299,"")</f>
        <v/>
      </c>
      <c r="M42" s="200" t="str">
        <f>IF('Data Import'!$AI$300&lt;&gt;"",'Data Import'!$AI$300,"")</f>
        <v/>
      </c>
    </row>
    <row r="43" spans="1:13" s="202" customFormat="1" ht="47.25" customHeight="1" x14ac:dyDescent="0.25">
      <c r="A43" s="33">
        <v>33</v>
      </c>
      <c r="B43" s="177" t="s">
        <v>43</v>
      </c>
      <c r="C43" s="199" t="str">
        <f>IF('Data Import'!$AJ$291="Нет","+","")</f>
        <v/>
      </c>
      <c r="D43" s="199" t="str">
        <f>IF('Data Import'!$AJ$292="Нет","+","")</f>
        <v>+</v>
      </c>
      <c r="E43" s="179" t="str">
        <f>IF('Data Import'!$AJ$293&lt;&gt;"",'Data Import'!$AJ$293,"")</f>
        <v/>
      </c>
      <c r="F43" s="179" t="str">
        <f>IF('Data Import'!$AJ$294&lt;&gt;"",'Data Import'!$AJ$294,"")</f>
        <v/>
      </c>
      <c r="G43" s="200" t="str">
        <f>IF('Data Import'!$AJ$295&lt;&gt;"",'Data Import'!$AJ$295,"")</f>
        <v/>
      </c>
      <c r="H43" s="200" t="str">
        <f>IF('Data Import'!$AJ$296&lt;&gt;"",'Data Import'!$AJ$296,"")</f>
        <v/>
      </c>
      <c r="I43" s="199" t="str">
        <f>IF('Data Import'!$AJ$297="Нет","+","")</f>
        <v/>
      </c>
      <c r="J43" s="179" t="str">
        <f>IF('Data Import'!$AJ$298&lt;&gt;"",'Data Import'!$AJ$298,"")</f>
        <v>Закупки, предметом которых выступают выполнение работ (оказание услуг) по разработке и модернизации интерфейсов Интернет-ресурсов и мобильных приложений, не проводились.</v>
      </c>
      <c r="K43" s="199" t="str">
        <f>IF('Data Import'!$AJ$297="Да","+","")</f>
        <v/>
      </c>
      <c r="L43" s="200">
        <f>IF('Data Import'!$AJ$299&lt;&gt;"",'Data Import'!$AJ$299,"")</f>
        <v>0</v>
      </c>
      <c r="M43" s="200">
        <f>IF('Data Import'!$AJ$300&lt;&gt;"",'Data Import'!$AJ$300,"")</f>
        <v>0</v>
      </c>
    </row>
    <row r="44" spans="1:13" s="202" customFormat="1" ht="15.75" customHeight="1" x14ac:dyDescent="0.25">
      <c r="A44" s="33">
        <v>34</v>
      </c>
      <c r="B44" s="177" t="s">
        <v>44</v>
      </c>
      <c r="C44" s="199" t="str">
        <f>IF('Data Import'!$AK$291="Нет","+","")</f>
        <v>+</v>
      </c>
      <c r="D44" s="199" t="str">
        <f>IF('Data Import'!$AK$292="Нет","+","")</f>
        <v/>
      </c>
      <c r="E44" s="179" t="str">
        <f>IF('Data Import'!$AK$293&lt;&gt;"",'Data Import'!$AK$293,"")</f>
        <v/>
      </c>
      <c r="F44" s="179" t="str">
        <f>IF('Data Import'!$AK$294&lt;&gt;"",'Data Import'!$AK$294,"")</f>
        <v/>
      </c>
      <c r="G44" s="200" t="str">
        <f>IF('Data Import'!$AK$295&lt;&gt;"",'Data Import'!$AK$295,"")</f>
        <v/>
      </c>
      <c r="H44" s="200" t="str">
        <f>IF('Data Import'!$AK$296&lt;&gt;"",'Data Import'!$AK$296,"")</f>
        <v/>
      </c>
      <c r="I44" s="199" t="str">
        <f>IF('Data Import'!$AK$297="Нет","+","")</f>
        <v>+</v>
      </c>
      <c r="J44" s="179" t="str">
        <f>IF('Data Import'!$AK$298&lt;&gt;"",'Data Import'!$AK$298,"")</f>
        <v/>
      </c>
      <c r="K44" s="199" t="str">
        <f>IF('Data Import'!$AK$297="Да","+","")</f>
        <v/>
      </c>
      <c r="L44" s="200">
        <f>IF('Data Import'!$AK$299&lt;&gt;"",'Data Import'!$AK$299,"")</f>
        <v>0</v>
      </c>
      <c r="M44" s="200">
        <f>IF('Data Import'!$AK$300&lt;&gt;"",'Data Import'!$AK$300,"")</f>
        <v>0</v>
      </c>
    </row>
    <row r="45" spans="1:13" s="202" customFormat="1" ht="15.75" customHeight="1" x14ac:dyDescent="0.25">
      <c r="A45" s="33">
        <v>35</v>
      </c>
      <c r="B45" s="177" t="s">
        <v>45</v>
      </c>
      <c r="C45" s="199" t="str">
        <f>IF('Data Import'!$AL$291="Нет","+","")</f>
        <v>+</v>
      </c>
      <c r="D45" s="199" t="str">
        <f>IF('Data Import'!$AL$292="Нет","+","")</f>
        <v/>
      </c>
      <c r="E45" s="179" t="str">
        <f>IF('Data Import'!$AL$293&lt;&gt;"",'Data Import'!$AL$293,"")</f>
        <v/>
      </c>
      <c r="F45" s="179" t="str">
        <f>IF('Data Import'!$AL$294&lt;&gt;"",'Data Import'!$AL$294,"")</f>
        <v/>
      </c>
      <c r="G45" s="200" t="str">
        <f>IF('Data Import'!$AL$295&lt;&gt;"",'Data Import'!$AL$295,"")</f>
        <v/>
      </c>
      <c r="H45" s="200" t="str">
        <f>IF('Data Import'!$AL$296&lt;&gt;"",'Data Import'!$AL$296,"")</f>
        <v/>
      </c>
      <c r="I45" s="199" t="str">
        <f>IF('Data Import'!$AL$297="Нет","+","")</f>
        <v>+</v>
      </c>
      <c r="J45" s="179" t="str">
        <f>IF('Data Import'!$AL$298&lt;&gt;"",'Data Import'!$AL$298,"")</f>
        <v/>
      </c>
      <c r="K45" s="199" t="str">
        <f>IF('Data Import'!$AL$297="Да","+","")</f>
        <v/>
      </c>
      <c r="L45" s="200" t="str">
        <f>IF('Data Import'!$AL$299&lt;&gt;"",'Data Import'!$AL$299,"")</f>
        <v/>
      </c>
      <c r="M45" s="200" t="str">
        <f>IF('Data Import'!$AL$300&lt;&gt;"",'Data Import'!$AL$300,"")</f>
        <v/>
      </c>
    </row>
    <row r="46" spans="1:13" s="202" customFormat="1" ht="15.75" customHeight="1" x14ac:dyDescent="0.25">
      <c r="A46" s="33">
        <v>36</v>
      </c>
      <c r="B46" s="177" t="s">
        <v>46</v>
      </c>
      <c r="C46" s="199" t="str">
        <f>IF('Data Import'!$AM$291="Нет","+","")</f>
        <v/>
      </c>
      <c r="D46" s="199" t="str">
        <f>IF('Data Import'!$AM$292="Нет","+","")</f>
        <v/>
      </c>
      <c r="E46" s="179" t="str">
        <f>IF('Data Import'!$AM$293&lt;&gt;"",'Data Import'!$AM$293,"")</f>
        <v/>
      </c>
      <c r="F46" s="179" t="str">
        <f>IF('Data Import'!$AM$294&lt;&gt;"",'Data Import'!$AM$294,"")</f>
        <v/>
      </c>
      <c r="G46" s="200" t="str">
        <f>IF('Data Import'!$AM$295&lt;&gt;"",'Data Import'!$AM$295,"")</f>
        <v/>
      </c>
      <c r="H46" s="200" t="str">
        <f>IF('Data Import'!$AM$296&lt;&gt;"",'Data Import'!$AM$296,"")</f>
        <v/>
      </c>
      <c r="I46" s="199" t="str">
        <f>IF('Data Import'!$AM$297="Нет","+","")</f>
        <v/>
      </c>
      <c r="J46" s="179" t="str">
        <f>IF('Data Import'!$AM$298&lt;&gt;"",'Data Import'!$AM$298,"")</f>
        <v/>
      </c>
      <c r="K46" s="199" t="str">
        <f>IF('Data Import'!$AM$297="Да","+","")</f>
        <v/>
      </c>
      <c r="L46" s="200" t="str">
        <f>IF('Data Import'!$AM$299&lt;&gt;"",'Data Import'!$AM$299,"")</f>
        <v/>
      </c>
      <c r="M46" s="200" t="str">
        <f>IF('Data Import'!$AM$300&lt;&gt;"",'Data Import'!$AM$300,"")</f>
        <v/>
      </c>
    </row>
    <row r="47" spans="1:13" s="202" customFormat="1" ht="15.75" customHeight="1" x14ac:dyDescent="0.25">
      <c r="A47" s="33">
        <v>37</v>
      </c>
      <c r="B47" s="177" t="s">
        <v>47</v>
      </c>
      <c r="C47" s="199" t="str">
        <f>IF('Data Import'!$AN$291="Нет","+","")</f>
        <v/>
      </c>
      <c r="D47" s="199" t="str">
        <f>IF('Data Import'!$AN$292="Нет","+","")</f>
        <v>+</v>
      </c>
      <c r="E47" s="179" t="str">
        <f>IF('Data Import'!$AN$293&lt;&gt;"",'Data Import'!$AN$293,"")</f>
        <v/>
      </c>
      <c r="F47" s="179" t="str">
        <f>IF('Data Import'!$AN$294&lt;&gt;"",'Data Import'!$AN$294,"")</f>
        <v/>
      </c>
      <c r="G47" s="200" t="str">
        <f>IF('Data Import'!$AN$295&lt;&gt;"",'Data Import'!$AN$295,"")</f>
        <v/>
      </c>
      <c r="H47" s="200" t="str">
        <f>IF('Data Import'!$AN$296&lt;&gt;"",'Data Import'!$AN$296,"")</f>
        <v/>
      </c>
      <c r="I47" s="199" t="str">
        <f>IF('Data Import'!$AN$297="Нет","+","")</f>
        <v>+</v>
      </c>
      <c r="J47" s="179" t="str">
        <f>IF('Data Import'!$AN$298&lt;&gt;"",'Data Import'!$AN$298,"")</f>
        <v/>
      </c>
      <c r="K47" s="199" t="str">
        <f>IF('Data Import'!$AN$297="Да","+","")</f>
        <v/>
      </c>
      <c r="L47" s="200">
        <f>IF('Data Import'!$AN$299&lt;&gt;"",'Data Import'!$AN$299,"")</f>
        <v>0</v>
      </c>
      <c r="M47" s="200">
        <f>IF('Data Import'!$AN$300&lt;&gt;"",'Data Import'!$AN$300,"")</f>
        <v>0</v>
      </c>
    </row>
    <row r="48" spans="1:13" s="202" customFormat="1" ht="15.75" customHeight="1" x14ac:dyDescent="0.25">
      <c r="A48" s="33">
        <v>38</v>
      </c>
      <c r="B48" s="177" t="s">
        <v>48</v>
      </c>
      <c r="C48" s="199" t="str">
        <f>IF('Data Import'!$AO$291="Нет","+","")</f>
        <v>+</v>
      </c>
      <c r="D48" s="199" t="str">
        <f>IF('Data Import'!$AO$292="Нет","+","")</f>
        <v/>
      </c>
      <c r="E48" s="179" t="str">
        <f>IF('Data Import'!$AO$293&lt;&gt;"",'Data Import'!$AO$293,"")</f>
        <v/>
      </c>
      <c r="F48" s="179" t="str">
        <f>IF('Data Import'!$AO$294&lt;&gt;"",'Data Import'!$AO$294,"")</f>
        <v/>
      </c>
      <c r="G48" s="200" t="str">
        <f>IF('Data Import'!$AO$295&lt;&gt;"",'Data Import'!$AO$295,"")</f>
        <v/>
      </c>
      <c r="H48" s="200" t="str">
        <f>IF('Data Import'!$AO$296&lt;&gt;"",'Data Import'!$AO$296,"")</f>
        <v/>
      </c>
      <c r="I48" s="199" t="str">
        <f>IF('Data Import'!$AO$297="Нет","+","")</f>
        <v>+</v>
      </c>
      <c r="J48" s="179" t="str">
        <f>IF('Data Import'!$AO$298&lt;&gt;"",'Data Import'!$AO$298,"")</f>
        <v/>
      </c>
      <c r="K48" s="199" t="str">
        <f>IF('Data Import'!$AO$297="Да","+","")</f>
        <v/>
      </c>
      <c r="L48" s="200">
        <f>IF('Data Import'!$AO$299&lt;&gt;"",'Data Import'!$AO$299,"")</f>
        <v>0</v>
      </c>
      <c r="M48" s="200">
        <f>IF('Data Import'!$AO$300&lt;&gt;"",'Data Import'!$AO$300,"")</f>
        <v>0</v>
      </c>
    </row>
    <row r="49" spans="1:13" s="202" customFormat="1" ht="15.75" customHeight="1" x14ac:dyDescent="0.25">
      <c r="A49" s="33">
        <v>39</v>
      </c>
      <c r="B49" s="177" t="s">
        <v>49</v>
      </c>
      <c r="C49" s="199" t="str">
        <f>IF('Data Import'!$AP$291="Нет","+","")</f>
        <v>+</v>
      </c>
      <c r="D49" s="199" t="str">
        <f>IF('Data Import'!$AP$292="Нет","+","")</f>
        <v/>
      </c>
      <c r="E49" s="179" t="str">
        <f>IF('Data Import'!$AP$293&lt;&gt;"",'Data Import'!$AP$293,"")</f>
        <v/>
      </c>
      <c r="F49" s="179" t="str">
        <f>IF('Data Import'!$AP$294&lt;&gt;"",'Data Import'!$AP$294,"")</f>
        <v/>
      </c>
      <c r="G49" s="200" t="str">
        <f>IF('Data Import'!$AP$295&lt;&gt;"",'Data Import'!$AP$295,"")</f>
        <v/>
      </c>
      <c r="H49" s="200" t="str">
        <f>IF('Data Import'!$AP$296&lt;&gt;"",'Data Import'!$AP$296,"")</f>
        <v/>
      </c>
      <c r="I49" s="199" t="str">
        <f>IF('Data Import'!$AP$297="Нет","+","")</f>
        <v>+</v>
      </c>
      <c r="J49" s="179" t="str">
        <f>IF('Data Import'!$AP$298&lt;&gt;"",'Data Import'!$AP$298,"")</f>
        <v/>
      </c>
      <c r="K49" s="199" t="str">
        <f>IF('Data Import'!$AP$297="Да","+","")</f>
        <v/>
      </c>
      <c r="L49" s="200">
        <f>IF('Data Import'!$AP$299&lt;&gt;"",'Data Import'!$AP$299,"")</f>
        <v>0</v>
      </c>
      <c r="M49" s="200">
        <f>IF('Data Import'!$AP$300&lt;&gt;"",'Data Import'!$AP$300,"")</f>
        <v>0</v>
      </c>
    </row>
    <row r="50" spans="1:13" s="202" customFormat="1" ht="15.75" customHeight="1" x14ac:dyDescent="0.25">
      <c r="A50" s="33">
        <v>40</v>
      </c>
      <c r="B50" s="177" t="s">
        <v>50</v>
      </c>
      <c r="C50" s="199" t="str">
        <f>IF('Data Import'!$AQ$291="Нет","+","")</f>
        <v>+</v>
      </c>
      <c r="D50" s="199" t="str">
        <f>IF('Data Import'!$AQ$292="Нет","+","")</f>
        <v/>
      </c>
      <c r="E50" s="179" t="str">
        <f>IF('Data Import'!$AQ$293&lt;&gt;"",'Data Import'!$AQ$293,"")</f>
        <v/>
      </c>
      <c r="F50" s="179" t="str">
        <f>IF('Data Import'!$AQ$294&lt;&gt;"",'Data Import'!$AQ$294,"")</f>
        <v/>
      </c>
      <c r="G50" s="200" t="str">
        <f>IF('Data Import'!$AQ$295&lt;&gt;"",'Data Import'!$AQ$295,"")</f>
        <v/>
      </c>
      <c r="H50" s="200" t="str">
        <f>IF('Data Import'!$AQ$296&lt;&gt;"",'Data Import'!$AQ$296,"")</f>
        <v/>
      </c>
      <c r="I50" s="199" t="str">
        <f>IF('Data Import'!$AQ$297="Нет","+","")</f>
        <v>+</v>
      </c>
      <c r="J50" s="179" t="str">
        <f>IF('Data Import'!$AQ$298&lt;&gt;"",'Data Import'!$AQ$298,"")</f>
        <v/>
      </c>
      <c r="K50" s="199" t="str">
        <f>IF('Data Import'!$AQ$297="Да","+","")</f>
        <v/>
      </c>
      <c r="L50" s="200">
        <f>IF('Data Import'!$AQ$299&lt;&gt;"",'Data Import'!$AQ$299,"")</f>
        <v>0</v>
      </c>
      <c r="M50" s="200">
        <f>IF('Data Import'!$AQ$300&lt;&gt;"",'Data Import'!$AQ$300,"")</f>
        <v>0</v>
      </c>
    </row>
    <row r="51" spans="1:13" s="202" customFormat="1" ht="15.75" customHeight="1" x14ac:dyDescent="0.25">
      <c r="A51" s="33">
        <v>41</v>
      </c>
      <c r="B51" s="177" t="s">
        <v>51</v>
      </c>
      <c r="C51" s="199" t="str">
        <f>IF('Data Import'!$AR$291="Нет","+","")</f>
        <v/>
      </c>
      <c r="D51" s="199" t="str">
        <f>IF('Data Import'!$AR$292="Нет","+","")</f>
        <v>+</v>
      </c>
      <c r="E51" s="179" t="str">
        <f>IF('Data Import'!$AR$293&lt;&gt;"",'Data Import'!$AR$293,"")</f>
        <v/>
      </c>
      <c r="F51" s="179" t="str">
        <f>IF('Data Import'!$AR$294&lt;&gt;"",'Data Import'!$AR$294,"")</f>
        <v/>
      </c>
      <c r="G51" s="200" t="str">
        <f>IF('Data Import'!$AR$295&lt;&gt;"",'Data Import'!$AR$295,"")</f>
        <v/>
      </c>
      <c r="H51" s="200" t="str">
        <f>IF('Data Import'!$AR$296&lt;&gt;"",'Data Import'!$AR$296,"")</f>
        <v/>
      </c>
      <c r="I51" s="199" t="str">
        <f>IF('Data Import'!$AR$297="Нет","+","")</f>
        <v>+</v>
      </c>
      <c r="J51" s="179" t="str">
        <f>IF('Data Import'!$AR$298&lt;&gt;"",'Data Import'!$AR$298,"")</f>
        <v/>
      </c>
      <c r="K51" s="199" t="str">
        <f>IF('Data Import'!$AR$297="Да","+","")</f>
        <v/>
      </c>
      <c r="L51" s="200">
        <f>IF('Data Import'!$AR$299&lt;&gt;"",'Data Import'!$AR$299,"")</f>
        <v>0</v>
      </c>
      <c r="M51" s="200">
        <f>IF('Data Import'!$AR$300&lt;&gt;"",'Data Import'!$AR$300,"")</f>
        <v>0</v>
      </c>
    </row>
    <row r="52" spans="1:13" s="202" customFormat="1" ht="15.75" customHeight="1" x14ac:dyDescent="0.25">
      <c r="A52" s="33">
        <v>42</v>
      </c>
      <c r="B52" s="177" t="s">
        <v>52</v>
      </c>
      <c r="C52" s="199" t="str">
        <f>IF('Data Import'!$AS$291="Нет","+","")</f>
        <v>+</v>
      </c>
      <c r="D52" s="199" t="str">
        <f>IF('Data Import'!$AS$292="Нет","+","")</f>
        <v/>
      </c>
      <c r="E52" s="179" t="str">
        <f>IF('Data Import'!$AS$293&lt;&gt;"",'Data Import'!$AS$293,"")</f>
        <v/>
      </c>
      <c r="F52" s="179" t="str">
        <f>IF('Data Import'!$AS$294&lt;&gt;"",'Data Import'!$AS$294,"")</f>
        <v/>
      </c>
      <c r="G52" s="200" t="str">
        <f>IF('Data Import'!$AS$295&lt;&gt;"",'Data Import'!$AS$295,"")</f>
        <v/>
      </c>
      <c r="H52" s="200" t="str">
        <f>IF('Data Import'!$AS$296&lt;&gt;"",'Data Import'!$AS$296,"")</f>
        <v/>
      </c>
      <c r="I52" s="199" t="str">
        <f>IF('Data Import'!$AS$297="Нет","+","")</f>
        <v>+</v>
      </c>
      <c r="J52" s="179" t="str">
        <f>IF('Data Import'!$AS$298&lt;&gt;"",'Data Import'!$AS$298,"")</f>
        <v/>
      </c>
      <c r="K52" s="199" t="str">
        <f>IF('Data Import'!$AS$297="Да","+","")</f>
        <v/>
      </c>
      <c r="L52" s="200">
        <f>IF('Data Import'!$AS$299&lt;&gt;"",'Data Import'!$AS$299,"")</f>
        <v>0</v>
      </c>
      <c r="M52" s="200">
        <f>IF('Data Import'!$AS$300&lt;&gt;"",'Data Import'!$AS$300,"")</f>
        <v>0</v>
      </c>
    </row>
    <row r="53" spans="1:13" s="202" customFormat="1" ht="15.75" customHeight="1" x14ac:dyDescent="0.25">
      <c r="A53" s="33">
        <v>43</v>
      </c>
      <c r="B53" s="177" t="s">
        <v>53</v>
      </c>
      <c r="C53" s="199" t="str">
        <f>IF('Data Import'!$AT$291="Нет","+","")</f>
        <v/>
      </c>
      <c r="D53" s="199" t="str">
        <f>IF('Data Import'!$AT$292="Нет","+","")</f>
        <v/>
      </c>
      <c r="E53" s="179" t="str">
        <f>IF('Data Import'!$AT$293&lt;&gt;"",'Data Import'!$AT$293,"")</f>
        <v/>
      </c>
      <c r="F53" s="179" t="str">
        <f>IF('Data Import'!$AT$294&lt;&gt;"",'Data Import'!$AT$294,"")</f>
        <v/>
      </c>
      <c r="G53" s="200" t="str">
        <f>IF('Data Import'!$AT$295&lt;&gt;"",'Data Import'!$AT$295,"")</f>
        <v/>
      </c>
      <c r="H53" s="200" t="str">
        <f>IF('Data Import'!$AT$296&lt;&gt;"",'Data Import'!$AT$296,"")</f>
        <v/>
      </c>
      <c r="I53" s="199" t="str">
        <f>IF('Data Import'!$AT$297="Нет","+","")</f>
        <v/>
      </c>
      <c r="J53" s="179" t="str">
        <f>IF('Data Import'!$AT$298&lt;&gt;"",'Data Import'!$AT$298,"")</f>
        <v/>
      </c>
      <c r="K53" s="199" t="str">
        <f>IF('Data Import'!$AT$297="Да","+","")</f>
        <v/>
      </c>
      <c r="L53" s="200" t="str">
        <f>IF('Data Import'!$AT$299&lt;&gt;"",'Data Import'!$AT$299,"")</f>
        <v/>
      </c>
      <c r="M53" s="200" t="str">
        <f>IF('Data Import'!$AT$300&lt;&gt;"",'Data Import'!$AT$300,"")</f>
        <v/>
      </c>
    </row>
    <row r="54" spans="1:13" s="202" customFormat="1" ht="15.75" customHeight="1" x14ac:dyDescent="0.25">
      <c r="A54" s="33">
        <v>44</v>
      </c>
      <c r="B54" s="177" t="s">
        <v>54</v>
      </c>
      <c r="C54" s="199" t="str">
        <f>IF('Data Import'!$AU$291="Нет","+","")</f>
        <v/>
      </c>
      <c r="D54" s="199" t="str">
        <f>IF('Data Import'!$AU$292="Нет","+","")</f>
        <v>+</v>
      </c>
      <c r="E54" s="179" t="str">
        <f>IF('Data Import'!$AU$293&lt;&gt;"",'Data Import'!$AU$293,"")</f>
        <v/>
      </c>
      <c r="F54" s="179" t="str">
        <f>IF('Data Import'!$AU$294&lt;&gt;"",'Data Import'!$AU$294,"")</f>
        <v/>
      </c>
      <c r="G54" s="200" t="str">
        <f>IF('Data Import'!$AU$295&lt;&gt;"",'Data Import'!$AU$295,"")</f>
        <v/>
      </c>
      <c r="H54" s="200" t="str">
        <f>IF('Data Import'!$AU$296&lt;&gt;"",'Data Import'!$AU$296,"")</f>
        <v/>
      </c>
      <c r="I54" s="199" t="str">
        <f>IF('Data Import'!$AU$297="Нет","+","")</f>
        <v>+</v>
      </c>
      <c r="J54" s="179" t="str">
        <f>IF('Data Import'!$AU$298&lt;&gt;"",'Data Import'!$AU$298,"")</f>
        <v/>
      </c>
      <c r="K54" s="199" t="str">
        <f>IF('Data Import'!$AU$297="Да","+","")</f>
        <v/>
      </c>
      <c r="L54" s="200">
        <f>IF('Data Import'!$AU$299&lt;&gt;"",'Data Import'!$AU$299,"")</f>
        <v>0</v>
      </c>
      <c r="M54" s="200">
        <f>IF('Data Import'!$AU$300&lt;&gt;"",'Data Import'!$AU$300,"")</f>
        <v>0</v>
      </c>
    </row>
    <row r="55" spans="1:13" s="202" customFormat="1" ht="94.5" customHeight="1" x14ac:dyDescent="0.25">
      <c r="A55" s="33">
        <v>45</v>
      </c>
      <c r="B55" s="177" t="s">
        <v>55</v>
      </c>
      <c r="C55" s="199" t="str">
        <f>IF('Data Import'!$AV$291="Нет","+","")</f>
        <v>+</v>
      </c>
      <c r="D55" s="199" t="str">
        <f>IF('Data Import'!$AV$292="Нет","+","")</f>
        <v/>
      </c>
      <c r="E55" s="179" t="str">
        <f>IF('Data Import'!$AV$293&lt;&gt;"",'Data Import'!$AV$293,"")</f>
        <v/>
      </c>
      <c r="F55" s="179" t="str">
        <f>IF('Data Import'!$AV$294&lt;&gt;"",'Data Import'!$AV$294,"")</f>
        <v/>
      </c>
      <c r="G55" s="200" t="str">
        <f>IF('Data Import'!$AV$295&lt;&gt;"",'Data Import'!$AV$295,"")</f>
        <v/>
      </c>
      <c r="H55" s="200" t="str">
        <f>IF('Data Import'!$AV$296&lt;&gt;"",'Data Import'!$AV$296,"")</f>
        <v/>
      </c>
      <c r="I55" s="199" t="str">
        <f>IF('Data Import'!$AV$297="Нет","+","")</f>
        <v/>
      </c>
      <c r="J55" s="179" t="str">
        <f>IF('Data Import'!$AV$298&lt;&gt;"",'Data Import'!$AV$298,"")</f>
        <v xml:space="preserve">Интерфейс официальных сайтов исполнительных органов государственной власти и муниципальных образований, мобильных приложений подведомственных предприятий и учреждений, используемых для организации транспортного обслуживания граждан, обеспечивает доступность таких ресурсов и приложений для инвалидов по зрению. </v>
      </c>
      <c r="K55" s="199" t="str">
        <f>IF('Data Import'!$AV$297="Да","+","")</f>
        <v/>
      </c>
      <c r="L55" s="200">
        <f>IF('Data Import'!$AV$299&lt;&gt;"",'Data Import'!$AV$299,"")</f>
        <v>0</v>
      </c>
      <c r="M55" s="200">
        <f>IF('Data Import'!$AV$300&lt;&gt;"",'Data Import'!$AV$300,"")</f>
        <v>0</v>
      </c>
    </row>
    <row r="56" spans="1:13" s="202" customFormat="1" ht="15.75" customHeight="1" x14ac:dyDescent="0.25">
      <c r="A56" s="33">
        <v>46</v>
      </c>
      <c r="B56" s="177" t="s">
        <v>56</v>
      </c>
      <c r="C56" s="199" t="str">
        <f>IF('Data Import'!$AW$291="Нет","+","")</f>
        <v>+</v>
      </c>
      <c r="D56" s="199" t="str">
        <f>IF('Data Import'!$AW$292="Нет","+","")</f>
        <v/>
      </c>
      <c r="E56" s="179" t="str">
        <f>IF('Data Import'!$AW$293&lt;&gt;"",'Data Import'!$AW$293,"")</f>
        <v/>
      </c>
      <c r="F56" s="179" t="str">
        <f>IF('Data Import'!$AW$294&lt;&gt;"",'Data Import'!$AW$294,"")</f>
        <v/>
      </c>
      <c r="G56" s="200" t="str">
        <f>IF('Data Import'!$AW$295&lt;&gt;"",'Data Import'!$AW$295,"")</f>
        <v/>
      </c>
      <c r="H56" s="200" t="str">
        <f>IF('Data Import'!$AW$296&lt;&gt;"",'Data Import'!$AW$296,"")</f>
        <v/>
      </c>
      <c r="I56" s="199" t="str">
        <f>IF('Data Import'!$AW$297="Нет","+","")</f>
        <v>+</v>
      </c>
      <c r="J56" s="179" t="str">
        <f>IF('Data Import'!$AW$298&lt;&gt;"",'Data Import'!$AW$298,"")</f>
        <v/>
      </c>
      <c r="K56" s="199" t="str">
        <f>IF('Data Import'!$AW$297="Да","+","")</f>
        <v/>
      </c>
      <c r="L56" s="200" t="str">
        <f>IF('Data Import'!$AW$299&lt;&gt;"",'Data Import'!$AW$299,"")</f>
        <v/>
      </c>
      <c r="M56" s="200" t="str">
        <f>IF('Data Import'!$AW$300&lt;&gt;"",'Data Import'!$AW$300,"")</f>
        <v/>
      </c>
    </row>
    <row r="57" spans="1:13" s="202" customFormat="1" ht="15.75" customHeight="1" x14ac:dyDescent="0.25">
      <c r="A57" s="33">
        <v>47</v>
      </c>
      <c r="B57" s="177" t="s">
        <v>57</v>
      </c>
      <c r="C57" s="199" t="str">
        <f>IF('Data Import'!$AX$291="Нет","+","")</f>
        <v/>
      </c>
      <c r="D57" s="199" t="str">
        <f>IF('Data Import'!$AX$292="Нет","+","")</f>
        <v>+</v>
      </c>
      <c r="E57" s="179" t="str">
        <f>IF('Data Import'!$AX$293&lt;&gt;"",'Data Import'!$AX$293,"")</f>
        <v/>
      </c>
      <c r="F57" s="179" t="str">
        <f>IF('Data Import'!$AX$294&lt;&gt;"",'Data Import'!$AX$294,"")</f>
        <v/>
      </c>
      <c r="G57" s="200" t="str">
        <f>IF('Data Import'!$AX$295&lt;&gt;"",'Data Import'!$AX$295,"")</f>
        <v/>
      </c>
      <c r="H57" s="200" t="str">
        <f>IF('Data Import'!$AX$296&lt;&gt;"",'Data Import'!$AX$296,"")</f>
        <v/>
      </c>
      <c r="I57" s="199" t="str">
        <f>IF('Data Import'!$AX$297="Нет","+","")</f>
        <v>+</v>
      </c>
      <c r="J57" s="179" t="str">
        <f>IF('Data Import'!$AX$298&lt;&gt;"",'Data Import'!$AX$298,"")</f>
        <v/>
      </c>
      <c r="K57" s="199" t="str">
        <f>IF('Data Import'!$AX$297="Да","+","")</f>
        <v/>
      </c>
      <c r="L57" s="200">
        <f>IF('Data Import'!$AX$299&lt;&gt;"",'Data Import'!$AX$299,"")</f>
        <v>0</v>
      </c>
      <c r="M57" s="200">
        <f>IF('Data Import'!$AX$300&lt;&gt;"",'Data Import'!$AX$300,"")</f>
        <v>0</v>
      </c>
    </row>
    <row r="58" spans="1:13" s="202" customFormat="1" ht="15.75" customHeight="1" x14ac:dyDescent="0.25">
      <c r="A58" s="33">
        <v>48</v>
      </c>
      <c r="B58" s="177" t="s">
        <v>58</v>
      </c>
      <c r="C58" s="199" t="str">
        <f>IF('Data Import'!$AY$291="Нет","+","")</f>
        <v>+</v>
      </c>
      <c r="D58" s="199" t="str">
        <f>IF('Data Import'!$AY$292="Нет","+","")</f>
        <v/>
      </c>
      <c r="E58" s="179" t="str">
        <f>IF('Data Import'!$AY$293&lt;&gt;"",'Data Import'!$AY$293,"")</f>
        <v/>
      </c>
      <c r="F58" s="179" t="str">
        <f>IF('Data Import'!$AY$294&lt;&gt;"",'Data Import'!$AY$294,"")</f>
        <v/>
      </c>
      <c r="G58" s="200" t="str">
        <f>IF('Data Import'!$AY$295&lt;&gt;"",'Data Import'!$AY$295,"")</f>
        <v/>
      </c>
      <c r="H58" s="200" t="str">
        <f>IF('Data Import'!$AY$296&lt;&gt;"",'Data Import'!$AY$296,"")</f>
        <v/>
      </c>
      <c r="I58" s="199" t="str">
        <f>IF('Data Import'!$AY$297="Нет","+","")</f>
        <v>+</v>
      </c>
      <c r="J58" s="179" t="str">
        <f>IF('Data Import'!$AY$298&lt;&gt;"",'Data Import'!$AY$298,"")</f>
        <v/>
      </c>
      <c r="K58" s="199" t="str">
        <f>IF('Data Import'!$AY$297="Да","+","")</f>
        <v/>
      </c>
      <c r="L58" s="200">
        <f>IF('Data Import'!$AY$299&lt;&gt;"",'Data Import'!$AY$299,"")</f>
        <v>0</v>
      </c>
      <c r="M58" s="200">
        <f>IF('Data Import'!$AY$300&lt;&gt;"",'Data Import'!$AY$300,"")</f>
        <v>0</v>
      </c>
    </row>
    <row r="59" spans="1:13" s="202" customFormat="1" ht="15.75" customHeight="1" x14ac:dyDescent="0.25">
      <c r="A59" s="33">
        <v>49</v>
      </c>
      <c r="B59" s="177" t="s">
        <v>59</v>
      </c>
      <c r="C59" s="199" t="str">
        <f>IF('Data Import'!$AZ$291="Нет","+","")</f>
        <v/>
      </c>
      <c r="D59" s="199" t="str">
        <f>IF('Data Import'!$AZ$292="Нет","+","")</f>
        <v/>
      </c>
      <c r="E59" s="179" t="str">
        <f>IF('Data Import'!$AZ$293&lt;&gt;"",'Data Import'!$AZ$293,"")</f>
        <v/>
      </c>
      <c r="F59" s="179" t="str">
        <f>IF('Data Import'!$AZ$294&lt;&gt;"",'Data Import'!$AZ$294,"")</f>
        <v/>
      </c>
      <c r="G59" s="200" t="str">
        <f>IF('Data Import'!$AZ$295&lt;&gt;"",'Data Import'!$AZ$295,"")</f>
        <v/>
      </c>
      <c r="H59" s="200" t="str">
        <f>IF('Data Import'!$AZ$296&lt;&gt;"",'Data Import'!$AZ$296,"")</f>
        <v/>
      </c>
      <c r="I59" s="199" t="str">
        <f>IF('Data Import'!$AZ$297="Нет","+","")</f>
        <v/>
      </c>
      <c r="J59" s="179" t="str">
        <f>IF('Data Import'!$AZ$298&lt;&gt;"",'Data Import'!$AZ$298,"")</f>
        <v/>
      </c>
      <c r="K59" s="199" t="str">
        <f>IF('Data Import'!$AZ$297="Да","+","")</f>
        <v/>
      </c>
      <c r="L59" s="200" t="str">
        <f>IF('Data Import'!$AZ$299&lt;&gt;"",'Data Import'!$AZ$299,"")</f>
        <v/>
      </c>
      <c r="M59" s="200" t="str">
        <f>IF('Data Import'!$AZ$300&lt;&gt;"",'Data Import'!$AZ$300,"")</f>
        <v/>
      </c>
    </row>
    <row r="60" spans="1:13" s="202" customFormat="1" ht="15.75" customHeight="1" x14ac:dyDescent="0.25">
      <c r="A60" s="33">
        <v>50</v>
      </c>
      <c r="B60" s="177" t="s">
        <v>60</v>
      </c>
      <c r="C60" s="199" t="str">
        <f>IF('Data Import'!$BA$291="Нет","+","")</f>
        <v/>
      </c>
      <c r="D60" s="199" t="str">
        <f>IF('Data Import'!$BA$292="Нет","+","")</f>
        <v/>
      </c>
      <c r="E60" s="179" t="str">
        <f>IF('Data Import'!$BA$293&lt;&gt;"",'Data Import'!$BA$293,"")</f>
        <v/>
      </c>
      <c r="F60" s="179" t="str">
        <f>IF('Data Import'!$BA$294&lt;&gt;"",'Data Import'!$BA$294,"")</f>
        <v/>
      </c>
      <c r="G60" s="200" t="str">
        <f>IF('Data Import'!$BA$295&lt;&gt;"",'Data Import'!$BA$295,"")</f>
        <v/>
      </c>
      <c r="H60" s="200" t="str">
        <f>IF('Data Import'!$BA$296&lt;&gt;"",'Data Import'!$BA$296,"")</f>
        <v/>
      </c>
      <c r="I60" s="199" t="str">
        <f>IF('Data Import'!$BA$297="Нет","+","")</f>
        <v/>
      </c>
      <c r="J60" s="179" t="str">
        <f>IF('Data Import'!$BA$298&lt;&gt;"",'Data Import'!$BA$298,"")</f>
        <v/>
      </c>
      <c r="K60" s="199" t="str">
        <f>IF('Data Import'!$BA$297="Да","+","")</f>
        <v/>
      </c>
      <c r="L60" s="200" t="str">
        <f>IF('Data Import'!$BA$299&lt;&gt;"",'Data Import'!$BA$299,"")</f>
        <v/>
      </c>
      <c r="M60" s="200" t="str">
        <f>IF('Data Import'!$BA$300&lt;&gt;"",'Data Import'!$BA$300,"")</f>
        <v/>
      </c>
    </row>
    <row r="61" spans="1:13" s="202" customFormat="1" ht="15.75" customHeight="1" x14ac:dyDescent="0.25">
      <c r="A61" s="33">
        <v>51</v>
      </c>
      <c r="B61" s="177" t="s">
        <v>61</v>
      </c>
      <c r="C61" s="199" t="str">
        <f>IF('Data Import'!$BB$291="Нет","+","")</f>
        <v/>
      </c>
      <c r="D61" s="199" t="str">
        <f>IF('Data Import'!$BB$292="Нет","+","")</f>
        <v/>
      </c>
      <c r="E61" s="179" t="str">
        <f>IF('Data Import'!$BB$293&lt;&gt;"",'Data Import'!$BB$293,"")</f>
        <v/>
      </c>
      <c r="F61" s="179" t="str">
        <f>IF('Data Import'!$BB$294&lt;&gt;"",'Data Import'!$BB$294,"")</f>
        <v/>
      </c>
      <c r="G61" s="200" t="str">
        <f>IF('Data Import'!$BB$295&lt;&gt;"",'Data Import'!$BB$295,"")</f>
        <v/>
      </c>
      <c r="H61" s="200" t="str">
        <f>IF('Data Import'!$BB$296&lt;&gt;"",'Data Import'!$BB$296,"")</f>
        <v/>
      </c>
      <c r="I61" s="199" t="str">
        <f>IF('Data Import'!$BB$297="Нет","+","")</f>
        <v/>
      </c>
      <c r="J61" s="179" t="str">
        <f>IF('Data Import'!$BB$298&lt;&gt;"",'Data Import'!$BB$298,"")</f>
        <v/>
      </c>
      <c r="K61" s="199" t="str">
        <f>IF('Data Import'!$BB$297="Да","+","")</f>
        <v/>
      </c>
      <c r="L61" s="200" t="str">
        <f>IF('Data Import'!$BB$299&lt;&gt;"",'Data Import'!$BB$299,"")</f>
        <v/>
      </c>
      <c r="M61" s="200" t="str">
        <f>IF('Data Import'!$BB$300&lt;&gt;"",'Data Import'!$BB$300,"")</f>
        <v/>
      </c>
    </row>
    <row r="62" spans="1:13" s="202" customFormat="1" ht="33.75" customHeight="1" x14ac:dyDescent="0.25">
      <c r="A62" s="33">
        <v>52</v>
      </c>
      <c r="B62" s="177" t="s">
        <v>62</v>
      </c>
      <c r="C62" s="199" t="str">
        <f>IF('Data Import'!$BC$291="Нет","+","")</f>
        <v/>
      </c>
      <c r="D62" s="199" t="str">
        <f>IF('Data Import'!$BC$292="Нет","+","")</f>
        <v>+</v>
      </c>
      <c r="E62" s="179" t="str">
        <f>IF('Data Import'!$BC$293&lt;&gt;"",'Data Import'!$BC$293,"")</f>
        <v/>
      </c>
      <c r="F62" s="179" t="str">
        <f>IF('Data Import'!$BC$294&lt;&gt;"",'Data Import'!$BC$294,"")</f>
        <v/>
      </c>
      <c r="G62" s="200" t="str">
        <f>IF('Data Import'!$BC$295&lt;&gt;"",'Data Import'!$BC$295,"")</f>
        <v/>
      </c>
      <c r="H62" s="200" t="str">
        <f>IF('Data Import'!$BC$296&lt;&gt;"",'Data Import'!$BC$296,"")</f>
        <v/>
      </c>
      <c r="I62" s="199" t="str">
        <f>IF('Data Import'!$BC$297="Нет","+","")</f>
        <v/>
      </c>
      <c r="J62" s="179" t="str">
        <f>IF('Data Import'!$BC$298&lt;&gt;"",'Data Import'!$BC$298,"")</f>
        <v xml:space="preserve">на официальном портале правительства Республики Хакасия имеется возможность пользования для слабовидящих
</v>
      </c>
      <c r="K62" s="199" t="str">
        <f>IF('Data Import'!$BC$297="Да","+","")</f>
        <v/>
      </c>
      <c r="L62" s="200">
        <f>IF('Data Import'!$BC$299&lt;&gt;"",'Data Import'!$BC$299,"")</f>
        <v>0</v>
      </c>
      <c r="M62" s="200">
        <f>IF('Data Import'!$BC$300&lt;&gt;"",'Data Import'!$BC$300,"")</f>
        <v>0</v>
      </c>
    </row>
    <row r="63" spans="1:13" s="202" customFormat="1" ht="15.75" customHeight="1" x14ac:dyDescent="0.25">
      <c r="A63" s="33">
        <v>53</v>
      </c>
      <c r="B63" s="177" t="s">
        <v>63</v>
      </c>
      <c r="C63" s="199" t="str">
        <f>IF('Data Import'!$BD$291="Нет","+","")</f>
        <v/>
      </c>
      <c r="D63" s="199" t="str">
        <f>IF('Data Import'!$BD$292="Нет","+","")</f>
        <v>+</v>
      </c>
      <c r="E63" s="179" t="str">
        <f>IF('Data Import'!$BD$293&lt;&gt;"",'Data Import'!$BD$293,"")</f>
        <v/>
      </c>
      <c r="F63" s="179" t="str">
        <f>IF('Data Import'!$BD$294&lt;&gt;"",'Data Import'!$BD$294,"")</f>
        <v/>
      </c>
      <c r="G63" s="200" t="str">
        <f>IF('Data Import'!$BD$295&lt;&gt;"",'Data Import'!$BD$295,"")</f>
        <v/>
      </c>
      <c r="H63" s="200" t="str">
        <f>IF('Data Import'!$BD$296&lt;&gt;"",'Data Import'!$BD$296,"")</f>
        <v/>
      </c>
      <c r="I63" s="199" t="str">
        <f>IF('Data Import'!$BD$297="Нет","+","")</f>
        <v>+</v>
      </c>
      <c r="J63" s="179" t="str">
        <f>IF('Data Import'!$BD$298&lt;&gt;"",'Data Import'!$BD$298,"")</f>
        <v/>
      </c>
      <c r="K63" s="199" t="str">
        <f>IF('Data Import'!$BD$297="Да","+","")</f>
        <v/>
      </c>
      <c r="L63" s="200">
        <f>IF('Data Import'!$BD$299&lt;&gt;"",'Data Import'!$BD$299,"")</f>
        <v>0</v>
      </c>
      <c r="M63" s="200">
        <f>IF('Data Import'!$BD$300&lt;&gt;"",'Data Import'!$BD$300,"")</f>
        <v>0</v>
      </c>
    </row>
    <row r="64" spans="1:13" s="202" customFormat="1" ht="15.75" customHeight="1" x14ac:dyDescent="0.25">
      <c r="A64" s="33">
        <v>54</v>
      </c>
      <c r="B64" s="177" t="s">
        <v>64</v>
      </c>
      <c r="C64" s="199" t="str">
        <f>IF('Data Import'!$BE$291="Нет","+","")</f>
        <v>+</v>
      </c>
      <c r="D64" s="199" t="str">
        <f>IF('Data Import'!$BE$292="Нет","+","")</f>
        <v>+</v>
      </c>
      <c r="E64" s="179" t="str">
        <f>IF('Data Import'!$BE$293&lt;&gt;"",'Data Import'!$BE$293,"")</f>
        <v/>
      </c>
      <c r="F64" s="179" t="str">
        <f>IF('Data Import'!$BE$294&lt;&gt;"",'Data Import'!$BE$294,"")</f>
        <v/>
      </c>
      <c r="G64" s="200" t="str">
        <f>IF('Data Import'!$BE$295&lt;&gt;"",'Data Import'!$BE$295,"")</f>
        <v/>
      </c>
      <c r="H64" s="200" t="str">
        <f>IF('Data Import'!$BE$296&lt;&gt;"",'Data Import'!$BE$296,"")</f>
        <v/>
      </c>
      <c r="I64" s="199" t="str">
        <f>IF('Data Import'!$BE$297="Нет","+","")</f>
        <v>+</v>
      </c>
      <c r="J64" s="179" t="str">
        <f>IF('Data Import'!$BE$298&lt;&gt;"",'Data Import'!$BE$298,"")</f>
        <v/>
      </c>
      <c r="K64" s="199" t="str">
        <f>IF('Data Import'!$BE$297="Да","+","")</f>
        <v/>
      </c>
      <c r="L64" s="200" t="str">
        <f>IF('Data Import'!$BE$299&lt;&gt;"",'Data Import'!$BE$299,"")</f>
        <v/>
      </c>
      <c r="M64" s="200" t="str">
        <f>IF('Data Import'!$BE$300&lt;&gt;"",'Data Import'!$BE$300,"")</f>
        <v/>
      </c>
    </row>
    <row r="65" spans="1:13" s="202" customFormat="1" ht="15.75" customHeight="1" x14ac:dyDescent="0.25">
      <c r="A65" s="33">
        <v>55</v>
      </c>
      <c r="B65" s="177" t="s">
        <v>65</v>
      </c>
      <c r="C65" s="199" t="str">
        <f>IF('Data Import'!$BF$291="Нет","+","")</f>
        <v>+</v>
      </c>
      <c r="D65" s="199" t="str">
        <f>IF('Data Import'!$BF$292="Нет","+","")</f>
        <v/>
      </c>
      <c r="E65" s="179" t="str">
        <f>IF('Data Import'!$BF$293&lt;&gt;"",'Data Import'!$BF$293,"")</f>
        <v/>
      </c>
      <c r="F65" s="179" t="str">
        <f>IF('Data Import'!$BF$294&lt;&gt;"",'Data Import'!$BF$294,"")</f>
        <v/>
      </c>
      <c r="G65" s="200" t="str">
        <f>IF('Data Import'!$BF$295&lt;&gt;"",'Data Import'!$BF$295,"")</f>
        <v/>
      </c>
      <c r="H65" s="200" t="str">
        <f>IF('Data Import'!$BF$296&lt;&gt;"",'Data Import'!$BF$296,"")</f>
        <v/>
      </c>
      <c r="I65" s="199" t="str">
        <f>IF('Data Import'!$BF$297="Нет","+","")</f>
        <v>+</v>
      </c>
      <c r="J65" s="179" t="str">
        <f>IF('Data Import'!$BF$298&lt;&gt;"",'Data Import'!$BF$298,"")</f>
        <v/>
      </c>
      <c r="K65" s="199" t="str">
        <f>IF('Data Import'!$BF$297="Да","+","")</f>
        <v/>
      </c>
      <c r="L65" s="200">
        <f>IF('Data Import'!$BF$299&lt;&gt;"",'Data Import'!$BF$299,"")</f>
        <v>3</v>
      </c>
      <c r="M65" s="200">
        <f>IF('Data Import'!$BF$300&lt;&gt;"",'Data Import'!$BF$300,"")</f>
        <v>3</v>
      </c>
    </row>
    <row r="66" spans="1:13" s="202" customFormat="1" ht="15.75" customHeight="1" x14ac:dyDescent="0.25">
      <c r="A66" s="33">
        <v>56</v>
      </c>
      <c r="B66" s="177" t="s">
        <v>66</v>
      </c>
      <c r="C66" s="199" t="str">
        <f>IF('Data Import'!$BG$291="Нет","+","")</f>
        <v/>
      </c>
      <c r="D66" s="199" t="str">
        <f>IF('Data Import'!$BG$292="Нет","+","")</f>
        <v>+</v>
      </c>
      <c r="E66" s="179" t="str">
        <f>IF('Data Import'!$BG$293&lt;&gt;"",'Data Import'!$BG$293,"")</f>
        <v/>
      </c>
      <c r="F66" s="179" t="str">
        <f>IF('Data Import'!$BG$294&lt;&gt;"",'Data Import'!$BG$294,"")</f>
        <v/>
      </c>
      <c r="G66" s="200" t="str">
        <f>IF('Data Import'!$BG$295&lt;&gt;"",'Data Import'!$BG$295,"")</f>
        <v/>
      </c>
      <c r="H66" s="200" t="str">
        <f>IF('Data Import'!$BG$296&lt;&gt;"",'Data Import'!$BG$296,"")</f>
        <v/>
      </c>
      <c r="I66" s="199" t="str">
        <f>IF('Data Import'!$BG$297="Нет","+","")</f>
        <v>+</v>
      </c>
      <c r="J66" s="179" t="str">
        <f>IF('Data Import'!$BG$298&lt;&gt;"",'Data Import'!$BG$298,"")</f>
        <v/>
      </c>
      <c r="K66" s="199" t="str">
        <f>IF('Data Import'!$BG$297="Да","+","")</f>
        <v/>
      </c>
      <c r="L66" s="200">
        <f>IF('Data Import'!$BG$299&lt;&gt;"",'Data Import'!$BG$299,"")</f>
        <v>0</v>
      </c>
      <c r="M66" s="200">
        <f>IF('Data Import'!$BG$300&lt;&gt;"",'Data Import'!$BG$300,"")</f>
        <v>0</v>
      </c>
    </row>
    <row r="67" spans="1:13" s="202" customFormat="1" ht="15.75" customHeight="1" x14ac:dyDescent="0.25">
      <c r="A67" s="33">
        <v>57</v>
      </c>
      <c r="B67" s="177" t="s">
        <v>67</v>
      </c>
      <c r="C67" s="199" t="str">
        <f>IF('Data Import'!$BH$291="Нет","+","")</f>
        <v/>
      </c>
      <c r="D67" s="199" t="str">
        <f>IF('Data Import'!$BH$292="Нет","+","")</f>
        <v/>
      </c>
      <c r="E67" s="179" t="str">
        <f>IF('Data Import'!$BH$293&lt;&gt;"",'Data Import'!$BH$293,"")</f>
        <v/>
      </c>
      <c r="F67" s="179" t="str">
        <f>IF('Data Import'!$BH$294&lt;&gt;"",'Data Import'!$BH$294,"")</f>
        <v/>
      </c>
      <c r="G67" s="200" t="str">
        <f>IF('Data Import'!$BH$295&lt;&gt;"",'Data Import'!$BH$295,"")</f>
        <v/>
      </c>
      <c r="H67" s="200" t="str">
        <f>IF('Data Import'!$BH$296&lt;&gt;"",'Data Import'!$BH$296,"")</f>
        <v/>
      </c>
      <c r="I67" s="199" t="str">
        <f>IF('Data Import'!$BH$297="Нет","+","")</f>
        <v/>
      </c>
      <c r="J67" s="179" t="str">
        <f>IF('Data Import'!$BH$298&lt;&gt;"",'Data Import'!$BH$298,"")</f>
        <v/>
      </c>
      <c r="K67" s="199" t="str">
        <f>IF('Data Import'!$BH$297="Да","+","")</f>
        <v/>
      </c>
      <c r="L67" s="200" t="str">
        <f>IF('Data Import'!$BH$299&lt;&gt;"",'Data Import'!$BH$299,"")</f>
        <v/>
      </c>
      <c r="M67" s="200" t="str">
        <f>IF('Data Import'!$BH$300&lt;&gt;"",'Data Import'!$BH$300,"")</f>
        <v/>
      </c>
    </row>
    <row r="68" spans="1:13" s="202" customFormat="1" ht="15.75" customHeight="1" x14ac:dyDescent="0.25">
      <c r="A68" s="33">
        <v>58</v>
      </c>
      <c r="B68" s="177" t="s">
        <v>68</v>
      </c>
      <c r="C68" s="199" t="str">
        <f>IF('Data Import'!$BI$291="Нет","+","")</f>
        <v>+</v>
      </c>
      <c r="D68" s="199" t="str">
        <f>IF('Data Import'!$BI$292="Нет","+","")</f>
        <v/>
      </c>
      <c r="E68" s="179" t="str">
        <f>IF('Data Import'!$BI$293&lt;&gt;"",'Data Import'!$BI$293,"")</f>
        <v/>
      </c>
      <c r="F68" s="179" t="str">
        <f>IF('Data Import'!$BI$294&lt;&gt;"",'Data Import'!$BI$294,"")</f>
        <v/>
      </c>
      <c r="G68" s="200" t="str">
        <f>IF('Data Import'!$BI$295&lt;&gt;"",'Data Import'!$BI$295,"")</f>
        <v/>
      </c>
      <c r="H68" s="200" t="str">
        <f>IF('Data Import'!$BI$296&lt;&gt;"",'Data Import'!$BI$296,"")</f>
        <v/>
      </c>
      <c r="I68" s="199" t="str">
        <f>IF('Data Import'!$BI$297="Нет","+","")</f>
        <v>+</v>
      </c>
      <c r="J68" s="179" t="str">
        <f>IF('Data Import'!$BI$298&lt;&gt;"",'Data Import'!$BI$298,"")</f>
        <v/>
      </c>
      <c r="K68" s="199" t="str">
        <f>IF('Data Import'!$BI$297="Да","+","")</f>
        <v/>
      </c>
      <c r="L68" s="200">
        <f>IF('Data Import'!$BI$299&lt;&gt;"",'Data Import'!$BI$299,"")</f>
        <v>0</v>
      </c>
      <c r="M68" s="200">
        <f>IF('Data Import'!$BI$300&lt;&gt;"",'Data Import'!$BI$300,"")</f>
        <v>0</v>
      </c>
    </row>
    <row r="69" spans="1:13" s="202" customFormat="1" ht="15.75" customHeight="1" x14ac:dyDescent="0.25">
      <c r="A69" s="33">
        <v>59</v>
      </c>
      <c r="B69" s="177" t="s">
        <v>69</v>
      </c>
      <c r="C69" s="199" t="str">
        <f>IF('Data Import'!$BJ$291="Нет","+","")</f>
        <v>+</v>
      </c>
      <c r="D69" s="199" t="str">
        <f>IF('Data Import'!$BJ$292="Нет","+","")</f>
        <v/>
      </c>
      <c r="E69" s="179" t="str">
        <f>IF('Data Import'!$BJ$293&lt;&gt;"",'Data Import'!$BJ$293,"")</f>
        <v/>
      </c>
      <c r="F69" s="179" t="str">
        <f>IF('Data Import'!$BJ$294&lt;&gt;"",'Data Import'!$BJ$294,"")</f>
        <v/>
      </c>
      <c r="G69" s="200" t="str">
        <f>IF('Data Import'!$BJ$295&lt;&gt;"",'Data Import'!$BJ$295,"")</f>
        <v/>
      </c>
      <c r="H69" s="200" t="str">
        <f>IF('Data Import'!$BJ$296&lt;&gt;"",'Data Import'!$BJ$296,"")</f>
        <v/>
      </c>
      <c r="I69" s="199" t="str">
        <f>IF('Data Import'!$BJ$297="Нет","+","")</f>
        <v>+</v>
      </c>
      <c r="J69" s="179" t="str">
        <f>IF('Data Import'!$BJ$298&lt;&gt;"",'Data Import'!$BJ$298,"")</f>
        <v/>
      </c>
      <c r="K69" s="199" t="str">
        <f>IF('Data Import'!$BJ$297="Да","+","")</f>
        <v/>
      </c>
      <c r="L69" s="200">
        <f>IF('Data Import'!$BJ$299&lt;&gt;"",'Data Import'!$BJ$299,"")</f>
        <v>0</v>
      </c>
      <c r="M69" s="200">
        <f>IF('Data Import'!$BJ$300&lt;&gt;"",'Data Import'!$BJ$300,"")</f>
        <v>0</v>
      </c>
    </row>
    <row r="70" spans="1:13" s="202" customFormat="1" ht="15.75" customHeight="1" x14ac:dyDescent="0.25">
      <c r="A70" s="33">
        <v>60</v>
      </c>
      <c r="B70" s="177" t="s">
        <v>70</v>
      </c>
      <c r="C70" s="199" t="str">
        <f>IF('Data Import'!$BK$291="Нет","+","")</f>
        <v>+</v>
      </c>
      <c r="D70" s="199" t="str">
        <f>IF('Data Import'!$BK$292="Нет","+","")</f>
        <v/>
      </c>
      <c r="E70" s="179" t="str">
        <f>IF('Data Import'!$BK$293&lt;&gt;"",'Data Import'!$BK$293,"")</f>
        <v/>
      </c>
      <c r="F70" s="179" t="str">
        <f>IF('Data Import'!$BK$294&lt;&gt;"",'Data Import'!$BK$294,"")</f>
        <v/>
      </c>
      <c r="G70" s="200" t="str">
        <f>IF('Data Import'!$BK$295&lt;&gt;"",'Data Import'!$BK$295,"")</f>
        <v/>
      </c>
      <c r="H70" s="200" t="str">
        <f>IF('Data Import'!$BK$296&lt;&gt;"",'Data Import'!$BK$296,"")</f>
        <v/>
      </c>
      <c r="I70" s="199" t="str">
        <f>IF('Data Import'!$BK$297="Нет","+","")</f>
        <v>+</v>
      </c>
      <c r="J70" s="179" t="str">
        <f>IF('Data Import'!$BK$298&lt;&gt;"",'Data Import'!$BK$298,"")</f>
        <v/>
      </c>
      <c r="K70" s="199" t="str">
        <f>IF('Data Import'!$BK$297="Да","+","")</f>
        <v/>
      </c>
      <c r="L70" s="200">
        <f>IF('Data Import'!$BK$299&lt;&gt;"",'Data Import'!$BK$299,"")</f>
        <v>0</v>
      </c>
      <c r="M70" s="200">
        <f>IF('Data Import'!$BK$300&lt;&gt;"",'Data Import'!$BK$300,"")</f>
        <v>0</v>
      </c>
    </row>
    <row r="71" spans="1:13" s="202" customFormat="1" ht="15.75" customHeight="1" x14ac:dyDescent="0.25">
      <c r="A71" s="33">
        <v>61</v>
      </c>
      <c r="B71" s="177" t="s">
        <v>71</v>
      </c>
      <c r="C71" s="199" t="str">
        <f>IF('Data Import'!$BL$291="Нет","+","")</f>
        <v>+</v>
      </c>
      <c r="D71" s="199" t="str">
        <f>IF('Data Import'!$BL$292="Нет","+","")</f>
        <v>+</v>
      </c>
      <c r="E71" s="179" t="str">
        <f>IF('Data Import'!$BL$293&lt;&gt;"",'Data Import'!$BL$293,"")</f>
        <v/>
      </c>
      <c r="F71" s="179" t="str">
        <f>IF('Data Import'!$BL$294&lt;&gt;"",'Data Import'!$BL$294,"")</f>
        <v/>
      </c>
      <c r="G71" s="200" t="str">
        <f>IF('Data Import'!$BL$295&lt;&gt;"",'Data Import'!$BL$295,"")</f>
        <v/>
      </c>
      <c r="H71" s="200" t="str">
        <f>IF('Data Import'!$BL$296&lt;&gt;"",'Data Import'!$BL$296,"")</f>
        <v/>
      </c>
      <c r="I71" s="199" t="str">
        <f>IF('Data Import'!$BL$297="Нет","+","")</f>
        <v/>
      </c>
      <c r="J71" s="179" t="str">
        <f>IF('Data Import'!$BL$298&lt;&gt;"",'Data Import'!$BL$298,"")</f>
        <v>Отсутствовала необходимость</v>
      </c>
      <c r="K71" s="199" t="str">
        <f>IF('Data Import'!$BL$297="Да","+","")</f>
        <v/>
      </c>
      <c r="L71" s="200">
        <f>IF('Data Import'!$BL$299&lt;&gt;"",'Data Import'!$BL$299,"")</f>
        <v>0</v>
      </c>
      <c r="M71" s="200">
        <f>IF('Data Import'!$BL$300&lt;&gt;"",'Data Import'!$BL$300,"")</f>
        <v>0</v>
      </c>
    </row>
    <row r="72" spans="1:13" s="202" customFormat="1" ht="94.5" customHeight="1" x14ac:dyDescent="0.25">
      <c r="A72" s="33">
        <v>62</v>
      </c>
      <c r="B72" s="177" t="s">
        <v>72</v>
      </c>
      <c r="C72" s="199" t="str">
        <f>IF('Data Import'!$BM$291="Нет","+","")</f>
        <v/>
      </c>
      <c r="D72" s="199" t="str">
        <f>IF('Data Import'!$BM$292="Нет","+","")</f>
        <v/>
      </c>
      <c r="E72" s="179" t="str">
        <f>IF('Data Import'!$BM$293&lt;&gt;"",'Data Import'!$BM$293,"")</f>
        <v xml:space="preserve">В конкурсную документацию на выполнение работ (оказание услуг) по разработке и модернизации интерфейсов Интернет-ресурсов и мобильных приложений, используемых для организации транспортного обслуживания граждан, включены условия по обеспечению доступности таких ресурсов и приложений для инвалидов по зрению. До 2026 года вся конкурсная документация содержит необходимые условия
</v>
      </c>
      <c r="F72" s="179" t="str">
        <f>IF('Data Import'!$BM$294&lt;&gt;"",'Data Import'!$BM$294,"")</f>
        <v>ед.</v>
      </c>
      <c r="G72" s="200">
        <f>IF('Data Import'!$BM$295&lt;&gt;"",'Data Import'!$BM$295,"")</f>
        <v>0</v>
      </c>
      <c r="H72" s="200">
        <f>IF('Data Import'!$BM$296&lt;&gt;"",'Data Import'!$BM$296,"")</f>
        <v>0</v>
      </c>
      <c r="I72" s="199" t="str">
        <f>IF('Data Import'!$BM$297="Нет","+","")</f>
        <v>+</v>
      </c>
      <c r="J72" s="179" t="str">
        <f>IF('Data Import'!$BM$298&lt;&gt;"",'Data Import'!$BM$298,"")</f>
        <v/>
      </c>
      <c r="K72" s="199" t="str">
        <f>IF('Data Import'!$BM$297="Да","+","")</f>
        <v/>
      </c>
      <c r="L72" s="200">
        <f>IF('Data Import'!$BM$299&lt;&gt;"",'Data Import'!$BM$299,"")</f>
        <v>0</v>
      </c>
      <c r="M72" s="200">
        <f>IF('Data Import'!$BM$300&lt;&gt;"",'Data Import'!$BM$300,"")</f>
        <v>0</v>
      </c>
    </row>
    <row r="73" spans="1:13" s="202" customFormat="1" ht="15.75" customHeight="1" x14ac:dyDescent="0.25">
      <c r="A73" s="33">
        <v>63</v>
      </c>
      <c r="B73" s="177" t="s">
        <v>73</v>
      </c>
      <c r="C73" s="199" t="str">
        <f>IF('Data Import'!$BN$291="Нет","+","")</f>
        <v>+</v>
      </c>
      <c r="D73" s="199" t="str">
        <f>IF('Data Import'!$BN$292="Нет","+","")</f>
        <v/>
      </c>
      <c r="E73" s="179" t="str">
        <f>IF('Data Import'!$BN$293&lt;&gt;"",'Data Import'!$BN$293,"")</f>
        <v/>
      </c>
      <c r="F73" s="179" t="str">
        <f>IF('Data Import'!$BN$294&lt;&gt;"",'Data Import'!$BN$294,"")</f>
        <v/>
      </c>
      <c r="G73" s="200" t="str">
        <f>IF('Data Import'!$BN$295&lt;&gt;"",'Data Import'!$BN$295,"")</f>
        <v/>
      </c>
      <c r="H73" s="200" t="str">
        <f>IF('Data Import'!$BN$296&lt;&gt;"",'Data Import'!$BN$296,"")</f>
        <v/>
      </c>
      <c r="I73" s="199" t="str">
        <f>IF('Data Import'!$BN$297="Нет","+","")</f>
        <v>+</v>
      </c>
      <c r="J73" s="179" t="str">
        <f>IF('Data Import'!$BN$298&lt;&gt;"",'Data Import'!$BN$298,"")</f>
        <v/>
      </c>
      <c r="K73" s="199" t="str">
        <f>IF('Data Import'!$BN$297="Да","+","")</f>
        <v/>
      </c>
      <c r="L73" s="200">
        <f>IF('Data Import'!$BN$299&lt;&gt;"",'Data Import'!$BN$299,"")</f>
        <v>0</v>
      </c>
      <c r="M73" s="200">
        <f>IF('Data Import'!$BN$300&lt;&gt;"",'Data Import'!$BN$300,"")</f>
        <v>0</v>
      </c>
    </row>
    <row r="74" spans="1:13" s="202" customFormat="1" ht="15.75" customHeight="1" x14ac:dyDescent="0.25">
      <c r="A74" s="33">
        <v>64</v>
      </c>
      <c r="B74" s="177" t="s">
        <v>74</v>
      </c>
      <c r="C74" s="199" t="str">
        <f>IF('Data Import'!$BO$291="Нет","+","")</f>
        <v>+</v>
      </c>
      <c r="D74" s="199" t="str">
        <f>IF('Data Import'!$BO$292="Нет","+","")</f>
        <v/>
      </c>
      <c r="E74" s="179" t="str">
        <f>IF('Data Import'!$BO$293&lt;&gt;"",'Data Import'!$BO$293,"")</f>
        <v/>
      </c>
      <c r="F74" s="179" t="str">
        <f>IF('Data Import'!$BO$294&lt;&gt;"",'Data Import'!$BO$294,"")</f>
        <v/>
      </c>
      <c r="G74" s="200" t="str">
        <f>IF('Data Import'!$BO$295&lt;&gt;"",'Data Import'!$BO$295,"")</f>
        <v/>
      </c>
      <c r="H74" s="200" t="str">
        <f>IF('Data Import'!$BO$296&lt;&gt;"",'Data Import'!$BO$296,"")</f>
        <v/>
      </c>
      <c r="I74" s="199" t="str">
        <f>IF('Data Import'!$BO$297="Нет","+","")</f>
        <v>+</v>
      </c>
      <c r="J74" s="179" t="str">
        <f>IF('Data Import'!$BO$298&lt;&gt;"",'Data Import'!$BO$298,"")</f>
        <v/>
      </c>
      <c r="K74" s="199" t="str">
        <f>IF('Data Import'!$BO$297="Да","+","")</f>
        <v/>
      </c>
      <c r="L74" s="200">
        <f>IF('Data Import'!$BO$299&lt;&gt;"",'Data Import'!$BO$299,"")</f>
        <v>0</v>
      </c>
      <c r="M74" s="200">
        <f>IF('Data Import'!$BO$300&lt;&gt;"",'Data Import'!$BO$300,"")</f>
        <v>0</v>
      </c>
    </row>
    <row r="75" spans="1:13" s="202" customFormat="1" ht="65.25" customHeight="1" x14ac:dyDescent="0.25">
      <c r="A75" s="33">
        <v>65</v>
      </c>
      <c r="B75" s="177" t="s">
        <v>75</v>
      </c>
      <c r="C75" s="199" t="str">
        <f>IF('Data Import'!$BP$291="Нет","+","")</f>
        <v>+</v>
      </c>
      <c r="D75" s="199" t="str">
        <f>IF('Data Import'!$BP$292="Нет","+","")</f>
        <v/>
      </c>
      <c r="E75" s="179" t="str">
        <f>IF('Data Import'!$BP$293&lt;&gt;"",'Data Import'!$BP$293,"")</f>
        <v/>
      </c>
      <c r="F75" s="179" t="str">
        <f>IF('Data Import'!$BP$294&lt;&gt;"",'Data Import'!$BP$294,"")</f>
        <v/>
      </c>
      <c r="G75" s="200" t="str">
        <f>IF('Data Import'!$BP$295&lt;&gt;"",'Data Import'!$BP$295,"")</f>
        <v/>
      </c>
      <c r="H75" s="200" t="str">
        <f>IF('Data Import'!$BP$296&lt;&gt;"",'Data Import'!$BP$296,"")</f>
        <v/>
      </c>
      <c r="I75" s="199" t="str">
        <f>IF('Data Import'!$BP$297="Нет","+","")</f>
        <v/>
      </c>
      <c r="J75" s="179" t="str">
        <f>IF('Data Import'!$BP$298&lt;&gt;"",'Data Import'!$BP$298,"")</f>
        <v>на всех сайтах органов местного самоуправления установлены мобильные приложения, а также на сейте Департамента дорожного хозяйства и транспорта Ивановской области (https://ddht.ivanovoobl.ru/)</v>
      </c>
      <c r="K75" s="199" t="str">
        <f>IF('Data Import'!$BP$297="Да","+","")</f>
        <v/>
      </c>
      <c r="L75" s="200">
        <f>IF('Data Import'!$BP$299&lt;&gt;"",'Data Import'!$BP$299,"")</f>
        <v>0</v>
      </c>
      <c r="M75" s="200">
        <f>IF('Data Import'!$BP$300&lt;&gt;"",'Data Import'!$BP$300,"")</f>
        <v>0</v>
      </c>
    </row>
    <row r="76" spans="1:13" s="202" customFormat="1" ht="15.75" customHeight="1" x14ac:dyDescent="0.25">
      <c r="A76" s="33">
        <v>66</v>
      </c>
      <c r="B76" s="177" t="s">
        <v>76</v>
      </c>
      <c r="C76" s="199" t="str">
        <f>IF('Data Import'!$BQ$291="Нет","+","")</f>
        <v/>
      </c>
      <c r="D76" s="199" t="str">
        <f>IF('Data Import'!$BQ$292="Нет","+","")</f>
        <v>+</v>
      </c>
      <c r="E76" s="179" t="str">
        <f>IF('Data Import'!$BQ$293&lt;&gt;"",'Data Import'!$BQ$293,"")</f>
        <v/>
      </c>
      <c r="F76" s="179" t="str">
        <f>IF('Data Import'!$BQ$294&lt;&gt;"",'Data Import'!$BQ$294,"")</f>
        <v/>
      </c>
      <c r="G76" s="200" t="str">
        <f>IF('Data Import'!$BQ$295&lt;&gt;"",'Data Import'!$BQ$295,"")</f>
        <v/>
      </c>
      <c r="H76" s="200" t="str">
        <f>IF('Data Import'!$BQ$296&lt;&gt;"",'Data Import'!$BQ$296,"")</f>
        <v/>
      </c>
      <c r="I76" s="199" t="str">
        <f>IF('Data Import'!$BQ$297="Нет","+","")</f>
        <v>+</v>
      </c>
      <c r="J76" s="179" t="str">
        <f>IF('Data Import'!$BQ$298&lt;&gt;"",'Data Import'!$BQ$298,"")</f>
        <v/>
      </c>
      <c r="K76" s="199" t="str">
        <f>IF('Data Import'!$BQ$297="Да","+","")</f>
        <v/>
      </c>
      <c r="L76" s="200">
        <f>IF('Data Import'!$BQ$299&lt;&gt;"",'Data Import'!$BQ$299,"")</f>
        <v>0</v>
      </c>
      <c r="M76" s="200">
        <f>IF('Data Import'!$BQ$300&lt;&gt;"",'Data Import'!$BQ$300,"")</f>
        <v>0</v>
      </c>
    </row>
    <row r="77" spans="1:13" s="202" customFormat="1" ht="15.75" customHeight="1" x14ac:dyDescent="0.25">
      <c r="A77" s="33">
        <v>67</v>
      </c>
      <c r="B77" s="177" t="s">
        <v>77</v>
      </c>
      <c r="C77" s="199" t="str">
        <f>IF('Data Import'!$BR$291="Нет","+","")</f>
        <v>+</v>
      </c>
      <c r="D77" s="199" t="str">
        <f>IF('Data Import'!$BR$292="Нет","+","")</f>
        <v/>
      </c>
      <c r="E77" s="179" t="str">
        <f>IF('Data Import'!$BR$293&lt;&gt;"",'Data Import'!$BR$293,"")</f>
        <v/>
      </c>
      <c r="F77" s="179" t="str">
        <f>IF('Data Import'!$BR$294&lt;&gt;"",'Data Import'!$BR$294,"")</f>
        <v/>
      </c>
      <c r="G77" s="200" t="str">
        <f>IF('Data Import'!$BR$295&lt;&gt;"",'Data Import'!$BR$295,"")</f>
        <v/>
      </c>
      <c r="H77" s="200" t="str">
        <f>IF('Data Import'!$BR$296&lt;&gt;"",'Data Import'!$BR$296,"")</f>
        <v/>
      </c>
      <c r="I77" s="199" t="str">
        <f>IF('Data Import'!$BR$297="Нет","+","")</f>
        <v>+</v>
      </c>
      <c r="J77" s="179" t="str">
        <f>IF('Data Import'!$BR$298&lt;&gt;"",'Data Import'!$BR$298,"")</f>
        <v/>
      </c>
      <c r="K77" s="199" t="str">
        <f>IF('Data Import'!$BR$297="Да","+","")</f>
        <v/>
      </c>
      <c r="L77" s="200">
        <f>IF('Data Import'!$BR$299&lt;&gt;"",'Data Import'!$BR$299,"")</f>
        <v>0</v>
      </c>
      <c r="M77" s="200">
        <f>IF('Data Import'!$BR$300&lt;&gt;"",'Data Import'!$BR$300,"")</f>
        <v>0</v>
      </c>
    </row>
    <row r="78" spans="1:13" s="202" customFormat="1" ht="15.75" customHeight="1" x14ac:dyDescent="0.25">
      <c r="A78" s="33">
        <v>68</v>
      </c>
      <c r="B78" s="177" t="s">
        <v>78</v>
      </c>
      <c r="C78" s="199" t="str">
        <f>IF('Data Import'!$BS$291="Нет","+","")</f>
        <v/>
      </c>
      <c r="D78" s="199" t="str">
        <f>IF('Data Import'!$BS$292="Нет","+","")</f>
        <v>+</v>
      </c>
      <c r="E78" s="179" t="str">
        <f>IF('Data Import'!$BS$293&lt;&gt;"",'Data Import'!$BS$293,"")</f>
        <v/>
      </c>
      <c r="F78" s="179" t="str">
        <f>IF('Data Import'!$BS$294&lt;&gt;"",'Data Import'!$BS$294,"")</f>
        <v/>
      </c>
      <c r="G78" s="200" t="str">
        <f>IF('Data Import'!$BS$295&lt;&gt;"",'Data Import'!$BS$295,"")</f>
        <v/>
      </c>
      <c r="H78" s="200" t="str">
        <f>IF('Data Import'!$BS$296&lt;&gt;"",'Data Import'!$BS$296,"")</f>
        <v/>
      </c>
      <c r="I78" s="199" t="str">
        <f>IF('Data Import'!$BS$297="Нет","+","")</f>
        <v>+</v>
      </c>
      <c r="J78" s="179" t="str">
        <f>IF('Data Import'!$BS$298&lt;&gt;"",'Data Import'!$BS$298,"")</f>
        <v/>
      </c>
      <c r="K78" s="199" t="str">
        <f>IF('Data Import'!$BS$297="Да","+","")</f>
        <v/>
      </c>
      <c r="L78" s="200">
        <f>IF('Data Import'!$BS$299&lt;&gt;"",'Data Import'!$BS$299,"")</f>
        <v>0</v>
      </c>
      <c r="M78" s="200">
        <f>IF('Data Import'!$BS$300&lt;&gt;"",'Data Import'!$BS$300,"")</f>
        <v>0</v>
      </c>
    </row>
    <row r="79" spans="1:13" s="202" customFormat="1" ht="15.75" customHeight="1" x14ac:dyDescent="0.25">
      <c r="A79" s="33">
        <v>69</v>
      </c>
      <c r="B79" s="177" t="s">
        <v>79</v>
      </c>
      <c r="C79" s="199" t="str">
        <f>IF('Data Import'!$BT$291="Нет","+","")</f>
        <v>+</v>
      </c>
      <c r="D79" s="199" t="str">
        <f>IF('Data Import'!$BT$292="Нет","+","")</f>
        <v/>
      </c>
      <c r="E79" s="179" t="str">
        <f>IF('Data Import'!$BT$293&lt;&gt;"",'Data Import'!$BT$293,"")</f>
        <v/>
      </c>
      <c r="F79" s="179" t="str">
        <f>IF('Data Import'!$BT$294&lt;&gt;"",'Data Import'!$BT$294,"")</f>
        <v/>
      </c>
      <c r="G79" s="200" t="str">
        <f>IF('Data Import'!$BT$295&lt;&gt;"",'Data Import'!$BT$295,"")</f>
        <v/>
      </c>
      <c r="H79" s="200" t="str">
        <f>IF('Data Import'!$BT$296&lt;&gt;"",'Data Import'!$BT$296,"")</f>
        <v/>
      </c>
      <c r="I79" s="199" t="str">
        <f>IF('Data Import'!$BT$297="Нет","+","")</f>
        <v>+</v>
      </c>
      <c r="J79" s="179" t="str">
        <f>IF('Data Import'!$BT$298&lt;&gt;"",'Data Import'!$BT$298,"")</f>
        <v/>
      </c>
      <c r="K79" s="199" t="str">
        <f>IF('Data Import'!$BT$297="Да","+","")</f>
        <v/>
      </c>
      <c r="L79" s="200">
        <f>IF('Data Import'!$BT$299&lt;&gt;"",'Data Import'!$BT$299,"")</f>
        <v>0</v>
      </c>
      <c r="M79" s="200">
        <f>IF('Data Import'!$BT$300&lt;&gt;"",'Data Import'!$BT$300,"")</f>
        <v>0</v>
      </c>
    </row>
    <row r="80" spans="1:13" s="202" customFormat="1" ht="15.75" customHeight="1" x14ac:dyDescent="0.25">
      <c r="A80" s="33">
        <v>70</v>
      </c>
      <c r="B80" s="177" t="s">
        <v>80</v>
      </c>
      <c r="C80" s="199" t="str">
        <f>IF('Data Import'!$BU$291="Нет","+","")</f>
        <v/>
      </c>
      <c r="D80" s="199" t="str">
        <f>IF('Data Import'!$BU$292="Нет","+","")</f>
        <v/>
      </c>
      <c r="E80" s="179" t="str">
        <f>IF('Data Import'!$BU$293&lt;&gt;"",'Data Import'!$BU$293,"")</f>
        <v/>
      </c>
      <c r="F80" s="179" t="str">
        <f>IF('Data Import'!$BU$294&lt;&gt;"",'Data Import'!$BU$294,"")</f>
        <v/>
      </c>
      <c r="G80" s="200" t="str">
        <f>IF('Data Import'!$BU$295&lt;&gt;"",'Data Import'!$BU$295,"")</f>
        <v/>
      </c>
      <c r="H80" s="200" t="str">
        <f>IF('Data Import'!$BU$296&lt;&gt;"",'Data Import'!$BU$296,"")</f>
        <v/>
      </c>
      <c r="I80" s="199" t="str">
        <f>IF('Data Import'!$BU$297="Нет","+","")</f>
        <v/>
      </c>
      <c r="J80" s="179" t="str">
        <f>IF('Data Import'!$BU$298&lt;&gt;"",'Data Import'!$BU$298,"")</f>
        <v/>
      </c>
      <c r="K80" s="199" t="str">
        <f>IF('Data Import'!$BU$297="Да","+","")</f>
        <v/>
      </c>
      <c r="L80" s="200" t="str">
        <f>IF('Data Import'!$BU$299&lt;&gt;"",'Data Import'!$BU$299,"")</f>
        <v/>
      </c>
      <c r="M80" s="200" t="str">
        <f>IF('Data Import'!$BU$300&lt;&gt;"",'Data Import'!$BU$300,"")</f>
        <v/>
      </c>
    </row>
    <row r="81" spans="1:13" s="202" customFormat="1" ht="15.75" customHeight="1" x14ac:dyDescent="0.25">
      <c r="A81" s="33">
        <v>71</v>
      </c>
      <c r="B81" s="177" t="s">
        <v>81</v>
      </c>
      <c r="C81" s="199" t="str">
        <f>IF('Data Import'!$BV$291="Нет","+","")</f>
        <v>+</v>
      </c>
      <c r="D81" s="199" t="str">
        <f>IF('Data Import'!$BV$292="Нет","+","")</f>
        <v/>
      </c>
      <c r="E81" s="179" t="str">
        <f>IF('Data Import'!$BV$293&lt;&gt;"",'Data Import'!$BV$293,"")</f>
        <v/>
      </c>
      <c r="F81" s="179" t="str">
        <f>IF('Data Import'!$BV$294&lt;&gt;"",'Data Import'!$BV$294,"")</f>
        <v/>
      </c>
      <c r="G81" s="200" t="str">
        <f>IF('Data Import'!$BV$295&lt;&gt;"",'Data Import'!$BV$295,"")</f>
        <v/>
      </c>
      <c r="H81" s="200" t="str">
        <f>IF('Data Import'!$BV$296&lt;&gt;"",'Data Import'!$BV$296,"")</f>
        <v/>
      </c>
      <c r="I81" s="199" t="str">
        <f>IF('Data Import'!$BV$297="Нет","+","")</f>
        <v>+</v>
      </c>
      <c r="J81" s="179" t="str">
        <f>IF('Data Import'!$BV$298&lt;&gt;"",'Data Import'!$BV$298,"")</f>
        <v/>
      </c>
      <c r="K81" s="199" t="str">
        <f>IF('Data Import'!$BV$297="Да","+","")</f>
        <v/>
      </c>
      <c r="L81" s="200">
        <f>IF('Data Import'!$BV$299&lt;&gt;"",'Data Import'!$BV$299,"")</f>
        <v>0</v>
      </c>
      <c r="M81" s="200">
        <f>IF('Data Import'!$BV$300&lt;&gt;"",'Data Import'!$BV$300,"")</f>
        <v>0</v>
      </c>
    </row>
    <row r="82" spans="1:13" s="202" customFormat="1" ht="15.75" customHeight="1" x14ac:dyDescent="0.25">
      <c r="A82" s="33">
        <v>72</v>
      </c>
      <c r="B82" s="177" t="s">
        <v>82</v>
      </c>
      <c r="C82" s="199" t="str">
        <f>IF('Data Import'!$BW$291="Нет","+","")</f>
        <v>+</v>
      </c>
      <c r="D82" s="199" t="str">
        <f>IF('Data Import'!$BW$292="Нет","+","")</f>
        <v/>
      </c>
      <c r="E82" s="179" t="str">
        <f>IF('Data Import'!$BW$293&lt;&gt;"",'Data Import'!$BW$293,"")</f>
        <v/>
      </c>
      <c r="F82" s="179" t="str">
        <f>IF('Data Import'!$BW$294&lt;&gt;"",'Data Import'!$BW$294,"")</f>
        <v/>
      </c>
      <c r="G82" s="200" t="str">
        <f>IF('Data Import'!$BW$295&lt;&gt;"",'Data Import'!$BW$295,"")</f>
        <v/>
      </c>
      <c r="H82" s="200" t="str">
        <f>IF('Data Import'!$BW$296&lt;&gt;"",'Data Import'!$BW$296,"")</f>
        <v/>
      </c>
      <c r="I82" s="199" t="str">
        <f>IF('Data Import'!$BW$297="Нет","+","")</f>
        <v>+</v>
      </c>
      <c r="J82" s="179" t="str">
        <f>IF('Data Import'!$BW$298&lt;&gt;"",'Data Import'!$BW$298,"")</f>
        <v/>
      </c>
      <c r="K82" s="199" t="str">
        <f>IF('Data Import'!$BW$297="Да","+","")</f>
        <v/>
      </c>
      <c r="L82" s="200">
        <f>IF('Data Import'!$BW$299&lt;&gt;"",'Data Import'!$BW$299,"")</f>
        <v>0</v>
      </c>
      <c r="M82" s="200">
        <f>IF('Data Import'!$BW$300&lt;&gt;"",'Data Import'!$BW$300,"")</f>
        <v>0</v>
      </c>
    </row>
    <row r="83" spans="1:13" s="202" customFormat="1" ht="15.75" customHeight="1" x14ac:dyDescent="0.25">
      <c r="A83" s="33">
        <v>73</v>
      </c>
      <c r="B83" s="177" t="s">
        <v>83</v>
      </c>
      <c r="C83" s="199" t="str">
        <f>IF('Data Import'!$BX$291="Нет","+","")</f>
        <v/>
      </c>
      <c r="D83" s="199" t="str">
        <f>IF('Data Import'!$BX$292="Нет","+","")</f>
        <v/>
      </c>
      <c r="E83" s="179" t="str">
        <f>IF('Data Import'!$BX$293&lt;&gt;"",'Data Import'!$BX$293,"")</f>
        <v/>
      </c>
      <c r="F83" s="179" t="str">
        <f>IF('Data Import'!$BX$294&lt;&gt;"",'Data Import'!$BX$294,"")</f>
        <v/>
      </c>
      <c r="G83" s="200" t="str">
        <f>IF('Data Import'!$BX$295&lt;&gt;"",'Data Import'!$BX$295,"")</f>
        <v/>
      </c>
      <c r="H83" s="200" t="str">
        <f>IF('Data Import'!$BX$296&lt;&gt;"",'Data Import'!$BX$296,"")</f>
        <v/>
      </c>
      <c r="I83" s="199" t="str">
        <f>IF('Data Import'!$BX$297="Нет","+","")</f>
        <v/>
      </c>
      <c r="J83" s="179" t="str">
        <f>IF('Data Import'!$BX$298&lt;&gt;"",'Data Import'!$BX$298,"")</f>
        <v/>
      </c>
      <c r="K83" s="199" t="str">
        <f>IF('Data Import'!$BX$297="Да","+","")</f>
        <v/>
      </c>
      <c r="L83" s="200" t="str">
        <f>IF('Data Import'!$BX$299&lt;&gt;"",'Data Import'!$BX$299,"")</f>
        <v/>
      </c>
      <c r="M83" s="200" t="str">
        <f>IF('Data Import'!$BX$300&lt;&gt;"",'Data Import'!$BX$300,"")</f>
        <v/>
      </c>
    </row>
    <row r="84" spans="1:13" s="202" customFormat="1" ht="15.75" customHeight="1" x14ac:dyDescent="0.25">
      <c r="A84" s="33">
        <v>74</v>
      </c>
      <c r="B84" s="177" t="s">
        <v>84</v>
      </c>
      <c r="C84" s="199" t="str">
        <f>IF('Data Import'!$BY$291="Нет","+","")</f>
        <v>+</v>
      </c>
      <c r="D84" s="199" t="str">
        <f>IF('Data Import'!$BY$292="Нет","+","")</f>
        <v/>
      </c>
      <c r="E84" s="179" t="str">
        <f>IF('Data Import'!$BY$293&lt;&gt;"",'Data Import'!$BY$293,"")</f>
        <v/>
      </c>
      <c r="F84" s="179" t="str">
        <f>IF('Data Import'!$BY$294&lt;&gt;"",'Data Import'!$BY$294,"")</f>
        <v/>
      </c>
      <c r="G84" s="200" t="str">
        <f>IF('Data Import'!$BY$295&lt;&gt;"",'Data Import'!$BY$295,"")</f>
        <v/>
      </c>
      <c r="H84" s="200" t="str">
        <f>IF('Data Import'!$BY$296&lt;&gt;"",'Data Import'!$BY$296,"")</f>
        <v/>
      </c>
      <c r="I84" s="199" t="str">
        <f>IF('Data Import'!$BY$297="Нет","+","")</f>
        <v>+</v>
      </c>
      <c r="J84" s="179" t="str">
        <f>IF('Data Import'!$BY$298&lt;&gt;"",'Data Import'!$BY$298,"")</f>
        <v/>
      </c>
      <c r="K84" s="199" t="str">
        <f>IF('Data Import'!$BY$297="Да","+","")</f>
        <v/>
      </c>
      <c r="L84" s="200" t="str">
        <f>IF('Data Import'!$BY$299&lt;&gt;"",'Data Import'!$BY$299,"")</f>
        <v/>
      </c>
      <c r="M84" s="200" t="str">
        <f>IF('Data Import'!$BY$300&lt;&gt;"",'Data Import'!$BY$300,"")</f>
        <v/>
      </c>
    </row>
    <row r="85" spans="1:13" s="202" customFormat="1" ht="15.75" customHeight="1" x14ac:dyDescent="0.25">
      <c r="A85" s="33">
        <v>75</v>
      </c>
      <c r="B85" s="177" t="s">
        <v>85</v>
      </c>
      <c r="C85" s="199" t="str">
        <f>IF('Data Import'!$BZ$291="Нет","+","")</f>
        <v/>
      </c>
      <c r="D85" s="199" t="str">
        <f>IF('Data Import'!$BZ$292="Нет","+","")</f>
        <v/>
      </c>
      <c r="E85" s="179" t="str">
        <f>IF('Data Import'!$BZ$293&lt;&gt;"",'Data Import'!$BZ$293,"")</f>
        <v/>
      </c>
      <c r="F85" s="179" t="str">
        <f>IF('Data Import'!$BZ$294&lt;&gt;"",'Data Import'!$BZ$294,"")</f>
        <v/>
      </c>
      <c r="G85" s="200" t="str">
        <f>IF('Data Import'!$BZ$295&lt;&gt;"",'Data Import'!$BZ$295,"")</f>
        <v/>
      </c>
      <c r="H85" s="200" t="str">
        <f>IF('Data Import'!$BZ$296&lt;&gt;"",'Data Import'!$BZ$296,"")</f>
        <v/>
      </c>
      <c r="I85" s="199" t="str">
        <f>IF('Data Import'!$BZ$297="Нет","+","")</f>
        <v/>
      </c>
      <c r="J85" s="179" t="str">
        <f>IF('Data Import'!$BZ$298&lt;&gt;"",'Data Import'!$BZ$298,"")</f>
        <v/>
      </c>
      <c r="K85" s="199" t="str">
        <f>IF('Data Import'!$BZ$297="Да","+","")</f>
        <v/>
      </c>
      <c r="L85" s="200" t="str">
        <f>IF('Data Import'!$BZ$299&lt;&gt;"",'Data Import'!$BZ$299,"")</f>
        <v/>
      </c>
      <c r="M85" s="200" t="str">
        <f>IF('Data Import'!$BZ$300&lt;&gt;"",'Data Import'!$BZ$300,"")</f>
        <v/>
      </c>
    </row>
    <row r="86" spans="1:13" s="202" customFormat="1" ht="15.75" customHeight="1" x14ac:dyDescent="0.25">
      <c r="A86" s="33">
        <v>76</v>
      </c>
      <c r="B86" s="177" t="s">
        <v>86</v>
      </c>
      <c r="C86" s="199" t="str">
        <f>IF('Data Import'!$CA$291="Нет","+","")</f>
        <v>+</v>
      </c>
      <c r="D86" s="199" t="str">
        <f>IF('Data Import'!$CA$292="Нет","+","")</f>
        <v/>
      </c>
      <c r="E86" s="179" t="str">
        <f>IF('Data Import'!$CA$293&lt;&gt;"",'Data Import'!$CA$293,"")</f>
        <v/>
      </c>
      <c r="F86" s="179" t="str">
        <f>IF('Data Import'!$CA$294&lt;&gt;"",'Data Import'!$CA$294,"")</f>
        <v/>
      </c>
      <c r="G86" s="200" t="str">
        <f>IF('Data Import'!$CA$295&lt;&gt;"",'Data Import'!$CA$295,"")</f>
        <v/>
      </c>
      <c r="H86" s="200" t="str">
        <f>IF('Data Import'!$CA$296&lt;&gt;"",'Data Import'!$CA$296,"")</f>
        <v/>
      </c>
      <c r="I86" s="199" t="str">
        <f>IF('Data Import'!$CA$297="Нет","+","")</f>
        <v>+</v>
      </c>
      <c r="J86" s="179" t="str">
        <f>IF('Data Import'!$CA$298&lt;&gt;"",'Data Import'!$CA$298,"")</f>
        <v/>
      </c>
      <c r="K86" s="199" t="str">
        <f>IF('Data Import'!$CA$297="Да","+","")</f>
        <v/>
      </c>
      <c r="L86" s="200">
        <f>IF('Data Import'!$CA$299&lt;&gt;"",'Data Import'!$CA$299,"")</f>
        <v>0</v>
      </c>
      <c r="M86" s="200">
        <f>IF('Data Import'!$CA$300&lt;&gt;"",'Data Import'!$CA$300,"")</f>
        <v>0</v>
      </c>
    </row>
    <row r="87" spans="1:13" s="202" customFormat="1" ht="15.75" customHeight="1" x14ac:dyDescent="0.25">
      <c r="A87" s="33">
        <v>77</v>
      </c>
      <c r="B87" s="177" t="s">
        <v>87</v>
      </c>
      <c r="C87" s="199" t="str">
        <f>IF('Data Import'!$CB$291="Нет","+","")</f>
        <v>+</v>
      </c>
      <c r="D87" s="199" t="str">
        <f>IF('Data Import'!$CB$292="Нет","+","")</f>
        <v/>
      </c>
      <c r="E87" s="179" t="str">
        <f>IF('Data Import'!$CB$293&lt;&gt;"",'Data Import'!$CB$293,"")</f>
        <v/>
      </c>
      <c r="F87" s="179" t="str">
        <f>IF('Data Import'!$CB$294&lt;&gt;"",'Data Import'!$CB$294,"")</f>
        <v/>
      </c>
      <c r="G87" s="200" t="str">
        <f>IF('Data Import'!$CB$295&lt;&gt;"",'Data Import'!$CB$295,"")</f>
        <v/>
      </c>
      <c r="H87" s="200" t="str">
        <f>IF('Data Import'!$CB$296&lt;&gt;"",'Data Import'!$CB$296,"")</f>
        <v/>
      </c>
      <c r="I87" s="199" t="str">
        <f>IF('Data Import'!$CB$297="Нет","+","")</f>
        <v/>
      </c>
      <c r="J87" s="179" t="str">
        <f>IF('Data Import'!$CB$298&lt;&gt;"",'Data Import'!$CB$298,"")</f>
        <v/>
      </c>
      <c r="K87" s="199" t="str">
        <f>IF('Data Import'!$CB$297="Да","+","")</f>
        <v/>
      </c>
      <c r="L87" s="200" t="str">
        <f>IF('Data Import'!$CB$299&lt;&gt;"",'Data Import'!$CB$299,"")</f>
        <v/>
      </c>
      <c r="M87" s="200" t="str">
        <f>IF('Data Import'!$CB$300&lt;&gt;"",'Data Import'!$CB$300,"")</f>
        <v/>
      </c>
    </row>
    <row r="88" spans="1:13" s="202" customFormat="1" ht="15.75" customHeight="1" x14ac:dyDescent="0.25">
      <c r="A88" s="33">
        <v>78</v>
      </c>
      <c r="B88" s="177" t="s">
        <v>88</v>
      </c>
      <c r="C88" s="199" t="str">
        <f>IF('Data Import'!$CC$291="Нет","+","")</f>
        <v>+</v>
      </c>
      <c r="D88" s="199" t="str">
        <f>IF('Data Import'!$CC$292="Нет","+","")</f>
        <v/>
      </c>
      <c r="E88" s="179" t="str">
        <f>IF('Data Import'!$CC$293&lt;&gt;"",'Data Import'!$CC$293,"")</f>
        <v/>
      </c>
      <c r="F88" s="179" t="str">
        <f>IF('Data Import'!$CC$294&lt;&gt;"",'Data Import'!$CC$294,"")</f>
        <v/>
      </c>
      <c r="G88" s="200" t="str">
        <f>IF('Data Import'!$CC$295&lt;&gt;"",'Data Import'!$CC$295,"")</f>
        <v/>
      </c>
      <c r="H88" s="200" t="str">
        <f>IF('Data Import'!$CC$296&lt;&gt;"",'Data Import'!$CC$296,"")</f>
        <v/>
      </c>
      <c r="I88" s="199" t="str">
        <f>IF('Data Import'!$CC$297="Нет","+","")</f>
        <v>+</v>
      </c>
      <c r="J88" s="179" t="str">
        <f>IF('Data Import'!$CC$298&lt;&gt;"",'Data Import'!$CC$298,"")</f>
        <v/>
      </c>
      <c r="K88" s="199" t="str">
        <f>IF('Data Import'!$CC$297="Да","+","")</f>
        <v/>
      </c>
      <c r="L88" s="200">
        <f>IF('Data Import'!$CC$299&lt;&gt;"",'Data Import'!$CC$299,"")</f>
        <v>0</v>
      </c>
      <c r="M88" s="200">
        <f>IF('Data Import'!$CC$300&lt;&gt;"",'Data Import'!$CC$300,"")</f>
        <v>0</v>
      </c>
    </row>
    <row r="89" spans="1:13" s="202" customFormat="1" ht="15.75" customHeight="1" x14ac:dyDescent="0.25">
      <c r="A89" s="33">
        <v>79</v>
      </c>
      <c r="B89" s="177" t="s">
        <v>89</v>
      </c>
      <c r="C89" s="199" t="str">
        <f>IF('Data Import'!$CD$291="Нет","+","")</f>
        <v>+</v>
      </c>
      <c r="D89" s="199" t="str">
        <f>IF('Data Import'!$CD$292="Нет","+","")</f>
        <v/>
      </c>
      <c r="E89" s="179" t="str">
        <f>IF('Data Import'!$CD$293&lt;&gt;"",'Data Import'!$CD$293,"")</f>
        <v/>
      </c>
      <c r="F89" s="179" t="str">
        <f>IF('Data Import'!$CD$294&lt;&gt;"",'Data Import'!$CD$294,"")</f>
        <v/>
      </c>
      <c r="G89" s="200" t="str">
        <f>IF('Data Import'!$CD$295&lt;&gt;"",'Data Import'!$CD$295,"")</f>
        <v/>
      </c>
      <c r="H89" s="200" t="str">
        <f>IF('Data Import'!$CD$296&lt;&gt;"",'Data Import'!$CD$296,"")</f>
        <v/>
      </c>
      <c r="I89" s="199" t="str">
        <f>IF('Data Import'!$CD$297="Нет","+","")</f>
        <v>+</v>
      </c>
      <c r="J89" s="179" t="str">
        <f>IF('Data Import'!$CD$298&lt;&gt;"",'Data Import'!$CD$298,"")</f>
        <v/>
      </c>
      <c r="K89" s="199" t="str">
        <f>IF('Data Import'!$CD$297="Да","+","")</f>
        <v/>
      </c>
      <c r="L89" s="200">
        <f>IF('Data Import'!$CD$299&lt;&gt;"",'Data Import'!$CD$299,"")</f>
        <v>0</v>
      </c>
      <c r="M89" s="200">
        <f>IF('Data Import'!$CD$300&lt;&gt;"",'Data Import'!$CD$300,"")</f>
        <v>0</v>
      </c>
    </row>
    <row r="90" spans="1:13" s="202" customFormat="1" ht="15.75" customHeight="1" x14ac:dyDescent="0.25">
      <c r="A90" s="33">
        <v>80</v>
      </c>
      <c r="B90" s="177" t="s">
        <v>90</v>
      </c>
      <c r="C90" s="199" t="str">
        <f>IF('Data Import'!$CE$291="Нет","+","")</f>
        <v>+</v>
      </c>
      <c r="D90" s="199" t="str">
        <f>IF('Data Import'!$CE$292="Нет","+","")</f>
        <v/>
      </c>
      <c r="E90" s="179" t="str">
        <f>IF('Data Import'!$CE$293&lt;&gt;"",'Data Import'!$CE$293,"")</f>
        <v/>
      </c>
      <c r="F90" s="179" t="str">
        <f>IF('Data Import'!$CE$294&lt;&gt;"",'Data Import'!$CE$294,"")</f>
        <v/>
      </c>
      <c r="G90" s="200" t="str">
        <f>IF('Data Import'!$CE$295&lt;&gt;"",'Data Import'!$CE$295,"")</f>
        <v/>
      </c>
      <c r="H90" s="200" t="str">
        <f>IF('Data Import'!$CE$296&lt;&gt;"",'Data Import'!$CE$296,"")</f>
        <v/>
      </c>
      <c r="I90" s="199" t="str">
        <f>IF('Data Import'!$CE$297="Нет","+","")</f>
        <v>+</v>
      </c>
      <c r="J90" s="179" t="str">
        <f>IF('Data Import'!$CE$298&lt;&gt;"",'Data Import'!$CE$298,"")</f>
        <v/>
      </c>
      <c r="K90" s="199" t="str">
        <f>IF('Data Import'!$CE$297="Да","+","")</f>
        <v/>
      </c>
      <c r="L90" s="200">
        <f>IF('Data Import'!$CE$299&lt;&gt;"",'Data Import'!$CE$299,"")</f>
        <v>0</v>
      </c>
      <c r="M90" s="200">
        <f>IF('Data Import'!$CE$300&lt;&gt;"",'Data Import'!$CE$300,"")</f>
        <v>0</v>
      </c>
    </row>
    <row r="91" spans="1:13" s="202" customFormat="1" ht="15.75" customHeight="1" x14ac:dyDescent="0.25">
      <c r="A91" s="33">
        <v>81</v>
      </c>
      <c r="B91" s="177" t="s">
        <v>91</v>
      </c>
      <c r="C91" s="199" t="str">
        <f>IF('Data Import'!$CF$291="Нет","+","")</f>
        <v/>
      </c>
      <c r="D91" s="199" t="str">
        <f>IF('Data Import'!$CF$292="Нет","+","")</f>
        <v/>
      </c>
      <c r="E91" s="179" t="str">
        <f>IF('Data Import'!$CF$293&lt;&gt;"",'Data Import'!$CF$293,"")</f>
        <v/>
      </c>
      <c r="F91" s="179" t="str">
        <f>IF('Data Import'!$CF$294&lt;&gt;"",'Data Import'!$CF$294,"")</f>
        <v/>
      </c>
      <c r="G91" s="200" t="str">
        <f>IF('Data Import'!$CF$295&lt;&gt;"",'Data Import'!$CF$295,"")</f>
        <v/>
      </c>
      <c r="H91" s="200" t="str">
        <f>IF('Data Import'!$CF$296&lt;&gt;"",'Data Import'!$CF$296,"")</f>
        <v/>
      </c>
      <c r="I91" s="199" t="str">
        <f>IF('Data Import'!$CF$297="Нет","+","")</f>
        <v/>
      </c>
      <c r="J91" s="179" t="str">
        <f>IF('Data Import'!$CF$298&lt;&gt;"",'Data Import'!$CF$298,"")</f>
        <v/>
      </c>
      <c r="K91" s="199" t="str">
        <f>IF('Data Import'!$CF$297="Да","+","")</f>
        <v/>
      </c>
      <c r="L91" s="200" t="str">
        <f>IF('Data Import'!$CF$299&lt;&gt;"",'Data Import'!$CF$299,"")</f>
        <v/>
      </c>
      <c r="M91" s="200" t="str">
        <f>IF('Data Import'!$CF$300&lt;&gt;"",'Data Import'!$CF$300,"")</f>
        <v/>
      </c>
    </row>
    <row r="92" spans="1:13" s="202" customFormat="1" ht="15.75" customHeight="1" x14ac:dyDescent="0.25">
      <c r="A92" s="33">
        <v>82</v>
      </c>
      <c r="B92" s="177" t="s">
        <v>92</v>
      </c>
      <c r="C92" s="199" t="str">
        <f>IF('Data Import'!$CG$291="Нет","+","")</f>
        <v/>
      </c>
      <c r="D92" s="199" t="str">
        <f>IF('Data Import'!$CG$292="Нет","+","")</f>
        <v/>
      </c>
      <c r="E92" s="179" t="str">
        <f>IF('Data Import'!$CG$293&lt;&gt;"",'Data Import'!$CG$293,"")</f>
        <v/>
      </c>
      <c r="F92" s="179" t="str">
        <f>IF('Data Import'!$CG$294&lt;&gt;"",'Data Import'!$CG$294,"")</f>
        <v/>
      </c>
      <c r="G92" s="200" t="str">
        <f>IF('Data Import'!$CG$295&lt;&gt;"",'Data Import'!$CG$295,"")</f>
        <v/>
      </c>
      <c r="H92" s="200" t="str">
        <f>IF('Data Import'!$CG$296&lt;&gt;"",'Data Import'!$CG$296,"")</f>
        <v/>
      </c>
      <c r="I92" s="199" t="str">
        <f>IF('Data Import'!$CG$297="Нет","+","")</f>
        <v/>
      </c>
      <c r="J92" s="179" t="str">
        <f>IF('Data Import'!$CG$298&lt;&gt;"",'Data Import'!$CG$298,"")</f>
        <v/>
      </c>
      <c r="K92" s="199" t="str">
        <f>IF('Data Import'!$CG$297="Да","+","")</f>
        <v/>
      </c>
      <c r="L92" s="200" t="str">
        <f>IF('Data Import'!$CG$299&lt;&gt;"",'Data Import'!$CG$299,"")</f>
        <v/>
      </c>
      <c r="M92" s="200" t="str">
        <f>IF('Data Import'!$CG$300&lt;&gt;"",'Data Import'!$CG$300,"")</f>
        <v/>
      </c>
    </row>
    <row r="93" spans="1:13" s="202" customFormat="1" ht="15.75" customHeight="1" x14ac:dyDescent="0.25">
      <c r="A93" s="33">
        <v>83</v>
      </c>
      <c r="B93" s="177" t="s">
        <v>93</v>
      </c>
      <c r="C93" s="199" t="str">
        <f>IF('Data Import'!$CH$291="Нет","+","")</f>
        <v>+</v>
      </c>
      <c r="D93" s="199" t="str">
        <f>IF('Data Import'!$CH$292="Нет","+","")</f>
        <v/>
      </c>
      <c r="E93" s="179" t="str">
        <f>IF('Data Import'!$CH$293&lt;&gt;"",'Data Import'!$CH$293,"")</f>
        <v/>
      </c>
      <c r="F93" s="179" t="str">
        <f>IF('Data Import'!$CH$294&lt;&gt;"",'Data Import'!$CH$294,"")</f>
        <v/>
      </c>
      <c r="G93" s="200" t="str">
        <f>IF('Data Import'!$CH$295&lt;&gt;"",'Data Import'!$CH$295,"")</f>
        <v/>
      </c>
      <c r="H93" s="200" t="str">
        <f>IF('Data Import'!$CH$296&lt;&gt;"",'Data Import'!$CH$296,"")</f>
        <v/>
      </c>
      <c r="I93" s="199" t="str">
        <f>IF('Data Import'!$CH$297="Нет","+","")</f>
        <v/>
      </c>
      <c r="J93" s="179" t="str">
        <f>IF('Data Import'!$CH$298&lt;&gt;"",'Data Import'!$CH$298,"")</f>
        <v/>
      </c>
      <c r="K93" s="199" t="str">
        <f>IF('Data Import'!$CH$297="Да","+","")</f>
        <v/>
      </c>
      <c r="L93" s="200" t="str">
        <f>IF('Data Import'!$CH$299&lt;&gt;"",'Data Import'!$CH$299,"")</f>
        <v/>
      </c>
      <c r="M93" s="200" t="str">
        <f>IF('Data Import'!$CH$300&lt;&gt;"",'Data Import'!$CH$300,"")</f>
        <v/>
      </c>
    </row>
    <row r="94" spans="1:13" s="202" customFormat="1" ht="15.75" customHeight="1" x14ac:dyDescent="0.25">
      <c r="A94" s="33">
        <v>84</v>
      </c>
      <c r="B94" s="177" t="s">
        <v>94</v>
      </c>
      <c r="C94" s="199" t="str">
        <f>IF('Data Import'!$CI$291="Нет","+","")</f>
        <v/>
      </c>
      <c r="D94" s="199" t="str">
        <f>IF('Data Import'!$CI$292="Нет","+","")</f>
        <v/>
      </c>
      <c r="E94" s="179" t="str">
        <f>IF('Data Import'!$CI$293&lt;&gt;"",'Data Import'!$CI$293,"")</f>
        <v/>
      </c>
      <c r="F94" s="179" t="str">
        <f>IF('Data Import'!$CI$294&lt;&gt;"",'Data Import'!$CI$294,"")</f>
        <v/>
      </c>
      <c r="G94" s="200" t="str">
        <f>IF('Data Import'!$CI$295&lt;&gt;"",'Data Import'!$CI$295,"")</f>
        <v/>
      </c>
      <c r="H94" s="200" t="str">
        <f>IF('Data Import'!$CI$296&lt;&gt;"",'Data Import'!$CI$296,"")</f>
        <v/>
      </c>
      <c r="I94" s="199" t="str">
        <f>IF('Data Import'!$CI$297="Нет","+","")</f>
        <v/>
      </c>
      <c r="J94" s="179" t="str">
        <f>IF('Data Import'!$CI$298&lt;&gt;"",'Data Import'!$CI$298,"")</f>
        <v/>
      </c>
      <c r="K94" s="199" t="str">
        <f>IF('Data Import'!$CI$297="Да","+","")</f>
        <v/>
      </c>
      <c r="L94" s="200" t="str">
        <f>IF('Data Import'!$CI$299&lt;&gt;"",'Data Import'!$CI$299,"")</f>
        <v/>
      </c>
      <c r="M94" s="200" t="str">
        <f>IF('Data Import'!$CI$300&lt;&gt;"",'Data Import'!$CI$300,"")</f>
        <v/>
      </c>
    </row>
    <row r="95" spans="1:13" s="202" customFormat="1" ht="15.75" customHeight="1" x14ac:dyDescent="0.25">
      <c r="A95" s="33">
        <v>85</v>
      </c>
      <c r="B95" s="177" t="s">
        <v>95</v>
      </c>
      <c r="C95" s="199" t="str">
        <f>IF('Data Import'!$CJ$291="Нет","+","")</f>
        <v/>
      </c>
      <c r="D95" s="199" t="str">
        <f>IF('Data Import'!$CJ$292="Нет","+","")</f>
        <v/>
      </c>
      <c r="E95" s="179" t="str">
        <f>IF('Data Import'!$CJ$293&lt;&gt;"",'Data Import'!$CJ$293,"")</f>
        <v/>
      </c>
      <c r="F95" s="179" t="str">
        <f>IF('Data Import'!$CJ$294&lt;&gt;"",'Data Import'!$CJ$294,"")</f>
        <v/>
      </c>
      <c r="G95" s="200" t="str">
        <f>IF('Data Import'!$CJ$295&lt;&gt;"",'Data Import'!$CJ$295,"")</f>
        <v/>
      </c>
      <c r="H95" s="200" t="str">
        <f>IF('Data Import'!$CJ$296&lt;&gt;"",'Data Import'!$CJ$296,"")</f>
        <v/>
      </c>
      <c r="I95" s="199" t="str">
        <f>IF('Data Import'!$CJ$297="Нет","+","")</f>
        <v/>
      </c>
      <c r="J95" s="179" t="str">
        <f>IF('Data Import'!$CJ$298&lt;&gt;"",'Data Import'!$CJ$298,"")</f>
        <v/>
      </c>
      <c r="K95" s="199" t="str">
        <f>IF('Data Import'!$CJ$297="Да","+","")</f>
        <v/>
      </c>
      <c r="L95" s="200" t="str">
        <f>IF('Data Import'!$CJ$299&lt;&gt;"",'Data Import'!$CJ$299,"")</f>
        <v/>
      </c>
      <c r="M95" s="200" t="str">
        <f>IF('Data Import'!$CJ$300&lt;&gt;"",'Data Import'!$CJ$300,"")</f>
        <v/>
      </c>
    </row>
    <row r="96" spans="1:13" s="202" customFormat="1" ht="15.75" customHeight="1" x14ac:dyDescent="0.25">
      <c r="A96" s="33">
        <v>86</v>
      </c>
      <c r="B96" s="177" t="s">
        <v>96</v>
      </c>
      <c r="C96" s="199" t="str">
        <f>IF('Data Import'!$CK$291="Нет","+","")</f>
        <v/>
      </c>
      <c r="D96" s="199" t="str">
        <f>IF('Data Import'!$CK$292="Нет","+","")</f>
        <v/>
      </c>
      <c r="E96" s="179" t="str">
        <f>IF('Data Import'!$CK$293&lt;&gt;"",'Data Import'!$CK$293,"")</f>
        <v/>
      </c>
      <c r="F96" s="179" t="str">
        <f>IF('Data Import'!$CK$294&lt;&gt;"",'Data Import'!$CK$294,"")</f>
        <v/>
      </c>
      <c r="G96" s="200" t="str">
        <f>IF('Data Import'!$CK$295&lt;&gt;"",'Data Import'!$CK$295,"")</f>
        <v/>
      </c>
      <c r="H96" s="200" t="str">
        <f>IF('Data Import'!$CK$296&lt;&gt;"",'Data Import'!$CK$296,"")</f>
        <v/>
      </c>
      <c r="I96" s="199" t="str">
        <f>IF('Data Import'!$CK$297="Нет","+","")</f>
        <v/>
      </c>
      <c r="J96" s="179" t="str">
        <f>IF('Data Import'!$CK$298&lt;&gt;"",'Data Import'!$CK$298,"")</f>
        <v/>
      </c>
      <c r="K96" s="199" t="str">
        <f>IF('Data Import'!$CK$297="Да","+","")</f>
        <v/>
      </c>
      <c r="L96" s="200" t="str">
        <f>IF('Data Import'!$CK$299&lt;&gt;"",'Data Import'!$CK$299,"")</f>
        <v/>
      </c>
      <c r="M96" s="200" t="str">
        <f>IF('Data Import'!$CK$300&lt;&gt;"",'Data Import'!$CK$300,"")</f>
        <v/>
      </c>
    </row>
    <row r="97" spans="1:13" s="202" customFormat="1" ht="47.25" customHeight="1" x14ac:dyDescent="0.25">
      <c r="A97" s="33">
        <v>87</v>
      </c>
      <c r="B97" s="177" t="s">
        <v>97</v>
      </c>
      <c r="C97" s="199" t="str">
        <f>IF('Data Import'!$CL$291="Нет","+","")</f>
        <v>+</v>
      </c>
      <c r="D97" s="199" t="str">
        <f>IF('Data Import'!$CL$292="Нет","+","")</f>
        <v/>
      </c>
      <c r="E97" s="179" t="str">
        <f>IF('Data Import'!$CL$293&lt;&gt;"",'Data Import'!$CL$293,"")</f>
        <v/>
      </c>
      <c r="F97" s="179" t="str">
        <f>IF('Data Import'!$CL$294&lt;&gt;"",'Data Import'!$CL$294,"")</f>
        <v/>
      </c>
      <c r="G97" s="200" t="str">
        <f>IF('Data Import'!$CL$295&lt;&gt;"",'Data Import'!$CL$295,"")</f>
        <v/>
      </c>
      <c r="H97" s="200" t="str">
        <f>IF('Data Import'!$CL$296&lt;&gt;"",'Data Import'!$CL$296,"")</f>
        <v/>
      </c>
      <c r="I97" s="199" t="str">
        <f>IF('Data Import'!$CL$297="Нет","+","")</f>
        <v/>
      </c>
      <c r="J97" s="179" t="str">
        <f>IF('Data Import'!$CL$298&lt;&gt;"",'Data Import'!$CL$298,"")</f>
        <v xml:space="preserve">портал Правительства Республики Крым и сайты исполнительных органов на нем адаптированы для слабовидящих
</v>
      </c>
      <c r="K97" s="199" t="str">
        <f>IF('Data Import'!$CL$297="Да","+","")</f>
        <v/>
      </c>
      <c r="L97" s="200" t="str">
        <f>IF('Data Import'!$CL$299&lt;&gt;"",'Data Import'!$CL$299,"")</f>
        <v/>
      </c>
      <c r="M97" s="200" t="str">
        <f>IF('Data Import'!$CL$300&lt;&gt;"",'Data Import'!$CL$300,"")</f>
        <v/>
      </c>
    </row>
    <row r="98" spans="1:13" s="202" customFormat="1" ht="15.75" customHeight="1" x14ac:dyDescent="0.25">
      <c r="A98" s="33">
        <v>88</v>
      </c>
      <c r="B98" s="177" t="s">
        <v>98</v>
      </c>
      <c r="C98" s="199" t="str">
        <f>IF('Data Import'!$CM$291="Нет","+","")</f>
        <v>+</v>
      </c>
      <c r="D98" s="199" t="str">
        <f>IF('Data Import'!$CM$292="Нет","+","")</f>
        <v/>
      </c>
      <c r="E98" s="179" t="str">
        <f>IF('Data Import'!$CM$293&lt;&gt;"",'Data Import'!$CM$293,"")</f>
        <v/>
      </c>
      <c r="F98" s="179" t="str">
        <f>IF('Data Import'!$CM$294&lt;&gt;"",'Data Import'!$CM$294,"")</f>
        <v/>
      </c>
      <c r="G98" s="200" t="str">
        <f>IF('Data Import'!$CM$295&lt;&gt;"",'Data Import'!$CM$295,"")</f>
        <v/>
      </c>
      <c r="H98" s="200" t="str">
        <f>IF('Data Import'!$CM$296&lt;&gt;"",'Data Import'!$CM$296,"")</f>
        <v/>
      </c>
      <c r="I98" s="199" t="str">
        <f>IF('Data Import'!$CM$297="Нет","+","")</f>
        <v>+</v>
      </c>
      <c r="J98" s="179" t="str">
        <f>IF('Data Import'!$CM$298&lt;&gt;"",'Data Import'!$CM$298,"")</f>
        <v/>
      </c>
      <c r="K98" s="199" t="str">
        <f>IF('Data Import'!$CM$297="Да","+","")</f>
        <v/>
      </c>
      <c r="L98" s="200" t="str">
        <f>IF('Data Import'!$CM$299&lt;&gt;"",'Data Import'!$CM$299,"")</f>
        <v/>
      </c>
      <c r="M98" s="200" t="str">
        <f>IF('Data Import'!$CM$300&lt;&gt;"",'Data Import'!$CM$300,"")</f>
        <v/>
      </c>
    </row>
    <row r="99" spans="1:13" s="202" customFormat="1" ht="15.75" customHeight="1" x14ac:dyDescent="0.25">
      <c r="A99" s="33">
        <v>89</v>
      </c>
      <c r="B99" s="177" t="s">
        <v>99</v>
      </c>
      <c r="C99" s="199" t="str">
        <f>IF('Data Import'!$CN$291="Нет","+","")</f>
        <v/>
      </c>
      <c r="D99" s="199" t="str">
        <f>IF('Data Import'!$CN$292="Нет","+","")</f>
        <v/>
      </c>
      <c r="E99" s="179" t="str">
        <f>IF('Data Import'!$CN$293&lt;&gt;"",'Data Import'!$CN$293,"")</f>
        <v/>
      </c>
      <c r="F99" s="179" t="str">
        <f>IF('Data Import'!$CN$294&lt;&gt;"",'Data Import'!$CN$294,"")</f>
        <v/>
      </c>
      <c r="G99" s="200" t="str">
        <f>IF('Data Import'!$CN$295&lt;&gt;"",'Data Import'!$CN$295,"")</f>
        <v/>
      </c>
      <c r="H99" s="200" t="str">
        <f>IF('Data Import'!$CN$296&lt;&gt;"",'Data Import'!$CN$296,"")</f>
        <v/>
      </c>
      <c r="I99" s="199" t="str">
        <f>IF('Data Import'!$CN$297="Нет","+","")</f>
        <v/>
      </c>
      <c r="J99" s="179" t="str">
        <f>IF('Data Import'!$CN$298&lt;&gt;"",'Data Import'!$CN$298,"")</f>
        <v/>
      </c>
      <c r="K99" s="199" t="str">
        <f>IF('Data Import'!$CN$297="Да","+","")</f>
        <v/>
      </c>
      <c r="L99" s="200" t="str">
        <f>IF('Data Import'!$CN$299&lt;&gt;"",'Data Import'!$CN$299,"")</f>
        <v/>
      </c>
      <c r="M99" s="200" t="str">
        <f>IF('Data Import'!$CN$300&lt;&gt;"",'Data Import'!$CN$300,"")</f>
        <v/>
      </c>
    </row>
  </sheetData>
  <autoFilter ref="A10:M10"/>
  <mergeCells count="14">
    <mergeCell ref="A1:M1"/>
    <mergeCell ref="A2:A9"/>
    <mergeCell ref="B2:B9"/>
    <mergeCell ref="C2:M2"/>
    <mergeCell ref="C3:M3"/>
    <mergeCell ref="C4:M4"/>
    <mergeCell ref="C5:H5"/>
    <mergeCell ref="I5:K8"/>
    <mergeCell ref="L5:M8"/>
    <mergeCell ref="C6:C9"/>
    <mergeCell ref="D6:H6"/>
    <mergeCell ref="D7:H7"/>
    <mergeCell ref="D8:D9"/>
    <mergeCell ref="E8:H8"/>
  </mergeCells>
  <pageMargins left="0.7" right="0.7" top="0.75" bottom="0.75" header="0.3" footer="0.3"/>
  <pageSetup paperSize="9" firstPageNumber="2147483648" orientation="portrait"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00"/>
  <sheetViews>
    <sheetView zoomScale="70" zoomScaleNormal="70" workbookViewId="0">
      <pane xSplit="2" ySplit="8" topLeftCell="C81" activePane="bottomRight" state="frozen"/>
      <selection pane="topRight" activeCell="C1" sqref="C1"/>
      <selection pane="bottomLeft" activeCell="A9" sqref="A9"/>
      <selection pane="bottomRight" activeCell="F91" sqref="F91"/>
    </sheetView>
  </sheetViews>
  <sheetFormatPr defaultRowHeight="15" x14ac:dyDescent="0.25"/>
  <cols>
    <col min="1" max="1" width="5.42578125" style="56" customWidth="1"/>
    <col min="2" max="2" width="44.7109375" style="56" customWidth="1"/>
    <col min="3" max="3" width="14.7109375" style="56" customWidth="1"/>
    <col min="4" max="4" width="15.140625" style="56" customWidth="1"/>
    <col min="5" max="5" width="9.28515625" style="56" customWidth="1"/>
    <col min="6" max="6" width="28.5703125" style="56" customWidth="1"/>
    <col min="7" max="7" width="53.5703125" style="56" customWidth="1"/>
    <col min="8" max="8" width="12.5703125" style="63" customWidth="1"/>
    <col min="9" max="9" width="31" style="63" customWidth="1"/>
    <col min="10" max="10" width="19" style="63" customWidth="1"/>
  </cols>
  <sheetData>
    <row r="1" spans="1:12" ht="18.75" customHeight="1" x14ac:dyDescent="0.25">
      <c r="A1" s="15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row>
    <row r="2" spans="1:12" ht="15.75" customHeight="1" x14ac:dyDescent="0.25">
      <c r="A2" s="92" t="s">
        <v>0</v>
      </c>
      <c r="B2" s="92" t="s">
        <v>1</v>
      </c>
      <c r="C2" s="95" t="s">
        <v>233</v>
      </c>
      <c r="D2" s="90"/>
      <c r="E2" s="90"/>
      <c r="F2" s="90"/>
      <c r="G2" s="90"/>
      <c r="H2" s="90"/>
      <c r="I2" s="90"/>
      <c r="J2" s="91"/>
    </row>
    <row r="3" spans="1:12" ht="51" customHeight="1" x14ac:dyDescent="0.25">
      <c r="A3" s="93"/>
      <c r="B3" s="93"/>
      <c r="C3" s="96" t="s">
        <v>234</v>
      </c>
      <c r="D3" s="90"/>
      <c r="E3" s="90"/>
      <c r="F3" s="90"/>
      <c r="G3" s="90"/>
      <c r="H3" s="90"/>
      <c r="I3" s="90"/>
      <c r="J3" s="91"/>
    </row>
    <row r="4" spans="1:12" ht="51.75" customHeight="1" x14ac:dyDescent="0.25">
      <c r="A4" s="93"/>
      <c r="B4" s="93"/>
      <c r="C4" s="97" t="str">
        <f>CONCATENATE("Ожидаемый результат: Доля государственных /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повысивших квалификацию: ",VLOOKUP(INT(LEFT('Data Import'!$A$1,4)),'Meta Data'!$A$2:$B$8,2))</f>
        <v>Ожидаемый результат: Доля государственных /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повысивших квалификацию: 2025 год – не менее 45%,</v>
      </c>
      <c r="D4" s="90"/>
      <c r="E4" s="90"/>
      <c r="F4" s="90"/>
      <c r="G4" s="90"/>
      <c r="H4" s="90"/>
      <c r="I4" s="90"/>
      <c r="J4" s="91"/>
      <c r="K4" s="12"/>
      <c r="L4" s="12"/>
    </row>
    <row r="5" spans="1:12" ht="39.75" customHeight="1" x14ac:dyDescent="0.25">
      <c r="A5" s="93"/>
      <c r="B5" s="93"/>
      <c r="C5" s="165" t="s">
        <v>113</v>
      </c>
      <c r="D5" s="105"/>
      <c r="E5" s="98" t="str">
        <f>CONCATENATE("Велась ли в ",'Data Import'!$A$1," работа по данному направлению")</f>
        <v>Велась ли в 2025 г. работа по данному направлению</v>
      </c>
      <c r="F5" s="90"/>
      <c r="G5" s="91"/>
      <c r="H5" s="113" t="s">
        <v>235</v>
      </c>
      <c r="I5" s="100"/>
      <c r="J5" s="98" t="s">
        <v>236</v>
      </c>
      <c r="K5" s="12"/>
      <c r="L5" s="12"/>
    </row>
    <row r="6" spans="1:12" ht="41.25" customHeight="1" x14ac:dyDescent="0.25">
      <c r="A6" s="93"/>
      <c r="B6" s="93"/>
      <c r="C6" s="101"/>
      <c r="D6" s="145"/>
      <c r="E6" s="98" t="s">
        <v>6</v>
      </c>
      <c r="F6" s="98" t="s">
        <v>225</v>
      </c>
      <c r="G6" s="46" t="s">
        <v>7</v>
      </c>
      <c r="H6" s="98" t="s">
        <v>177</v>
      </c>
      <c r="I6" s="98" t="str">
        <f>CONCATENATE("повысивших квалификацию по итогам ",'Data Import'!$A$1," (включая служащих, повысивших квалификацию в предыдущих годах)")</f>
        <v>повысивших квалификацию по итогам 2025 г. (включая служащих, повысивших квалификацию в предыдущих годах)</v>
      </c>
      <c r="J6" s="93"/>
      <c r="K6" s="12"/>
      <c r="L6" s="12"/>
    </row>
    <row r="7" spans="1:12" ht="36.75" customHeight="1" x14ac:dyDescent="0.25">
      <c r="A7" s="94"/>
      <c r="B7" s="94"/>
      <c r="C7" s="46" t="s">
        <v>6</v>
      </c>
      <c r="D7" s="55" t="s">
        <v>7</v>
      </c>
      <c r="E7" s="94"/>
      <c r="F7" s="94"/>
      <c r="G7" s="46" t="s">
        <v>237</v>
      </c>
      <c r="H7" s="94"/>
      <c r="I7" s="94"/>
      <c r="J7" s="94"/>
      <c r="K7" s="12"/>
      <c r="L7" s="12"/>
    </row>
    <row r="8" spans="1:12" ht="15.75" customHeight="1" x14ac:dyDescent="0.25">
      <c r="A8" s="54">
        <v>1</v>
      </c>
      <c r="B8" s="54">
        <v>2</v>
      </c>
      <c r="C8" s="54">
        <v>3</v>
      </c>
      <c r="D8" s="20">
        <v>4</v>
      </c>
      <c r="E8" s="35">
        <v>5</v>
      </c>
      <c r="F8" s="35">
        <v>6</v>
      </c>
      <c r="G8" s="54">
        <v>7</v>
      </c>
      <c r="H8" s="35">
        <v>8</v>
      </c>
      <c r="I8" s="35">
        <v>9</v>
      </c>
      <c r="J8" s="32">
        <v>10</v>
      </c>
      <c r="K8" s="12"/>
      <c r="L8" s="12"/>
    </row>
    <row r="9" spans="1:12" s="202" customFormat="1" ht="15.75" customHeight="1" x14ac:dyDescent="0.25">
      <c r="A9" s="33">
        <v>1</v>
      </c>
      <c r="B9" s="177" t="s">
        <v>11</v>
      </c>
      <c r="C9" s="199" t="str">
        <f>IF('Data Import'!$D$301="Нет","+","")</f>
        <v/>
      </c>
      <c r="D9" s="199" t="str">
        <f>IF('Data Import'!$D$301="Да","+","")</f>
        <v/>
      </c>
      <c r="E9" s="199" t="str">
        <f>IF('Data Import'!$D$302="Нет","+","")</f>
        <v/>
      </c>
      <c r="F9" s="179" t="str">
        <f>IF('Data Import'!$D$303&lt;&gt;"",'Data Import'!$D$303,"")</f>
        <v/>
      </c>
      <c r="G9" s="179" t="str">
        <f>IF('Data Import'!$D$304&lt;&gt;"",'Data Import'!$D$304,"")</f>
        <v/>
      </c>
      <c r="H9" s="200" t="str">
        <f>IF('Data Import'!$D$305&lt;&gt;"",'Data Import'!$D$305,"")</f>
        <v/>
      </c>
      <c r="I9" s="200" t="str">
        <f>IF('Data Import'!$D$306&lt;&gt;"",'Data Import'!$D$306,"")</f>
        <v/>
      </c>
      <c r="J9" s="201" t="str">
        <f>IF('Data Import'!$D$307&lt;&gt;"",'Data Import'!$D$307,"")</f>
        <v/>
      </c>
      <c r="K9" s="12"/>
      <c r="L9" s="12"/>
    </row>
    <row r="10" spans="1:12" s="202" customFormat="1" ht="15.75" customHeight="1" x14ac:dyDescent="0.25">
      <c r="A10" s="33">
        <v>2</v>
      </c>
      <c r="B10" s="177" t="s">
        <v>12</v>
      </c>
      <c r="C10" s="199" t="str">
        <f>IF('Data Import'!$E$301="Нет","+","")</f>
        <v/>
      </c>
      <c r="D10" s="199" t="str">
        <f>IF('Data Import'!$E$301="Да","+","")</f>
        <v/>
      </c>
      <c r="E10" s="199" t="str">
        <f>IF('Data Import'!$E$302="Нет","+","")</f>
        <v/>
      </c>
      <c r="F10" s="179" t="str">
        <f>IF('Data Import'!$E$303&lt;&gt;"",'Data Import'!$E$303,"")</f>
        <v/>
      </c>
      <c r="G10" s="179" t="str">
        <f>IF('Data Import'!$E$304&lt;&gt;"",'Data Import'!$E$304,"")</f>
        <v/>
      </c>
      <c r="H10" s="200" t="str">
        <f>IF('Data Import'!$E$305&lt;&gt;"",'Data Import'!$E$305,"")</f>
        <v/>
      </c>
      <c r="I10" s="200" t="str">
        <f>IF('Data Import'!$E$306&lt;&gt;"",'Data Import'!$E$306,"")</f>
        <v/>
      </c>
      <c r="J10" s="201" t="str">
        <f>IF('Data Import'!$E$307&lt;&gt;"",'Data Import'!$E$307,"")</f>
        <v/>
      </c>
      <c r="K10" s="12"/>
      <c r="L10" s="12"/>
    </row>
    <row r="11" spans="1:12" s="202" customFormat="1" ht="15.75" customHeight="1" x14ac:dyDescent="0.25">
      <c r="A11" s="33">
        <v>3</v>
      </c>
      <c r="B11" s="177" t="s">
        <v>13</v>
      </c>
      <c r="C11" s="199" t="str">
        <f>IF('Data Import'!$F$301="Нет","+","")</f>
        <v/>
      </c>
      <c r="D11" s="199" t="str">
        <f>IF('Data Import'!$F$301="Да","+","")</f>
        <v/>
      </c>
      <c r="E11" s="199" t="str">
        <f>IF('Data Import'!$F$302="Нет","+","")</f>
        <v/>
      </c>
      <c r="F11" s="179" t="str">
        <f>IF('Data Import'!$F$303&lt;&gt;"",'Data Import'!$F$303,"")</f>
        <v/>
      </c>
      <c r="G11" s="179" t="str">
        <f>IF('Data Import'!$F$304&lt;&gt;"",'Data Import'!$F$304,"")</f>
        <v/>
      </c>
      <c r="H11" s="200" t="str">
        <f>IF('Data Import'!$F$305&lt;&gt;"",'Data Import'!$F$305,"")</f>
        <v/>
      </c>
      <c r="I11" s="200" t="str">
        <f>IF('Data Import'!$F$306&lt;&gt;"",'Data Import'!$F$306,"")</f>
        <v/>
      </c>
      <c r="J11" s="201" t="str">
        <f>IF('Data Import'!$F$307&lt;&gt;"",'Data Import'!$F$307,"")</f>
        <v/>
      </c>
      <c r="K11" s="12"/>
      <c r="L11" s="12"/>
    </row>
    <row r="12" spans="1:12" s="202" customFormat="1" ht="15.75" customHeight="1" x14ac:dyDescent="0.25">
      <c r="A12" s="33">
        <v>4</v>
      </c>
      <c r="B12" s="177" t="s">
        <v>14</v>
      </c>
      <c r="C12" s="199" t="str">
        <f>IF('Data Import'!$G$301="Нет","+","")</f>
        <v/>
      </c>
      <c r="D12" s="199" t="str">
        <f>IF('Data Import'!$G$301="Да","+","")</f>
        <v>+</v>
      </c>
      <c r="E12" s="199" t="str">
        <f>IF('Data Import'!$G$302="Нет","+","")</f>
        <v>+</v>
      </c>
      <c r="F12" s="179" t="str">
        <f>IF('Data Import'!$G$303&lt;&gt;"",'Data Import'!$G$303,"")</f>
        <v/>
      </c>
      <c r="G12" s="179" t="str">
        <f>IF('Data Import'!$G$304&lt;&gt;"",'Data Import'!$G$304,"")</f>
        <v/>
      </c>
      <c r="H12" s="200">
        <f>IF('Data Import'!$G$305&lt;&gt;"",'Data Import'!$G$305,"")</f>
        <v>4</v>
      </c>
      <c r="I12" s="200">
        <f>IF('Data Import'!$G$306&lt;&gt;"",'Data Import'!$G$306,"")</f>
        <v>0</v>
      </c>
      <c r="J12" s="201">
        <f>IF('Data Import'!$G$307&lt;&gt;"",'Data Import'!$G$307,"")</f>
        <v>0</v>
      </c>
      <c r="K12" s="12"/>
      <c r="L12" s="12"/>
    </row>
    <row r="13" spans="1:12" s="202" customFormat="1" ht="15.75" customHeight="1" x14ac:dyDescent="0.25">
      <c r="A13" s="33">
        <v>5</v>
      </c>
      <c r="B13" s="177" t="s">
        <v>15</v>
      </c>
      <c r="C13" s="199" t="str">
        <f>IF('Data Import'!$H$301="Нет","+","")</f>
        <v>+</v>
      </c>
      <c r="D13" s="199" t="str">
        <f>IF('Data Import'!$H$301="Да","+","")</f>
        <v/>
      </c>
      <c r="E13" s="199" t="str">
        <f>IF('Data Import'!$H$302="Нет","+","")</f>
        <v>+</v>
      </c>
      <c r="F13" s="179" t="str">
        <f>IF('Data Import'!$H$303&lt;&gt;"",'Data Import'!$H$303,"")</f>
        <v/>
      </c>
      <c r="G13" s="179" t="str">
        <f>IF('Data Import'!$H$304&lt;&gt;"",'Data Import'!$H$304,"")</f>
        <v/>
      </c>
      <c r="H13" s="200">
        <f>IF('Data Import'!$H$305&lt;&gt;"",'Data Import'!$H$305,"")</f>
        <v>48</v>
      </c>
      <c r="I13" s="200">
        <f>IF('Data Import'!$H$306&lt;&gt;"",'Data Import'!$H$306,"")</f>
        <v>0</v>
      </c>
      <c r="J13" s="201">
        <f>IF('Data Import'!$H$307&lt;&gt;"",'Data Import'!$H$307,"")</f>
        <v>0</v>
      </c>
      <c r="K13" s="12"/>
      <c r="L13" s="12"/>
    </row>
    <row r="14" spans="1:12" s="202" customFormat="1" ht="15.75" customHeight="1" x14ac:dyDescent="0.25">
      <c r="A14" s="33">
        <v>6</v>
      </c>
      <c r="B14" s="177" t="s">
        <v>16</v>
      </c>
      <c r="C14" s="199" t="str">
        <f>IF('Data Import'!$I$301="Нет","+","")</f>
        <v>+</v>
      </c>
      <c r="D14" s="199" t="str">
        <f>IF('Data Import'!$I$301="Да","+","")</f>
        <v/>
      </c>
      <c r="E14" s="199" t="str">
        <f>IF('Data Import'!$I$302="Нет","+","")</f>
        <v>+</v>
      </c>
      <c r="F14" s="179" t="str">
        <f>IF('Data Import'!$I$303&lt;&gt;"",'Data Import'!$I$303,"")</f>
        <v/>
      </c>
      <c r="G14" s="179" t="str">
        <f>IF('Data Import'!$I$304&lt;&gt;"",'Data Import'!$I$304,"")</f>
        <v/>
      </c>
      <c r="H14" s="200" t="str">
        <f>IF('Data Import'!$I$305&lt;&gt;"",'Data Import'!$I$305,"")</f>
        <v/>
      </c>
      <c r="I14" s="200" t="str">
        <f>IF('Data Import'!$I$306&lt;&gt;"",'Data Import'!$I$306,"")</f>
        <v/>
      </c>
      <c r="J14" s="201" t="str">
        <f>IF('Data Import'!$I$307&lt;&gt;"",'Data Import'!$I$307,"")</f>
        <v/>
      </c>
      <c r="K14" s="12"/>
      <c r="L14" s="12"/>
    </row>
    <row r="15" spans="1:12" s="202" customFormat="1" ht="79.5" customHeight="1" x14ac:dyDescent="0.25">
      <c r="A15" s="33">
        <v>7</v>
      </c>
      <c r="B15" s="177" t="s">
        <v>17</v>
      </c>
      <c r="C15" s="199" t="str">
        <f>IF('Data Import'!$J$301="Нет","+","")</f>
        <v/>
      </c>
      <c r="D15" s="199" t="str">
        <f>IF('Data Import'!$J$301="Да","+","")</f>
        <v>+</v>
      </c>
      <c r="E15" s="199" t="str">
        <f>IF('Data Import'!$J$302="Нет","+","")</f>
        <v/>
      </c>
      <c r="F15" s="179" t="str">
        <f>IF('Data Import'!$J$303&lt;&gt;"",'Data Import'!$J$303,"")</f>
        <v/>
      </c>
      <c r="G15" s="179" t="str">
        <f>IF('Data Import'!$J$304&lt;&gt;"",'Data Import'!$J$304,"")</f>
        <v xml:space="preserve">Проведение семинара в августе 2025 года организовано Министерством социальной защиты Сахалинской области по теме «Практические аспекты обеспечения доступности объектов и услуг для инвалидов и других маломобильных групп населения»
</v>
      </c>
      <c r="H15" s="200">
        <f>IF('Data Import'!$J$305&lt;&gt;"",'Data Import'!$J$305,"")</f>
        <v>21</v>
      </c>
      <c r="I15" s="200">
        <f>IF('Data Import'!$J$306&lt;&gt;"",'Data Import'!$J$306,"")</f>
        <v>10</v>
      </c>
      <c r="J15" s="201">
        <f>IF('Data Import'!$J$307&lt;&gt;"",'Data Import'!$J$307,"")</f>
        <v>47.619</v>
      </c>
      <c r="K15" s="12"/>
      <c r="L15" s="12"/>
    </row>
    <row r="16" spans="1:12" s="202" customFormat="1" ht="15.75" customHeight="1" x14ac:dyDescent="0.25">
      <c r="A16" s="33">
        <v>8</v>
      </c>
      <c r="B16" s="177" t="s">
        <v>18</v>
      </c>
      <c r="C16" s="199" t="str">
        <f>IF('Data Import'!$K$301="Нет","+","")</f>
        <v>+</v>
      </c>
      <c r="D16" s="199" t="str">
        <f>IF('Data Import'!$K$301="Да","+","")</f>
        <v/>
      </c>
      <c r="E16" s="199" t="str">
        <f>IF('Data Import'!$K$302="Нет","+","")</f>
        <v>+</v>
      </c>
      <c r="F16" s="179" t="str">
        <f>IF('Data Import'!$K$303&lt;&gt;"",'Data Import'!$K$303,"")</f>
        <v/>
      </c>
      <c r="G16" s="179" t="str">
        <f>IF('Data Import'!$K$304&lt;&gt;"",'Data Import'!$K$304,"")</f>
        <v/>
      </c>
      <c r="H16" s="200">
        <f>IF('Data Import'!$K$305&lt;&gt;"",'Data Import'!$K$305,"")</f>
        <v>0</v>
      </c>
      <c r="I16" s="200">
        <f>IF('Data Import'!$K$306&lt;&gt;"",'Data Import'!$K$306,"")</f>
        <v>0</v>
      </c>
      <c r="J16" s="201" t="str">
        <f>IF('Data Import'!$K$307&lt;&gt;"",'Data Import'!$K$307,"")</f>
        <v/>
      </c>
      <c r="K16" s="12"/>
      <c r="L16" s="12"/>
    </row>
    <row r="17" spans="1:12" s="202" customFormat="1" ht="15.75" customHeight="1" x14ac:dyDescent="0.25">
      <c r="A17" s="33">
        <v>9</v>
      </c>
      <c r="B17" s="177" t="s">
        <v>19</v>
      </c>
      <c r="C17" s="199" t="str">
        <f>IF('Data Import'!$L$301="Нет","+","")</f>
        <v/>
      </c>
      <c r="D17" s="199" t="str">
        <f>IF('Data Import'!$L$301="Да","+","")</f>
        <v>+</v>
      </c>
      <c r="E17" s="199" t="str">
        <f>IF('Data Import'!$L$302="Нет","+","")</f>
        <v/>
      </c>
      <c r="F17" s="179" t="str">
        <f>IF('Data Import'!$L$303&lt;&gt;"",'Data Import'!$L$303,"")</f>
        <v/>
      </c>
      <c r="G17" s="179" t="str">
        <f>IF('Data Import'!$L$304&lt;&gt;"",'Data Import'!$L$304,"")</f>
        <v>7</v>
      </c>
      <c r="H17" s="200">
        <f>IF('Data Import'!$L$305&lt;&gt;"",'Data Import'!$L$305,"")</f>
        <v>52</v>
      </c>
      <c r="I17" s="200">
        <f>IF('Data Import'!$L$306&lt;&gt;"",'Data Import'!$L$306,"")</f>
        <v>0</v>
      </c>
      <c r="J17" s="201">
        <f>IF('Data Import'!$L$307&lt;&gt;"",'Data Import'!$L$307,"")</f>
        <v>0</v>
      </c>
      <c r="K17" s="12"/>
      <c r="L17" s="12"/>
    </row>
    <row r="18" spans="1:12" s="202" customFormat="1" ht="15.75" customHeight="1" x14ac:dyDescent="0.25">
      <c r="A18" s="33">
        <v>10</v>
      </c>
      <c r="B18" s="177" t="s">
        <v>20</v>
      </c>
      <c r="C18" s="199" t="str">
        <f>IF('Data Import'!$M$301="Нет","+","")</f>
        <v/>
      </c>
      <c r="D18" s="199" t="str">
        <f>IF('Data Import'!$M$301="Да","+","")</f>
        <v>+</v>
      </c>
      <c r="E18" s="199" t="str">
        <f>IF('Data Import'!$M$302="Нет","+","")</f>
        <v>+</v>
      </c>
      <c r="F18" s="179" t="str">
        <f>IF('Data Import'!$M$303&lt;&gt;"",'Data Import'!$M$303,"")</f>
        <v/>
      </c>
      <c r="G18" s="179" t="str">
        <f>IF('Data Import'!$M$304&lt;&gt;"",'Data Import'!$M$304,"")</f>
        <v/>
      </c>
      <c r="H18" s="200">
        <f>IF('Data Import'!$M$305&lt;&gt;"",'Data Import'!$M$305,"")</f>
        <v>50</v>
      </c>
      <c r="I18" s="200">
        <f>IF('Data Import'!$M$306&lt;&gt;"",'Data Import'!$M$306,"")</f>
        <v>0</v>
      </c>
      <c r="J18" s="201">
        <f>IF('Data Import'!$M$307&lt;&gt;"",'Data Import'!$M$307,"")</f>
        <v>0</v>
      </c>
      <c r="K18" s="12"/>
      <c r="L18" s="12"/>
    </row>
    <row r="19" spans="1:12" s="202" customFormat="1" ht="15.75" customHeight="1" x14ac:dyDescent="0.25">
      <c r="A19" s="33">
        <v>11</v>
      </c>
      <c r="B19" s="177" t="s">
        <v>21</v>
      </c>
      <c r="C19" s="199" t="str">
        <f>IF('Data Import'!$N$301="Нет","+","")</f>
        <v/>
      </c>
      <c r="D19" s="199" t="str">
        <f>IF('Data Import'!$N$301="Да","+","")</f>
        <v/>
      </c>
      <c r="E19" s="199" t="str">
        <f>IF('Data Import'!$N$302="Нет","+","")</f>
        <v>+</v>
      </c>
      <c r="F19" s="179" t="str">
        <f>IF('Data Import'!$N$303&lt;&gt;"",'Data Import'!$N$303,"")</f>
        <v/>
      </c>
      <c r="G19" s="179" t="str">
        <f>IF('Data Import'!$N$304&lt;&gt;"",'Data Import'!$N$304,"")</f>
        <v/>
      </c>
      <c r="H19" s="200">
        <f>IF('Data Import'!$N$305&lt;&gt;"",'Data Import'!$N$305,"")</f>
        <v>0</v>
      </c>
      <c r="I19" s="200">
        <f>IF('Data Import'!$N$306&lt;&gt;"",'Data Import'!$N$306,"")</f>
        <v>0</v>
      </c>
      <c r="J19" s="201" t="str">
        <f>IF('Data Import'!$N$307&lt;&gt;"",'Data Import'!$N$307,"")</f>
        <v/>
      </c>
      <c r="K19" s="12"/>
      <c r="L19" s="12"/>
    </row>
    <row r="20" spans="1:12" s="202" customFormat="1" ht="15.75" customHeight="1" x14ac:dyDescent="0.25">
      <c r="A20" s="33">
        <v>12</v>
      </c>
      <c r="B20" s="177" t="s">
        <v>22</v>
      </c>
      <c r="C20" s="199" t="str">
        <f>IF('Data Import'!$O$301="Нет","+","")</f>
        <v>+</v>
      </c>
      <c r="D20" s="199" t="str">
        <f>IF('Data Import'!$O$301="Да","+","")</f>
        <v/>
      </c>
      <c r="E20" s="199" t="str">
        <f>IF('Data Import'!$O$302="Нет","+","")</f>
        <v>+</v>
      </c>
      <c r="F20" s="179" t="str">
        <f>IF('Data Import'!$O$303&lt;&gt;"",'Data Import'!$O$303,"")</f>
        <v/>
      </c>
      <c r="G20" s="179" t="str">
        <f>IF('Data Import'!$O$304&lt;&gt;"",'Data Import'!$O$304,"")</f>
        <v/>
      </c>
      <c r="H20" s="200">
        <f>IF('Data Import'!$O$305&lt;&gt;"",'Data Import'!$O$305,"")</f>
        <v>9</v>
      </c>
      <c r="I20" s="200">
        <f>IF('Data Import'!$O$306&lt;&gt;"",'Data Import'!$O$306,"")</f>
        <v>0</v>
      </c>
      <c r="J20" s="201">
        <f>IF('Data Import'!$O$307&lt;&gt;"",'Data Import'!$O$307,"")</f>
        <v>0</v>
      </c>
      <c r="K20" s="12"/>
      <c r="L20" s="12"/>
    </row>
    <row r="21" spans="1:12" s="202" customFormat="1" ht="15.75" customHeight="1" x14ac:dyDescent="0.25">
      <c r="A21" s="33">
        <v>13</v>
      </c>
      <c r="B21" s="177" t="s">
        <v>23</v>
      </c>
      <c r="C21" s="199" t="str">
        <f>IF('Data Import'!$P$301="Нет","+","")</f>
        <v/>
      </c>
      <c r="D21" s="199" t="str">
        <f>IF('Data Import'!$P$301="Да","+","")</f>
        <v>+</v>
      </c>
      <c r="E21" s="199" t="str">
        <f>IF('Data Import'!$P$302="Нет","+","")</f>
        <v>+</v>
      </c>
      <c r="F21" s="179" t="str">
        <f>IF('Data Import'!$P$303&lt;&gt;"",'Data Import'!$P$303,"")</f>
        <v/>
      </c>
      <c r="G21" s="179" t="str">
        <f>IF('Data Import'!$P$304&lt;&gt;"",'Data Import'!$P$304,"")</f>
        <v/>
      </c>
      <c r="H21" s="200">
        <f>IF('Data Import'!$P$305&lt;&gt;"",'Data Import'!$P$305,"")</f>
        <v>10</v>
      </c>
      <c r="I21" s="200">
        <f>IF('Data Import'!$P$306&lt;&gt;"",'Data Import'!$P$306,"")</f>
        <v>2</v>
      </c>
      <c r="J21" s="201">
        <f>IF('Data Import'!$P$307&lt;&gt;"",'Data Import'!$P$307,"")</f>
        <v>20</v>
      </c>
      <c r="K21" s="12"/>
      <c r="L21" s="12"/>
    </row>
    <row r="22" spans="1:12" s="202" customFormat="1" ht="15.75" customHeight="1" x14ac:dyDescent="0.25">
      <c r="A22" s="33">
        <v>14</v>
      </c>
      <c r="B22" s="177" t="s">
        <v>24</v>
      </c>
      <c r="C22" s="199" t="str">
        <f>IF('Data Import'!$Q$301="Нет","+","")</f>
        <v/>
      </c>
      <c r="D22" s="199" t="str">
        <f>IF('Data Import'!$Q$301="Да","+","")</f>
        <v>+</v>
      </c>
      <c r="E22" s="199" t="str">
        <f>IF('Data Import'!$Q$302="Нет","+","")</f>
        <v>+</v>
      </c>
      <c r="F22" s="179" t="str">
        <f>IF('Data Import'!$Q$303&lt;&gt;"",'Data Import'!$Q$303,"")</f>
        <v/>
      </c>
      <c r="G22" s="179" t="str">
        <f>IF('Data Import'!$Q$304&lt;&gt;"",'Data Import'!$Q$304,"")</f>
        <v/>
      </c>
      <c r="H22" s="200">
        <f>IF('Data Import'!$Q$305&lt;&gt;"",'Data Import'!$Q$305,"")</f>
        <v>12</v>
      </c>
      <c r="I22" s="200">
        <f>IF('Data Import'!$Q$306&lt;&gt;"",'Data Import'!$Q$306,"")</f>
        <v>2</v>
      </c>
      <c r="J22" s="201">
        <f>IF('Data Import'!$Q$307&lt;&gt;"",'Data Import'!$Q$307,"")</f>
        <v>16.667000000000002</v>
      </c>
      <c r="K22" s="12"/>
      <c r="L22" s="12"/>
    </row>
    <row r="23" spans="1:12" s="202" customFormat="1" ht="69.75" customHeight="1" x14ac:dyDescent="0.25">
      <c r="A23" s="33">
        <v>15</v>
      </c>
      <c r="B23" s="177" t="s">
        <v>25</v>
      </c>
      <c r="C23" s="199" t="str">
        <f>IF('Data Import'!$R$301="Нет","+","")</f>
        <v/>
      </c>
      <c r="D23" s="199" t="str">
        <f>IF('Data Import'!$R$301="Да","+","")</f>
        <v>+</v>
      </c>
      <c r="E23" s="199" t="str">
        <f>IF('Data Import'!$R$302="Нет","+","")</f>
        <v/>
      </c>
      <c r="F23" s="179" t="str">
        <f>IF('Data Import'!$R$303&lt;&gt;"",'Data Import'!$R$303,"")</f>
        <v/>
      </c>
      <c r="G23" s="179" t="str">
        <f>IF('Data Import'!$R$304&lt;&gt;"",'Data Import'!$R$304,"")</f>
        <v>Мероприятия по обеспечению доступности вокзальной инфраструктуры для маломобильных 
пассажиров на 2024 год, утвержденные от 16.04.2024 г. №ДЖВ-585/пд, обучено 4 человека</v>
      </c>
      <c r="H23" s="200">
        <f>IF('Data Import'!$R$305&lt;&gt;"",'Data Import'!$R$305,"")</f>
        <v>28</v>
      </c>
      <c r="I23" s="200">
        <f>IF('Data Import'!$R$306&lt;&gt;"",'Data Import'!$R$306,"")</f>
        <v>28</v>
      </c>
      <c r="J23" s="201">
        <f>IF('Data Import'!$R$307&lt;&gt;"",'Data Import'!$R$307,"")</f>
        <v>100</v>
      </c>
      <c r="K23" s="12"/>
      <c r="L23" s="12"/>
    </row>
    <row r="24" spans="1:12" s="202" customFormat="1" ht="168" customHeight="1" x14ac:dyDescent="0.25">
      <c r="A24" s="33">
        <v>16</v>
      </c>
      <c r="B24" s="177" t="s">
        <v>26</v>
      </c>
      <c r="C24" s="199" t="str">
        <f>IF('Data Import'!$S$301="Нет","+","")</f>
        <v/>
      </c>
      <c r="D24" s="199" t="str">
        <f>IF('Data Import'!$S$301="Да","+","")</f>
        <v>+</v>
      </c>
      <c r="E24" s="199" t="str">
        <f>IF('Data Import'!$S$302="Нет","+","")</f>
        <v/>
      </c>
      <c r="F24" s="179" t="str">
        <f>IF('Data Import'!$S$303&lt;&gt;"",'Data Import'!$S$303,"")</f>
        <v/>
      </c>
      <c r="G24" s="179" t="str">
        <f>IF('Data Import'!$S$304&lt;&gt;"",'Data Import'!$S$304,"")</f>
        <v>Министерством труда и социальной защиты Республики Марий Эл на регулярной основе для органов исполнительной власти, органов местного самоуправления и подведомственных им учреждений проведен обучающий семинар в режиме видеоконференц-связи. В ходе семинара рассмотрены такие вопросы, как: принципы «недискриминации» при общении, оказании помощи, обслуживании инвалидов и других маломобильных групп населения; этика и особенности общения с людьми, имеющими нарушение зрения, слуха, опорно-двигательного аппарата.
Повышение квалификации в АНО "Бизнес-инкубатор Республики Марий Эл"</v>
      </c>
      <c r="H24" s="200">
        <f>IF('Data Import'!$S$305&lt;&gt;"",'Data Import'!$S$305,"")</f>
        <v>25</v>
      </c>
      <c r="I24" s="200">
        <f>IF('Data Import'!$S$306&lt;&gt;"",'Data Import'!$S$306,"")</f>
        <v>17</v>
      </c>
      <c r="J24" s="201">
        <f>IF('Data Import'!$S$307&lt;&gt;"",'Data Import'!$S$307,"")</f>
        <v>68</v>
      </c>
      <c r="K24" s="12"/>
      <c r="L24" s="12"/>
    </row>
    <row r="25" spans="1:12" s="202" customFormat="1" ht="15.75" customHeight="1" x14ac:dyDescent="0.25">
      <c r="A25" s="33">
        <v>17</v>
      </c>
      <c r="B25" s="177" t="s">
        <v>27</v>
      </c>
      <c r="C25" s="199" t="str">
        <f>IF('Data Import'!$T$301="Нет","+","")</f>
        <v/>
      </c>
      <c r="D25" s="199" t="str">
        <f>IF('Data Import'!$T$301="Да","+","")</f>
        <v/>
      </c>
      <c r="E25" s="199" t="str">
        <f>IF('Data Import'!$T$302="Нет","+","")</f>
        <v/>
      </c>
      <c r="F25" s="179" t="str">
        <f>IF('Data Import'!$T$303&lt;&gt;"",'Data Import'!$T$303,"")</f>
        <v/>
      </c>
      <c r="G25" s="179" t="str">
        <f>IF('Data Import'!$T$304&lt;&gt;"",'Data Import'!$T$304,"")</f>
        <v/>
      </c>
      <c r="H25" s="200" t="str">
        <f>IF('Data Import'!$T$305&lt;&gt;"",'Data Import'!$T$305,"")</f>
        <v/>
      </c>
      <c r="I25" s="200" t="str">
        <f>IF('Data Import'!$T$306&lt;&gt;"",'Data Import'!$T$306,"")</f>
        <v/>
      </c>
      <c r="J25" s="201" t="str">
        <f>IF('Data Import'!$T$307&lt;&gt;"",'Data Import'!$T$307,"")</f>
        <v/>
      </c>
      <c r="K25" s="12"/>
      <c r="L25" s="12"/>
    </row>
    <row r="26" spans="1:12" s="202" customFormat="1" ht="15.75" customHeight="1" x14ac:dyDescent="0.25">
      <c r="A26" s="33">
        <v>18</v>
      </c>
      <c r="B26" s="177" t="s">
        <v>28</v>
      </c>
      <c r="C26" s="199" t="str">
        <f>IF('Data Import'!$U$301="Нет","+","")</f>
        <v/>
      </c>
      <c r="D26" s="199" t="str">
        <f>IF('Data Import'!$U$301="Да","+","")</f>
        <v/>
      </c>
      <c r="E26" s="199" t="str">
        <f>IF('Data Import'!$U$302="Нет","+","")</f>
        <v/>
      </c>
      <c r="F26" s="179" t="str">
        <f>IF('Data Import'!$U$303&lt;&gt;"",'Data Import'!$U$303,"")</f>
        <v/>
      </c>
      <c r="G26" s="179" t="str">
        <f>IF('Data Import'!$U$304&lt;&gt;"",'Data Import'!$U$304,"")</f>
        <v/>
      </c>
      <c r="H26" s="200" t="str">
        <f>IF('Data Import'!$U$305&lt;&gt;"",'Data Import'!$U$305,"")</f>
        <v/>
      </c>
      <c r="I26" s="200" t="str">
        <f>IF('Data Import'!$U$306&lt;&gt;"",'Data Import'!$U$306,"")</f>
        <v/>
      </c>
      <c r="J26" s="201" t="str">
        <f>IF('Data Import'!$U$307&lt;&gt;"",'Data Import'!$U$307,"")</f>
        <v/>
      </c>
      <c r="K26" s="12"/>
      <c r="L26" s="12"/>
    </row>
    <row r="27" spans="1:12" s="202" customFormat="1" ht="15.75" customHeight="1" x14ac:dyDescent="0.25">
      <c r="A27" s="33">
        <v>19</v>
      </c>
      <c r="B27" s="177" t="s">
        <v>29</v>
      </c>
      <c r="C27" s="199" t="str">
        <f>IF('Data Import'!$V$301="Нет","+","")</f>
        <v/>
      </c>
      <c r="D27" s="199" t="str">
        <f>IF('Data Import'!$V$301="Да","+","")</f>
        <v/>
      </c>
      <c r="E27" s="199" t="str">
        <f>IF('Data Import'!$V$302="Нет","+","")</f>
        <v/>
      </c>
      <c r="F27" s="179" t="str">
        <f>IF('Data Import'!$V$303&lt;&gt;"",'Data Import'!$V$303,"")</f>
        <v/>
      </c>
      <c r="G27" s="179" t="str">
        <f>IF('Data Import'!$V$304&lt;&gt;"",'Data Import'!$V$304,"")</f>
        <v/>
      </c>
      <c r="H27" s="200" t="str">
        <f>IF('Data Import'!$V$305&lt;&gt;"",'Data Import'!$V$305,"")</f>
        <v/>
      </c>
      <c r="I27" s="200" t="str">
        <f>IF('Data Import'!$V$306&lt;&gt;"",'Data Import'!$V$306,"")</f>
        <v/>
      </c>
      <c r="J27" s="201" t="str">
        <f>IF('Data Import'!$V$307&lt;&gt;"",'Data Import'!$V$307,"")</f>
        <v/>
      </c>
      <c r="K27" s="12"/>
      <c r="L27" s="12"/>
    </row>
    <row r="28" spans="1:12" s="202" customFormat="1" ht="15.75" customHeight="1" x14ac:dyDescent="0.25">
      <c r="A28" s="33">
        <v>20</v>
      </c>
      <c r="B28" s="177" t="s">
        <v>30</v>
      </c>
      <c r="C28" s="199" t="str">
        <f>IF('Data Import'!$W$301="Нет","+","")</f>
        <v>+</v>
      </c>
      <c r="D28" s="199" t="str">
        <f>IF('Data Import'!$W$301="Да","+","")</f>
        <v/>
      </c>
      <c r="E28" s="199" t="str">
        <f>IF('Data Import'!$W$302="Нет","+","")</f>
        <v>+</v>
      </c>
      <c r="F28" s="179" t="str">
        <f>IF('Data Import'!$W$303&lt;&gt;"",'Data Import'!$W$303,"")</f>
        <v/>
      </c>
      <c r="G28" s="179" t="str">
        <f>IF('Data Import'!$W$304&lt;&gt;"",'Data Import'!$W$304,"")</f>
        <v/>
      </c>
      <c r="H28" s="200">
        <f>IF('Data Import'!$W$305&lt;&gt;"",'Data Import'!$W$305,"")</f>
        <v>0</v>
      </c>
      <c r="I28" s="200">
        <f>IF('Data Import'!$W$306&lt;&gt;"",'Data Import'!$W$306,"")</f>
        <v>0</v>
      </c>
      <c r="J28" s="201" t="str">
        <f>IF('Data Import'!$W$307&lt;&gt;"",'Data Import'!$W$307,"")</f>
        <v/>
      </c>
      <c r="K28" s="12"/>
      <c r="L28" s="12"/>
    </row>
    <row r="29" spans="1:12" s="202" customFormat="1" ht="15.75" customHeight="1" x14ac:dyDescent="0.25">
      <c r="A29" s="33">
        <v>21</v>
      </c>
      <c r="B29" s="177" t="s">
        <v>31</v>
      </c>
      <c r="C29" s="199" t="str">
        <f>IF('Data Import'!$X$301="Нет","+","")</f>
        <v>+</v>
      </c>
      <c r="D29" s="199" t="str">
        <f>IF('Data Import'!$X$301="Да","+","")</f>
        <v/>
      </c>
      <c r="E29" s="199" t="str">
        <f>IF('Data Import'!$X$302="Нет","+","")</f>
        <v/>
      </c>
      <c r="F29" s="179" t="str">
        <f>IF('Data Import'!$X$303&lt;&gt;"",'Data Import'!$X$303,"")</f>
        <v/>
      </c>
      <c r="G29" s="179" t="str">
        <f>IF('Data Import'!$X$304&lt;&gt;"",'Data Import'!$X$304,"")</f>
        <v/>
      </c>
      <c r="H29" s="200" t="str">
        <f>IF('Data Import'!$X$305&lt;&gt;"",'Data Import'!$X$305,"")</f>
        <v/>
      </c>
      <c r="I29" s="200" t="str">
        <f>IF('Data Import'!$X$306&lt;&gt;"",'Data Import'!$X$306,"")</f>
        <v/>
      </c>
      <c r="J29" s="201" t="str">
        <f>IF('Data Import'!$X$307&lt;&gt;"",'Data Import'!$X$307,"")</f>
        <v/>
      </c>
      <c r="K29" s="12"/>
      <c r="L29" s="12"/>
    </row>
    <row r="30" spans="1:12" s="202" customFormat="1" ht="15.75" customHeight="1" x14ac:dyDescent="0.25">
      <c r="A30" s="33">
        <v>22</v>
      </c>
      <c r="B30" s="177" t="s">
        <v>32</v>
      </c>
      <c r="C30" s="199" t="str">
        <f>IF('Data Import'!$Y$301="Нет","+","")</f>
        <v/>
      </c>
      <c r="D30" s="199" t="str">
        <f>IF('Data Import'!$Y$301="Да","+","")</f>
        <v>+</v>
      </c>
      <c r="E30" s="199" t="str">
        <f>IF('Data Import'!$Y$302="Нет","+","")</f>
        <v>+</v>
      </c>
      <c r="F30" s="179" t="str">
        <f>IF('Data Import'!$Y$303&lt;&gt;"",'Data Import'!$Y$303,"")</f>
        <v/>
      </c>
      <c r="G30" s="179" t="str">
        <f>IF('Data Import'!$Y$304&lt;&gt;"",'Data Import'!$Y$304,"")</f>
        <v/>
      </c>
      <c r="H30" s="200">
        <f>IF('Data Import'!$Y$305&lt;&gt;"",'Data Import'!$Y$305,"")</f>
        <v>33</v>
      </c>
      <c r="I30" s="200">
        <f>IF('Data Import'!$Y$306&lt;&gt;"",'Data Import'!$Y$306,"")</f>
        <v>0</v>
      </c>
      <c r="J30" s="201">
        <f>IF('Data Import'!$Y$307&lt;&gt;"",'Data Import'!$Y$307,"")</f>
        <v>0</v>
      </c>
      <c r="K30" s="12"/>
      <c r="L30" s="12"/>
    </row>
    <row r="31" spans="1:12" s="202" customFormat="1" ht="15.75" customHeight="1" x14ac:dyDescent="0.25">
      <c r="A31" s="33">
        <v>23</v>
      </c>
      <c r="B31" s="177" t="s">
        <v>33</v>
      </c>
      <c r="C31" s="199" t="str">
        <f>IF('Data Import'!$Z$301="Нет","+","")</f>
        <v/>
      </c>
      <c r="D31" s="199" t="str">
        <f>IF('Data Import'!$Z$301="Да","+","")</f>
        <v/>
      </c>
      <c r="E31" s="199" t="str">
        <f>IF('Data Import'!$Z$302="Нет","+","")</f>
        <v/>
      </c>
      <c r="F31" s="179" t="str">
        <f>IF('Data Import'!$Z$303&lt;&gt;"",'Data Import'!$Z$303,"")</f>
        <v/>
      </c>
      <c r="G31" s="179" t="str">
        <f>IF('Data Import'!$Z$304&lt;&gt;"",'Data Import'!$Z$304,"")</f>
        <v/>
      </c>
      <c r="H31" s="200" t="str">
        <f>IF('Data Import'!$Z$305&lt;&gt;"",'Data Import'!$Z$305,"")</f>
        <v/>
      </c>
      <c r="I31" s="200" t="str">
        <f>IF('Data Import'!$Z$306&lt;&gt;"",'Data Import'!$Z$306,"")</f>
        <v/>
      </c>
      <c r="J31" s="201" t="str">
        <f>IF('Data Import'!$Z$307&lt;&gt;"",'Data Import'!$Z$307,"")</f>
        <v/>
      </c>
      <c r="K31" s="12"/>
      <c r="L31" s="12"/>
    </row>
    <row r="32" spans="1:12" s="202" customFormat="1" ht="15.75" customHeight="1" x14ac:dyDescent="0.25">
      <c r="A32" s="33">
        <v>24</v>
      </c>
      <c r="B32" s="177" t="s">
        <v>34</v>
      </c>
      <c r="C32" s="199" t="str">
        <f>IF('Data Import'!$AA$301="Нет","+","")</f>
        <v/>
      </c>
      <c r="D32" s="199" t="str">
        <f>IF('Data Import'!$AA$301="Да","+","")</f>
        <v>+</v>
      </c>
      <c r="E32" s="199" t="str">
        <f>IF('Data Import'!$AA$302="Нет","+","")</f>
        <v/>
      </c>
      <c r="F32" s="179" t="str">
        <f>IF('Data Import'!$AA$303&lt;&gt;"",'Data Import'!$AA$303,"")</f>
        <v/>
      </c>
      <c r="G32" s="179" t="str">
        <f>IF('Data Import'!$AA$304&lt;&gt;"",'Data Import'!$AA$304,"")</f>
        <v/>
      </c>
      <c r="H32" s="200">
        <f>IF('Data Import'!$AA$305&lt;&gt;"",'Data Import'!$AA$305,"")</f>
        <v>27</v>
      </c>
      <c r="I32" s="200">
        <f>IF('Data Import'!$AA$306&lt;&gt;"",'Data Import'!$AA$306,"")</f>
        <v>23</v>
      </c>
      <c r="J32" s="201">
        <f>IF('Data Import'!$AA$307&lt;&gt;"",'Data Import'!$AA$307,"")</f>
        <v>85.185000000000002</v>
      </c>
      <c r="K32" s="12"/>
      <c r="L32" s="12"/>
    </row>
    <row r="33" spans="1:12" s="202" customFormat="1" ht="15.75" customHeight="1" x14ac:dyDescent="0.25">
      <c r="A33" s="33">
        <v>25</v>
      </c>
      <c r="B33" s="177" t="s">
        <v>35</v>
      </c>
      <c r="C33" s="199" t="str">
        <f>IF('Data Import'!$AB$301="Нет","+","")</f>
        <v>+</v>
      </c>
      <c r="D33" s="199" t="str">
        <f>IF('Data Import'!$AB$301="Да","+","")</f>
        <v/>
      </c>
      <c r="E33" s="199" t="str">
        <f>IF('Data Import'!$AB$302="Нет","+","")</f>
        <v>+</v>
      </c>
      <c r="F33" s="179" t="str">
        <f>IF('Data Import'!$AB$303&lt;&gt;"",'Data Import'!$AB$303,"")</f>
        <v/>
      </c>
      <c r="G33" s="179" t="str">
        <f>IF('Data Import'!$AB$304&lt;&gt;"",'Data Import'!$AB$304,"")</f>
        <v/>
      </c>
      <c r="H33" s="200">
        <f>IF('Data Import'!$AB$305&lt;&gt;"",'Data Import'!$AB$305,"")</f>
        <v>40</v>
      </c>
      <c r="I33" s="200">
        <f>IF('Data Import'!$AB$306&lt;&gt;"",'Data Import'!$AB$306,"")</f>
        <v>2</v>
      </c>
      <c r="J33" s="201">
        <f>IF('Data Import'!$AB$307&lt;&gt;"",'Data Import'!$AB$307,"")</f>
        <v>5</v>
      </c>
      <c r="K33" s="12"/>
      <c r="L33" s="12"/>
    </row>
    <row r="34" spans="1:12" s="202" customFormat="1" ht="25.5" customHeight="1" x14ac:dyDescent="0.25">
      <c r="A34" s="33">
        <v>26</v>
      </c>
      <c r="B34" s="177" t="s">
        <v>36</v>
      </c>
      <c r="C34" s="199" t="str">
        <f>IF('Data Import'!$AC$301="Нет","+","")</f>
        <v/>
      </c>
      <c r="D34" s="199" t="str">
        <f>IF('Data Import'!$AC$301="Да","+","")</f>
        <v>+</v>
      </c>
      <c r="E34" s="199" t="str">
        <f>IF('Data Import'!$AC$302="Нет","+","")</f>
        <v/>
      </c>
      <c r="F34" s="179" t="str">
        <f>IF('Data Import'!$AC$303&lt;&gt;"",'Data Import'!$AC$303,"")</f>
        <v/>
      </c>
      <c r="G34" s="179" t="str">
        <f>IF('Data Import'!$AC$304&lt;&gt;"",'Data Import'!$AC$304,"")</f>
        <v>Направление на курсы повышения квалификации</v>
      </c>
      <c r="H34" s="200">
        <f>IF('Data Import'!$AC$305&lt;&gt;"",'Data Import'!$AC$305,"")</f>
        <v>26</v>
      </c>
      <c r="I34" s="200">
        <f>IF('Data Import'!$AC$306&lt;&gt;"",'Data Import'!$AC$306,"")</f>
        <v>5</v>
      </c>
      <c r="J34" s="201">
        <f>IF('Data Import'!$AC$307&lt;&gt;"",'Data Import'!$AC$307,"")</f>
        <v>19.231000000000002</v>
      </c>
      <c r="K34" s="12"/>
      <c r="L34" s="12"/>
    </row>
    <row r="35" spans="1:12" s="202" customFormat="1" ht="15.75" customHeight="1" x14ac:dyDescent="0.25">
      <c r="A35" s="33">
        <v>27</v>
      </c>
      <c r="B35" s="177" t="s">
        <v>37</v>
      </c>
      <c r="C35" s="199" t="str">
        <f>IF('Data Import'!$AD$301="Нет","+","")</f>
        <v/>
      </c>
      <c r="D35" s="199" t="str">
        <f>IF('Data Import'!$AD$301="Да","+","")</f>
        <v/>
      </c>
      <c r="E35" s="199" t="str">
        <f>IF('Data Import'!$AD$302="Нет","+","")</f>
        <v/>
      </c>
      <c r="F35" s="179" t="str">
        <f>IF('Data Import'!$AD$303&lt;&gt;"",'Data Import'!$AD$303,"")</f>
        <v/>
      </c>
      <c r="G35" s="179" t="str">
        <f>IF('Data Import'!$AD$304&lt;&gt;"",'Data Import'!$AD$304,"")</f>
        <v/>
      </c>
      <c r="H35" s="200" t="str">
        <f>IF('Data Import'!$AD$305&lt;&gt;"",'Data Import'!$AD$305,"")</f>
        <v/>
      </c>
      <c r="I35" s="200" t="str">
        <f>IF('Data Import'!$AD$306&lt;&gt;"",'Data Import'!$AD$306,"")</f>
        <v/>
      </c>
      <c r="J35" s="201" t="str">
        <f>IF('Data Import'!$AD$307&lt;&gt;"",'Data Import'!$AD$307,"")</f>
        <v/>
      </c>
      <c r="K35" s="12"/>
      <c r="L35" s="12"/>
    </row>
    <row r="36" spans="1:12" s="202" customFormat="1" ht="60.75" customHeight="1" x14ac:dyDescent="0.25">
      <c r="A36" s="33">
        <v>28</v>
      </c>
      <c r="B36" s="177" t="s">
        <v>38</v>
      </c>
      <c r="C36" s="199" t="str">
        <f>IF('Data Import'!$AE$301="Нет","+","")</f>
        <v/>
      </c>
      <c r="D36" s="199" t="str">
        <f>IF('Data Import'!$AE$301="Да","+","")</f>
        <v>+</v>
      </c>
      <c r="E36" s="199" t="str">
        <f>IF('Data Import'!$AE$302="Нет","+","")</f>
        <v/>
      </c>
      <c r="F36" s="179" t="str">
        <f>IF('Data Import'!$AE$303&lt;&gt;"",'Data Import'!$AE$303,"")</f>
        <v/>
      </c>
      <c r="G36" s="179" t="str">
        <f>IF('Data Import'!$AE$304&lt;&gt;"",'Data Import'!$AE$304,"")</f>
        <v>Направление информационных писем в муниципальные образования с рекомендациями  проведения мероприятий, в части  повышения квалификации муниципальных служащих</v>
      </c>
      <c r="H36" s="200" t="str">
        <f>IF('Data Import'!$AE$305&lt;&gt;"",'Data Import'!$AE$305,"")</f>
        <v/>
      </c>
      <c r="I36" s="200" t="str">
        <f>IF('Data Import'!$AE$306&lt;&gt;"",'Data Import'!$AE$306,"")</f>
        <v/>
      </c>
      <c r="J36" s="201" t="str">
        <f>IF('Data Import'!$AE$307&lt;&gt;"",'Data Import'!$AE$307,"")</f>
        <v/>
      </c>
      <c r="K36" s="12"/>
      <c r="L36" s="12"/>
    </row>
    <row r="37" spans="1:12" s="202" customFormat="1" ht="15.75" customHeight="1" x14ac:dyDescent="0.25">
      <c r="A37" s="33">
        <v>29</v>
      </c>
      <c r="B37" s="177" t="s">
        <v>39</v>
      </c>
      <c r="C37" s="199" t="str">
        <f>IF('Data Import'!$AF$301="Нет","+","")</f>
        <v>+</v>
      </c>
      <c r="D37" s="199" t="str">
        <f>IF('Data Import'!$AF$301="Да","+","")</f>
        <v/>
      </c>
      <c r="E37" s="199" t="str">
        <f>IF('Data Import'!$AF$302="Нет","+","")</f>
        <v>+</v>
      </c>
      <c r="F37" s="179" t="str">
        <f>IF('Data Import'!$AF$303&lt;&gt;"",'Data Import'!$AF$303,"")</f>
        <v/>
      </c>
      <c r="G37" s="179" t="str">
        <f>IF('Data Import'!$AF$304&lt;&gt;"",'Data Import'!$AF$304,"")</f>
        <v/>
      </c>
      <c r="H37" s="200">
        <f>IF('Data Import'!$AF$305&lt;&gt;"",'Data Import'!$AF$305,"")</f>
        <v>2</v>
      </c>
      <c r="I37" s="200">
        <f>IF('Data Import'!$AF$306&lt;&gt;"",'Data Import'!$AF$306,"")</f>
        <v>0</v>
      </c>
      <c r="J37" s="201">
        <f>IF('Data Import'!$AF$307&lt;&gt;"",'Data Import'!$AF$307,"")</f>
        <v>0</v>
      </c>
      <c r="K37" s="12"/>
      <c r="L37" s="12"/>
    </row>
    <row r="38" spans="1:12" s="202" customFormat="1" ht="16.5" customHeight="1" x14ac:dyDescent="0.25">
      <c r="A38" s="33">
        <v>30</v>
      </c>
      <c r="B38" s="177" t="s">
        <v>40</v>
      </c>
      <c r="C38" s="199" t="str">
        <f>IF('Data Import'!$AG$301="Нет","+","")</f>
        <v>+</v>
      </c>
      <c r="D38" s="199" t="str">
        <f>IF('Data Import'!$AG$301="Да","+","")</f>
        <v/>
      </c>
      <c r="E38" s="199" t="str">
        <f>IF('Data Import'!$AG$302="Нет","+","")</f>
        <v>+</v>
      </c>
      <c r="F38" s="179" t="str">
        <f>IF('Data Import'!$AG$303&lt;&gt;"",'Data Import'!$AG$303,"")</f>
        <v/>
      </c>
      <c r="G38" s="179" t="str">
        <f>IF('Data Import'!$AG$304&lt;&gt;"",'Data Import'!$AG$304,"")</f>
        <v/>
      </c>
      <c r="H38" s="200">
        <f>IF('Data Import'!$AG$305&lt;&gt;"",'Data Import'!$AG$305,"")</f>
        <v>0</v>
      </c>
      <c r="I38" s="200">
        <f>IF('Data Import'!$AG$306&lt;&gt;"",'Data Import'!$AG$306,"")</f>
        <v>0</v>
      </c>
      <c r="J38" s="201" t="str">
        <f>IF('Data Import'!$AG$307&lt;&gt;"",'Data Import'!$AG$307,"")</f>
        <v/>
      </c>
      <c r="K38" s="12"/>
      <c r="L38" s="12"/>
    </row>
    <row r="39" spans="1:12" s="202" customFormat="1" ht="48" customHeight="1" x14ac:dyDescent="0.25">
      <c r="A39" s="33">
        <v>31</v>
      </c>
      <c r="B39" s="177" t="s">
        <v>41</v>
      </c>
      <c r="C39" s="199" t="str">
        <f>IF('Data Import'!$AH$301="Нет","+","")</f>
        <v>+</v>
      </c>
      <c r="D39" s="199" t="str">
        <f>IF('Data Import'!$AH$301="Да","+","")</f>
        <v/>
      </c>
      <c r="E39" s="199" t="str">
        <f>IF('Data Import'!$AH$302="Нет","+","")</f>
        <v/>
      </c>
      <c r="F39" s="179" t="str">
        <f>IF('Data Import'!$AH$303&lt;&gt;"",'Data Import'!$AH$303,"")</f>
        <v/>
      </c>
      <c r="G39" s="179" t="str">
        <f>IF('Data Import'!$AH$304&lt;&gt;"",'Data Import'!$AH$304,"")</f>
        <v>прохождение онлайн семинаров по вопросам организации доступной среды для инвалидов и других маломобильных групп населения</v>
      </c>
      <c r="H39" s="200">
        <f>IF('Data Import'!$AH$305&lt;&gt;"",'Data Import'!$AH$305,"")</f>
        <v>25</v>
      </c>
      <c r="I39" s="200">
        <f>IF('Data Import'!$AH$306&lt;&gt;"",'Data Import'!$AH$306,"")</f>
        <v>2</v>
      </c>
      <c r="J39" s="201">
        <f>IF('Data Import'!$AH$307&lt;&gt;"",'Data Import'!$AH$307,"")</f>
        <v>8</v>
      </c>
      <c r="K39" s="12"/>
      <c r="L39" s="12"/>
    </row>
    <row r="40" spans="1:12" s="202" customFormat="1" ht="15.75" customHeight="1" x14ac:dyDescent="0.25">
      <c r="A40" s="33">
        <v>32</v>
      </c>
      <c r="B40" s="177" t="s">
        <v>42</v>
      </c>
      <c r="C40" s="199" t="str">
        <f>IF('Data Import'!$AI$301="Нет","+","")</f>
        <v>+</v>
      </c>
      <c r="D40" s="199" t="str">
        <f>IF('Data Import'!$AI$301="Да","+","")</f>
        <v/>
      </c>
      <c r="E40" s="199" t="str">
        <f>IF('Data Import'!$AI$302="Нет","+","")</f>
        <v>+</v>
      </c>
      <c r="F40" s="179" t="str">
        <f>IF('Data Import'!$AI$303&lt;&gt;"",'Data Import'!$AI$303,"")</f>
        <v/>
      </c>
      <c r="G40" s="179" t="str">
        <f>IF('Data Import'!$AI$304&lt;&gt;"",'Data Import'!$AI$304,"")</f>
        <v/>
      </c>
      <c r="H40" s="200" t="str">
        <f>IF('Data Import'!$AI$305&lt;&gt;"",'Data Import'!$AI$305,"")</f>
        <v/>
      </c>
      <c r="I40" s="200" t="str">
        <f>IF('Data Import'!$AI$306&lt;&gt;"",'Data Import'!$AI$306,"")</f>
        <v/>
      </c>
      <c r="J40" s="201" t="str">
        <f>IF('Data Import'!$AI$307&lt;&gt;"",'Data Import'!$AI$307,"")</f>
        <v/>
      </c>
      <c r="K40" s="12"/>
      <c r="L40" s="12"/>
    </row>
    <row r="41" spans="1:12" s="202" customFormat="1" ht="15.75" customHeight="1" x14ac:dyDescent="0.25">
      <c r="A41" s="33">
        <v>33</v>
      </c>
      <c r="B41" s="177" t="s">
        <v>43</v>
      </c>
      <c r="C41" s="199" t="str">
        <f>IF('Data Import'!$AJ$301="Нет","+","")</f>
        <v/>
      </c>
      <c r="D41" s="199" t="str">
        <f>IF('Data Import'!$AJ$301="Да","+","")</f>
        <v>+</v>
      </c>
      <c r="E41" s="199" t="str">
        <f>IF('Data Import'!$AJ$302="Нет","+","")</f>
        <v>+</v>
      </c>
      <c r="F41" s="179" t="str">
        <f>IF('Data Import'!$AJ$303&lt;&gt;"",'Data Import'!$AJ$303,"")</f>
        <v/>
      </c>
      <c r="G41" s="179" t="str">
        <f>IF('Data Import'!$AJ$304&lt;&gt;"",'Data Import'!$AJ$304,"")</f>
        <v/>
      </c>
      <c r="H41" s="200">
        <f>IF('Data Import'!$AJ$305&lt;&gt;"",'Data Import'!$AJ$305,"")</f>
        <v>17</v>
      </c>
      <c r="I41" s="200">
        <f>IF('Data Import'!$AJ$306&lt;&gt;"",'Data Import'!$AJ$306,"")</f>
        <v>3</v>
      </c>
      <c r="J41" s="201">
        <f>IF('Data Import'!$AJ$307&lt;&gt;"",'Data Import'!$AJ$307,"")</f>
        <v>17.646999999999998</v>
      </c>
      <c r="K41" s="12"/>
      <c r="L41" s="12"/>
    </row>
    <row r="42" spans="1:12" s="202" customFormat="1" ht="15.75" customHeight="1" x14ac:dyDescent="0.25">
      <c r="A42" s="33">
        <v>34</v>
      </c>
      <c r="B42" s="177" t="s">
        <v>44</v>
      </c>
      <c r="C42" s="199" t="str">
        <f>IF('Data Import'!$AK$301="Нет","+","")</f>
        <v>+</v>
      </c>
      <c r="D42" s="199" t="str">
        <f>IF('Data Import'!$AK$301="Да","+","")</f>
        <v/>
      </c>
      <c r="E42" s="199" t="str">
        <f>IF('Data Import'!$AK$302="Нет","+","")</f>
        <v>+</v>
      </c>
      <c r="F42" s="179" t="str">
        <f>IF('Data Import'!$AK$303&lt;&gt;"",'Data Import'!$AK$303,"")</f>
        <v/>
      </c>
      <c r="G42" s="179" t="str">
        <f>IF('Data Import'!$AK$304&lt;&gt;"",'Data Import'!$AK$304,"")</f>
        <v/>
      </c>
      <c r="H42" s="200">
        <f>IF('Data Import'!$AK$305&lt;&gt;"",'Data Import'!$AK$305,"")</f>
        <v>0</v>
      </c>
      <c r="I42" s="200">
        <f>IF('Data Import'!$AK$306&lt;&gt;"",'Data Import'!$AK$306,"")</f>
        <v>0</v>
      </c>
      <c r="J42" s="201" t="str">
        <f>IF('Data Import'!$AK$307&lt;&gt;"",'Data Import'!$AK$307,"")</f>
        <v/>
      </c>
      <c r="K42" s="12"/>
      <c r="L42" s="12"/>
    </row>
    <row r="43" spans="1:12" s="202" customFormat="1" ht="15.75" customHeight="1" x14ac:dyDescent="0.25">
      <c r="A43" s="33">
        <v>35</v>
      </c>
      <c r="B43" s="177" t="s">
        <v>45</v>
      </c>
      <c r="C43" s="199" t="str">
        <f>IF('Data Import'!$AL$301="Нет","+","")</f>
        <v/>
      </c>
      <c r="D43" s="199" t="str">
        <f>IF('Data Import'!$AL$301="Да","+","")</f>
        <v>+</v>
      </c>
      <c r="E43" s="199" t="str">
        <f>IF('Data Import'!$AL$302="Нет","+","")</f>
        <v>+</v>
      </c>
      <c r="F43" s="179" t="str">
        <f>IF('Data Import'!$AL$303&lt;&gt;"",'Data Import'!$AL$303,"")</f>
        <v/>
      </c>
      <c r="G43" s="179" t="str">
        <f>IF('Data Import'!$AL$304&lt;&gt;"",'Data Import'!$AL$304,"")</f>
        <v/>
      </c>
      <c r="H43" s="200">
        <f>IF('Data Import'!$AL$305&lt;&gt;"",'Data Import'!$AL$305,"")</f>
        <v>14</v>
      </c>
      <c r="I43" s="200">
        <f>IF('Data Import'!$AL$306&lt;&gt;"",'Data Import'!$AL$306,"")</f>
        <v>0</v>
      </c>
      <c r="J43" s="201">
        <f>IF('Data Import'!$AL$307&lt;&gt;"",'Data Import'!$AL$307,"")</f>
        <v>0</v>
      </c>
      <c r="K43" s="12"/>
      <c r="L43" s="12"/>
    </row>
    <row r="44" spans="1:12" s="202" customFormat="1" ht="15.75" customHeight="1" x14ac:dyDescent="0.25">
      <c r="A44" s="33">
        <v>36</v>
      </c>
      <c r="B44" s="177" t="s">
        <v>46</v>
      </c>
      <c r="C44" s="199" t="str">
        <f>IF('Data Import'!$AM$301="Нет","+","")</f>
        <v/>
      </c>
      <c r="D44" s="199" t="str">
        <f>IF('Data Import'!$AM$301="Да","+","")</f>
        <v/>
      </c>
      <c r="E44" s="199" t="str">
        <f>IF('Data Import'!$AM$302="Нет","+","")</f>
        <v/>
      </c>
      <c r="F44" s="179" t="str">
        <f>IF('Data Import'!$AM$303&lt;&gt;"",'Data Import'!$AM$303,"")</f>
        <v/>
      </c>
      <c r="G44" s="179" t="str">
        <f>IF('Data Import'!$AM$304&lt;&gt;"",'Data Import'!$AM$304,"")</f>
        <v/>
      </c>
      <c r="H44" s="200" t="str">
        <f>IF('Data Import'!$AM$305&lt;&gt;"",'Data Import'!$AM$305,"")</f>
        <v/>
      </c>
      <c r="I44" s="200" t="str">
        <f>IF('Data Import'!$AM$306&lt;&gt;"",'Data Import'!$AM$306,"")</f>
        <v/>
      </c>
      <c r="J44" s="201" t="str">
        <f>IF('Data Import'!$AM$307&lt;&gt;"",'Data Import'!$AM$307,"")</f>
        <v/>
      </c>
      <c r="K44" s="12"/>
      <c r="L44" s="12"/>
    </row>
    <row r="45" spans="1:12" s="202" customFormat="1" ht="47.25" customHeight="1" x14ac:dyDescent="0.25">
      <c r="A45" s="33">
        <v>37</v>
      </c>
      <c r="B45" s="177" t="s">
        <v>47</v>
      </c>
      <c r="C45" s="199" t="str">
        <f>IF('Data Import'!$AN$301="Нет","+","")</f>
        <v/>
      </c>
      <c r="D45" s="199" t="str">
        <f>IF('Data Import'!$AN$301="Да","+","")</f>
        <v>+</v>
      </c>
      <c r="E45" s="199" t="str">
        <f>IF('Data Import'!$AN$302="Нет","+","")</f>
        <v/>
      </c>
      <c r="F45" s="179" t="str">
        <f>IF('Data Import'!$AN$303&lt;&gt;"",'Data Import'!$AN$303,"")</f>
        <v/>
      </c>
      <c r="G45" s="179" t="str">
        <f>IF('Data Import'!$AN$304&lt;&gt;"",'Data Import'!$AN$304,"")</f>
        <v xml:space="preserve">Проведен инструктаж с должностными лицами чьи обязанности могут привести к взаимодействию с инвалидами </v>
      </c>
      <c r="H45" s="200">
        <f>IF('Data Import'!$AN$305&lt;&gt;"",'Data Import'!$AN$305,"")</f>
        <v>16</v>
      </c>
      <c r="I45" s="200">
        <f>IF('Data Import'!$AN$306&lt;&gt;"",'Data Import'!$AN$306,"")</f>
        <v>0</v>
      </c>
      <c r="J45" s="201">
        <f>IF('Data Import'!$AN$307&lt;&gt;"",'Data Import'!$AN$307,"")</f>
        <v>0</v>
      </c>
      <c r="K45" s="12"/>
      <c r="L45" s="12"/>
    </row>
    <row r="46" spans="1:12" s="202" customFormat="1" ht="15.75" customHeight="1" x14ac:dyDescent="0.25">
      <c r="A46" s="33">
        <v>38</v>
      </c>
      <c r="B46" s="177" t="s">
        <v>48</v>
      </c>
      <c r="C46" s="199" t="str">
        <f>IF('Data Import'!$AO$301="Нет","+","")</f>
        <v>+</v>
      </c>
      <c r="D46" s="199" t="str">
        <f>IF('Data Import'!$AO$301="Да","+","")</f>
        <v/>
      </c>
      <c r="E46" s="199" t="str">
        <f>IF('Data Import'!$AO$302="Нет","+","")</f>
        <v>+</v>
      </c>
      <c r="F46" s="179" t="str">
        <f>IF('Data Import'!$AO$303&lt;&gt;"",'Data Import'!$AO$303,"")</f>
        <v/>
      </c>
      <c r="G46" s="179" t="str">
        <f>IF('Data Import'!$AO$304&lt;&gt;"",'Data Import'!$AO$304,"")</f>
        <v/>
      </c>
      <c r="H46" s="200">
        <f>IF('Data Import'!$AO$305&lt;&gt;"",'Data Import'!$AO$305,"")</f>
        <v>0</v>
      </c>
      <c r="I46" s="200">
        <f>IF('Data Import'!$AO$306&lt;&gt;"",'Data Import'!$AO$306,"")</f>
        <v>0</v>
      </c>
      <c r="J46" s="201" t="str">
        <f>IF('Data Import'!$AO$307&lt;&gt;"",'Data Import'!$AO$307,"")</f>
        <v/>
      </c>
      <c r="K46" s="12"/>
      <c r="L46" s="12"/>
    </row>
    <row r="47" spans="1:12" s="202" customFormat="1" ht="15.75" customHeight="1" x14ac:dyDescent="0.25">
      <c r="A47" s="33">
        <v>39</v>
      </c>
      <c r="B47" s="177" t="s">
        <v>49</v>
      </c>
      <c r="C47" s="199" t="str">
        <f>IF('Data Import'!$AP$301="Нет","+","")</f>
        <v/>
      </c>
      <c r="D47" s="199" t="str">
        <f>IF('Data Import'!$AP$301="Да","+","")</f>
        <v>+</v>
      </c>
      <c r="E47" s="199" t="str">
        <f>IF('Data Import'!$AP$302="Нет","+","")</f>
        <v>+</v>
      </c>
      <c r="F47" s="179" t="str">
        <f>IF('Data Import'!$AP$303&lt;&gt;"",'Data Import'!$AP$303,"")</f>
        <v/>
      </c>
      <c r="G47" s="179" t="str">
        <f>IF('Data Import'!$AP$304&lt;&gt;"",'Data Import'!$AP$304,"")</f>
        <v/>
      </c>
      <c r="H47" s="200">
        <f>IF('Data Import'!$AP$305&lt;&gt;"",'Data Import'!$AP$305,"")</f>
        <v>1</v>
      </c>
      <c r="I47" s="200">
        <f>IF('Data Import'!$AP$306&lt;&gt;"",'Data Import'!$AP$306,"")</f>
        <v>0</v>
      </c>
      <c r="J47" s="201">
        <f>IF('Data Import'!$AP$307&lt;&gt;"",'Data Import'!$AP$307,"")</f>
        <v>0</v>
      </c>
      <c r="K47" s="12"/>
      <c r="L47" s="12"/>
    </row>
    <row r="48" spans="1:12" s="202" customFormat="1" ht="15.75" customHeight="1" x14ac:dyDescent="0.25">
      <c r="A48" s="33">
        <v>40</v>
      </c>
      <c r="B48" s="177" t="s">
        <v>50</v>
      </c>
      <c r="C48" s="199" t="str">
        <f>IF('Data Import'!$AQ$301="Нет","+","")</f>
        <v>+</v>
      </c>
      <c r="D48" s="199" t="str">
        <f>IF('Data Import'!$AQ$301="Да","+","")</f>
        <v/>
      </c>
      <c r="E48" s="199" t="str">
        <f>IF('Data Import'!$AQ$302="Нет","+","")</f>
        <v>+</v>
      </c>
      <c r="F48" s="179" t="str">
        <f>IF('Data Import'!$AQ$303&lt;&gt;"",'Data Import'!$AQ$303,"")</f>
        <v/>
      </c>
      <c r="G48" s="179" t="str">
        <f>IF('Data Import'!$AQ$304&lt;&gt;"",'Data Import'!$AQ$304,"")</f>
        <v/>
      </c>
      <c r="H48" s="200" t="str">
        <f>IF('Data Import'!$AQ$305&lt;&gt;"",'Data Import'!$AQ$305,"")</f>
        <v/>
      </c>
      <c r="I48" s="200" t="str">
        <f>IF('Data Import'!$AQ$306&lt;&gt;"",'Data Import'!$AQ$306,"")</f>
        <v/>
      </c>
      <c r="J48" s="201" t="str">
        <f>IF('Data Import'!$AQ$307&lt;&gt;"",'Data Import'!$AQ$307,"")</f>
        <v/>
      </c>
      <c r="K48" s="12"/>
      <c r="L48" s="12"/>
    </row>
    <row r="49" spans="1:12" s="202" customFormat="1" ht="15.75" customHeight="1" x14ac:dyDescent="0.25">
      <c r="A49" s="33">
        <v>41</v>
      </c>
      <c r="B49" s="177" t="s">
        <v>51</v>
      </c>
      <c r="C49" s="199" t="str">
        <f>IF('Data Import'!$AR$301="Нет","+","")</f>
        <v/>
      </c>
      <c r="D49" s="199" t="str">
        <f>IF('Data Import'!$AR$301="Да","+","")</f>
        <v>+</v>
      </c>
      <c r="E49" s="199" t="str">
        <f>IF('Data Import'!$AR$302="Нет","+","")</f>
        <v>+</v>
      </c>
      <c r="F49" s="179" t="str">
        <f>IF('Data Import'!$AR$303&lt;&gt;"",'Data Import'!$AR$303,"")</f>
        <v/>
      </c>
      <c r="G49" s="179" t="str">
        <f>IF('Data Import'!$AR$304&lt;&gt;"",'Data Import'!$AR$304,"")</f>
        <v/>
      </c>
      <c r="H49" s="200">
        <f>IF('Data Import'!$AR$305&lt;&gt;"",'Data Import'!$AR$305,"")</f>
        <v>108</v>
      </c>
      <c r="I49" s="200">
        <f>IF('Data Import'!$AR$306&lt;&gt;"",'Data Import'!$AR$306,"")</f>
        <v>29</v>
      </c>
      <c r="J49" s="201">
        <f>IF('Data Import'!$AR$307&lt;&gt;"",'Data Import'!$AR$307,"")</f>
        <v>26.852</v>
      </c>
      <c r="K49" s="12"/>
      <c r="L49" s="12"/>
    </row>
    <row r="50" spans="1:12" s="202" customFormat="1" ht="15.75" customHeight="1" x14ac:dyDescent="0.25">
      <c r="A50" s="33">
        <v>42</v>
      </c>
      <c r="B50" s="177" t="s">
        <v>52</v>
      </c>
      <c r="C50" s="199" t="str">
        <f>IF('Data Import'!$AS$301="Нет","+","")</f>
        <v>+</v>
      </c>
      <c r="D50" s="199" t="str">
        <f>IF('Data Import'!$AS$301="Да","+","")</f>
        <v/>
      </c>
      <c r="E50" s="199" t="str">
        <f>IF('Data Import'!$AS$302="Нет","+","")</f>
        <v>+</v>
      </c>
      <c r="F50" s="179" t="str">
        <f>IF('Data Import'!$AS$303&lt;&gt;"",'Data Import'!$AS$303,"")</f>
        <v/>
      </c>
      <c r="G50" s="179" t="str">
        <f>IF('Data Import'!$AS$304&lt;&gt;"",'Data Import'!$AS$304,"")</f>
        <v/>
      </c>
      <c r="H50" s="200">
        <f>IF('Data Import'!$AS$305&lt;&gt;"",'Data Import'!$AS$305,"")</f>
        <v>0</v>
      </c>
      <c r="I50" s="200">
        <f>IF('Data Import'!$AS$306&lt;&gt;"",'Data Import'!$AS$306,"")</f>
        <v>0</v>
      </c>
      <c r="J50" s="201" t="str">
        <f>IF('Data Import'!$AS$307&lt;&gt;"",'Data Import'!$AS$307,"")</f>
        <v/>
      </c>
      <c r="K50" s="12"/>
      <c r="L50" s="12"/>
    </row>
    <row r="51" spans="1:12" s="202" customFormat="1" ht="15.75" customHeight="1" x14ac:dyDescent="0.25">
      <c r="A51" s="33">
        <v>43</v>
      </c>
      <c r="B51" s="177" t="s">
        <v>53</v>
      </c>
      <c r="C51" s="199" t="str">
        <f>IF('Data Import'!$AT$301="Нет","+","")</f>
        <v/>
      </c>
      <c r="D51" s="199" t="str">
        <f>IF('Data Import'!$AT$301="Да","+","")</f>
        <v/>
      </c>
      <c r="E51" s="199" t="str">
        <f>IF('Data Import'!$AT$302="Нет","+","")</f>
        <v/>
      </c>
      <c r="F51" s="179" t="str">
        <f>IF('Data Import'!$AT$303&lt;&gt;"",'Data Import'!$AT$303,"")</f>
        <v/>
      </c>
      <c r="G51" s="179" t="str">
        <f>IF('Data Import'!$AT$304&lt;&gt;"",'Data Import'!$AT$304,"")</f>
        <v/>
      </c>
      <c r="H51" s="200" t="str">
        <f>IF('Data Import'!$AT$305&lt;&gt;"",'Data Import'!$AT$305,"")</f>
        <v/>
      </c>
      <c r="I51" s="200" t="str">
        <f>IF('Data Import'!$AT$306&lt;&gt;"",'Data Import'!$AT$306,"")</f>
        <v/>
      </c>
      <c r="J51" s="201" t="str">
        <f>IF('Data Import'!$AT$307&lt;&gt;"",'Data Import'!$AT$307,"")</f>
        <v/>
      </c>
      <c r="K51" s="12"/>
      <c r="L51" s="12"/>
    </row>
    <row r="52" spans="1:12" s="202" customFormat="1" ht="62.25" customHeight="1" x14ac:dyDescent="0.25">
      <c r="A52" s="33">
        <v>44</v>
      </c>
      <c r="B52" s="177" t="s">
        <v>54</v>
      </c>
      <c r="C52" s="199" t="str">
        <f>IF('Data Import'!$AU$301="Нет","+","")</f>
        <v/>
      </c>
      <c r="D52" s="199" t="str">
        <f>IF('Data Import'!$AU$301="Да","+","")</f>
        <v>+</v>
      </c>
      <c r="E52" s="199" t="str">
        <f>IF('Data Import'!$AU$302="Нет","+","")</f>
        <v/>
      </c>
      <c r="F52" s="179" t="str">
        <f>IF('Data Import'!$AU$303&lt;&gt;"",'Data Import'!$AU$303,"")</f>
        <v/>
      </c>
      <c r="G52" s="179" t="str">
        <f>IF('Data Import'!$AU$304&lt;&gt;"",'Data Import'!$AU$304,"")</f>
        <v>Курсы повышения квалификации для государственных служащих контрольно-надзорных органов по программе: «Государственный контроль (надзор) в современных реалиях»</v>
      </c>
      <c r="H52" s="200">
        <f>IF('Data Import'!$AU$305&lt;&gt;"",'Data Import'!$AU$305,"")</f>
        <v>10</v>
      </c>
      <c r="I52" s="200">
        <f>IF('Data Import'!$AU$306&lt;&gt;"",'Data Import'!$AU$306,"")</f>
        <v>10</v>
      </c>
      <c r="J52" s="201">
        <f>IF('Data Import'!$AU$307&lt;&gt;"",'Data Import'!$AU$307,"")</f>
        <v>100</v>
      </c>
      <c r="K52" s="12"/>
      <c r="L52" s="12"/>
    </row>
    <row r="53" spans="1:12" s="202" customFormat="1" ht="15.75" customHeight="1" x14ac:dyDescent="0.25">
      <c r="A53" s="33">
        <v>45</v>
      </c>
      <c r="B53" s="177" t="s">
        <v>55</v>
      </c>
      <c r="C53" s="199" t="str">
        <f>IF('Data Import'!$AV$301="Нет","+","")</f>
        <v/>
      </c>
      <c r="D53" s="199" t="str">
        <f>IF('Data Import'!$AV$301="Да","+","")</f>
        <v/>
      </c>
      <c r="E53" s="199" t="str">
        <f>IF('Data Import'!$AV$302="Нет","+","")</f>
        <v/>
      </c>
      <c r="F53" s="179" t="str">
        <f>IF('Data Import'!$AV$303&lt;&gt;"",'Data Import'!$AV$303,"")</f>
        <v/>
      </c>
      <c r="G53" s="179" t="str">
        <f>IF('Data Import'!$AV$304&lt;&gt;"",'Data Import'!$AV$304,"")</f>
        <v/>
      </c>
      <c r="H53" s="200" t="str">
        <f>IF('Data Import'!$AV$305&lt;&gt;"",'Data Import'!$AV$305,"")</f>
        <v/>
      </c>
      <c r="I53" s="200" t="str">
        <f>IF('Data Import'!$AV$306&lt;&gt;"",'Data Import'!$AV$306,"")</f>
        <v/>
      </c>
      <c r="J53" s="201" t="str">
        <f>IF('Data Import'!$AV$307&lt;&gt;"",'Data Import'!$AV$307,"")</f>
        <v/>
      </c>
      <c r="K53" s="12"/>
      <c r="L53" s="12"/>
    </row>
    <row r="54" spans="1:12" s="202" customFormat="1" ht="15.75" customHeight="1" x14ac:dyDescent="0.25">
      <c r="A54" s="33">
        <v>46</v>
      </c>
      <c r="B54" s="177" t="s">
        <v>56</v>
      </c>
      <c r="C54" s="199" t="str">
        <f>IF('Data Import'!$AW$301="Нет","+","")</f>
        <v>+</v>
      </c>
      <c r="D54" s="199" t="str">
        <f>IF('Data Import'!$AW$301="Да","+","")</f>
        <v/>
      </c>
      <c r="E54" s="199" t="str">
        <f>IF('Data Import'!$AW$302="Нет","+","")</f>
        <v>+</v>
      </c>
      <c r="F54" s="179" t="str">
        <f>IF('Data Import'!$AW$303&lt;&gt;"",'Data Import'!$AW$303,"")</f>
        <v/>
      </c>
      <c r="G54" s="179" t="str">
        <f>IF('Data Import'!$AW$304&lt;&gt;"",'Data Import'!$AW$304,"")</f>
        <v/>
      </c>
      <c r="H54" s="200">
        <f>IF('Data Import'!$AW$305&lt;&gt;"",'Data Import'!$AW$305,"")</f>
        <v>6</v>
      </c>
      <c r="I54" s="200">
        <f>IF('Data Import'!$AW$306&lt;&gt;"",'Data Import'!$AW$306,"")</f>
        <v>1</v>
      </c>
      <c r="J54" s="201">
        <f>IF('Data Import'!$AW$307&lt;&gt;"",'Data Import'!$AW$307,"")</f>
        <v>16.667000000000002</v>
      </c>
      <c r="K54" s="12"/>
      <c r="L54" s="12"/>
    </row>
    <row r="55" spans="1:12" s="202" customFormat="1" ht="15.75" customHeight="1" x14ac:dyDescent="0.25">
      <c r="A55" s="33">
        <v>47</v>
      </c>
      <c r="B55" s="177" t="s">
        <v>57</v>
      </c>
      <c r="C55" s="199" t="str">
        <f>IF('Data Import'!$AX$301="Нет","+","")</f>
        <v/>
      </c>
      <c r="D55" s="199" t="str">
        <f>IF('Data Import'!$AX$301="Да","+","")</f>
        <v>+</v>
      </c>
      <c r="E55" s="199" t="str">
        <f>IF('Data Import'!$AX$302="Нет","+","")</f>
        <v>+</v>
      </c>
      <c r="F55" s="179" t="str">
        <f>IF('Data Import'!$AX$303&lt;&gt;"",'Data Import'!$AX$303,"")</f>
        <v/>
      </c>
      <c r="G55" s="179" t="str">
        <f>IF('Data Import'!$AX$304&lt;&gt;"",'Data Import'!$AX$304,"")</f>
        <v/>
      </c>
      <c r="H55" s="200">
        <f>IF('Data Import'!$AX$305&lt;&gt;"",'Data Import'!$AX$305,"")</f>
        <v>0</v>
      </c>
      <c r="I55" s="200">
        <f>IF('Data Import'!$AX$306&lt;&gt;"",'Data Import'!$AX$306,"")</f>
        <v>0</v>
      </c>
      <c r="J55" s="201" t="str">
        <f>IF('Data Import'!$AX$307&lt;&gt;"",'Data Import'!$AX$307,"")</f>
        <v/>
      </c>
      <c r="K55" s="12"/>
      <c r="L55" s="12"/>
    </row>
    <row r="56" spans="1:12" s="202" customFormat="1" ht="15.75" customHeight="1" x14ac:dyDescent="0.25">
      <c r="A56" s="33">
        <v>48</v>
      </c>
      <c r="B56" s="177" t="s">
        <v>58</v>
      </c>
      <c r="C56" s="199" t="str">
        <f>IF('Data Import'!$AY$301="Нет","+","")</f>
        <v>+</v>
      </c>
      <c r="D56" s="199" t="str">
        <f>IF('Data Import'!$AY$301="Да","+","")</f>
        <v/>
      </c>
      <c r="E56" s="199" t="str">
        <f>IF('Data Import'!$AY$302="Нет","+","")</f>
        <v>+</v>
      </c>
      <c r="F56" s="179" t="str">
        <f>IF('Data Import'!$AY$303&lt;&gt;"",'Data Import'!$AY$303,"")</f>
        <v/>
      </c>
      <c r="G56" s="179" t="str">
        <f>IF('Data Import'!$AY$304&lt;&gt;"",'Data Import'!$AY$304,"")</f>
        <v/>
      </c>
      <c r="H56" s="200">
        <f>IF('Data Import'!$AY$305&lt;&gt;"",'Data Import'!$AY$305,"")</f>
        <v>0</v>
      </c>
      <c r="I56" s="200">
        <f>IF('Data Import'!$AY$306&lt;&gt;"",'Data Import'!$AY$306,"")</f>
        <v>0</v>
      </c>
      <c r="J56" s="201" t="str">
        <f>IF('Data Import'!$AY$307&lt;&gt;"",'Data Import'!$AY$307,"")</f>
        <v/>
      </c>
      <c r="K56" s="12"/>
      <c r="L56" s="12"/>
    </row>
    <row r="57" spans="1:12" s="202" customFormat="1" ht="15.75" customHeight="1" x14ac:dyDescent="0.25">
      <c r="A57" s="33">
        <v>49</v>
      </c>
      <c r="B57" s="177" t="s">
        <v>59</v>
      </c>
      <c r="C57" s="199" t="str">
        <f>IF('Data Import'!$AZ$301="Нет","+","")</f>
        <v/>
      </c>
      <c r="D57" s="199" t="str">
        <f>IF('Data Import'!$AZ$301="Да","+","")</f>
        <v/>
      </c>
      <c r="E57" s="199" t="str">
        <f>IF('Data Import'!$AZ$302="Нет","+","")</f>
        <v/>
      </c>
      <c r="F57" s="179" t="str">
        <f>IF('Data Import'!$AZ$303&lt;&gt;"",'Data Import'!$AZ$303,"")</f>
        <v/>
      </c>
      <c r="G57" s="179" t="str">
        <f>IF('Data Import'!$AZ$304&lt;&gt;"",'Data Import'!$AZ$304,"")</f>
        <v/>
      </c>
      <c r="H57" s="200" t="str">
        <f>IF('Data Import'!$AZ$305&lt;&gt;"",'Data Import'!$AZ$305,"")</f>
        <v/>
      </c>
      <c r="I57" s="200" t="str">
        <f>IF('Data Import'!$AZ$306&lt;&gt;"",'Data Import'!$AZ$306,"")</f>
        <v/>
      </c>
      <c r="J57" s="201" t="str">
        <f>IF('Data Import'!$AZ$307&lt;&gt;"",'Data Import'!$AZ$307,"")</f>
        <v/>
      </c>
      <c r="K57" s="12"/>
      <c r="L57" s="12"/>
    </row>
    <row r="58" spans="1:12" s="202" customFormat="1" ht="106.5" customHeight="1" x14ac:dyDescent="0.25">
      <c r="A58" s="33">
        <v>50</v>
      </c>
      <c r="B58" s="177" t="s">
        <v>60</v>
      </c>
      <c r="C58" s="199" t="str">
        <f>IF('Data Import'!$BA$301="Нет","+","")</f>
        <v>+</v>
      </c>
      <c r="D58" s="199" t="str">
        <f>IF('Data Import'!$BA$301="Да","+","")</f>
        <v/>
      </c>
      <c r="E58" s="199" t="str">
        <f>IF('Data Import'!$BA$302="Нет","+","")</f>
        <v/>
      </c>
      <c r="F58" s="179" t="str">
        <f>IF('Data Import'!$BA$303&lt;&gt;"",'Data Import'!$BA$303,"")</f>
        <v/>
      </c>
      <c r="G58" s="179" t="str">
        <f>IF('Data Import'!$BA$304&lt;&gt;"",'Data Import'!$BA$304,"")</f>
        <v>Количество специалистов,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 прошедших обучение,  всего 3 в том числе :  -транспортных организаций - 3</v>
      </c>
      <c r="H58" s="200">
        <f>IF('Data Import'!$BA$305&lt;&gt;"",'Data Import'!$BA$305,"")</f>
        <v>4</v>
      </c>
      <c r="I58" s="200">
        <f>IF('Data Import'!$BA$306&lt;&gt;"",'Data Import'!$BA$306,"")</f>
        <v>3</v>
      </c>
      <c r="J58" s="201">
        <f>IF('Data Import'!$BA$307&lt;&gt;"",'Data Import'!$BA$307,"")</f>
        <v>75</v>
      </c>
      <c r="K58" s="12"/>
      <c r="L58" s="12"/>
    </row>
    <row r="59" spans="1:12" s="202" customFormat="1" ht="15.75" customHeight="1" x14ac:dyDescent="0.25">
      <c r="A59" s="33">
        <v>51</v>
      </c>
      <c r="B59" s="177" t="s">
        <v>61</v>
      </c>
      <c r="C59" s="199" t="str">
        <f>IF('Data Import'!$BB$301="Нет","+","")</f>
        <v/>
      </c>
      <c r="D59" s="199" t="str">
        <f>IF('Data Import'!$BB$301="Да","+","")</f>
        <v/>
      </c>
      <c r="E59" s="199" t="str">
        <f>IF('Data Import'!$BB$302="Нет","+","")</f>
        <v/>
      </c>
      <c r="F59" s="179" t="str">
        <f>IF('Data Import'!$BB$303&lt;&gt;"",'Data Import'!$BB$303,"")</f>
        <v/>
      </c>
      <c r="G59" s="179" t="str">
        <f>IF('Data Import'!$BB$304&lt;&gt;"",'Data Import'!$BB$304,"")</f>
        <v/>
      </c>
      <c r="H59" s="200" t="str">
        <f>IF('Data Import'!$BB$305&lt;&gt;"",'Data Import'!$BB$305,"")</f>
        <v/>
      </c>
      <c r="I59" s="200" t="str">
        <f>IF('Data Import'!$BB$306&lt;&gt;"",'Data Import'!$BB$306,"")</f>
        <v/>
      </c>
      <c r="J59" s="201" t="str">
        <f>IF('Data Import'!$BB$307&lt;&gt;"",'Data Import'!$BB$307,"")</f>
        <v/>
      </c>
      <c r="K59" s="12"/>
      <c r="L59" s="12"/>
    </row>
    <row r="60" spans="1:12" s="202" customFormat="1" ht="15.75" customHeight="1" x14ac:dyDescent="0.25">
      <c r="A60" s="33">
        <v>52</v>
      </c>
      <c r="B60" s="177" t="s">
        <v>62</v>
      </c>
      <c r="C60" s="199" t="str">
        <f>IF('Data Import'!$BC$301="Нет","+","")</f>
        <v/>
      </c>
      <c r="D60" s="199" t="str">
        <f>IF('Data Import'!$BC$301="Да","+","")</f>
        <v>+</v>
      </c>
      <c r="E60" s="199" t="str">
        <f>IF('Data Import'!$BC$302="Нет","+","")</f>
        <v/>
      </c>
      <c r="F60" s="179" t="str">
        <f>IF('Data Import'!$BC$303&lt;&gt;"",'Data Import'!$BC$303,"")</f>
        <v/>
      </c>
      <c r="G60" s="179" t="str">
        <f>IF('Data Import'!$BC$304&lt;&gt;"",'Data Import'!$BC$304,"")</f>
        <v/>
      </c>
      <c r="H60" s="200">
        <f>IF('Data Import'!$BC$305&lt;&gt;"",'Data Import'!$BC$305,"")</f>
        <v>14</v>
      </c>
      <c r="I60" s="200">
        <f>IF('Data Import'!$BC$306&lt;&gt;"",'Data Import'!$BC$306,"")</f>
        <v>10</v>
      </c>
      <c r="J60" s="201">
        <f>IF('Data Import'!$BC$307&lt;&gt;"",'Data Import'!$BC$307,"")</f>
        <v>71.429000000000002</v>
      </c>
      <c r="K60" s="12"/>
      <c r="L60" s="12"/>
    </row>
    <row r="61" spans="1:12" s="202" customFormat="1" ht="15.75" customHeight="1" x14ac:dyDescent="0.25">
      <c r="A61" s="33">
        <v>53</v>
      </c>
      <c r="B61" s="177" t="s">
        <v>63</v>
      </c>
      <c r="C61" s="199" t="str">
        <f>IF('Data Import'!$BD$301="Нет","+","")</f>
        <v/>
      </c>
      <c r="D61" s="199" t="str">
        <f>IF('Data Import'!$BD$301="Да","+","")</f>
        <v>+</v>
      </c>
      <c r="E61" s="199" t="str">
        <f>IF('Data Import'!$BD$302="Нет","+","")</f>
        <v>+</v>
      </c>
      <c r="F61" s="179" t="str">
        <f>IF('Data Import'!$BD$303&lt;&gt;"",'Data Import'!$BD$303,"")</f>
        <v/>
      </c>
      <c r="G61" s="179" t="str">
        <f>IF('Data Import'!$BD$304&lt;&gt;"",'Data Import'!$BD$304,"")</f>
        <v/>
      </c>
      <c r="H61" s="200">
        <f>IF('Data Import'!$BD$305&lt;&gt;"",'Data Import'!$BD$305,"")</f>
        <v>36</v>
      </c>
      <c r="I61" s="200">
        <f>IF('Data Import'!$BD$306&lt;&gt;"",'Data Import'!$BD$306,"")</f>
        <v>16</v>
      </c>
      <c r="J61" s="201">
        <f>IF('Data Import'!$BD$307&lt;&gt;"",'Data Import'!$BD$307,"")</f>
        <v>44.444000000000003</v>
      </c>
      <c r="K61" s="12"/>
      <c r="L61" s="12"/>
    </row>
    <row r="62" spans="1:12" s="202" customFormat="1" ht="15.75" customHeight="1" x14ac:dyDescent="0.25">
      <c r="A62" s="33">
        <v>54</v>
      </c>
      <c r="B62" s="177" t="s">
        <v>64</v>
      </c>
      <c r="C62" s="199" t="str">
        <f>IF('Data Import'!$BE$301="Нет","+","")</f>
        <v>+</v>
      </c>
      <c r="D62" s="199" t="str">
        <f>IF('Data Import'!$BE$301="Да","+","")</f>
        <v/>
      </c>
      <c r="E62" s="199" t="str">
        <f>IF('Data Import'!$BE$302="Нет","+","")</f>
        <v>+</v>
      </c>
      <c r="F62" s="179" t="str">
        <f>IF('Data Import'!$BE$303&lt;&gt;"",'Data Import'!$BE$303,"")</f>
        <v/>
      </c>
      <c r="G62" s="179" t="str">
        <f>IF('Data Import'!$BE$304&lt;&gt;"",'Data Import'!$BE$304,"")</f>
        <v/>
      </c>
      <c r="H62" s="200" t="str">
        <f>IF('Data Import'!$BE$305&lt;&gt;"",'Data Import'!$BE$305,"")</f>
        <v/>
      </c>
      <c r="I62" s="200" t="str">
        <f>IF('Data Import'!$BE$306&lt;&gt;"",'Data Import'!$BE$306,"")</f>
        <v/>
      </c>
      <c r="J62" s="201" t="str">
        <f>IF('Data Import'!$BE$307&lt;&gt;"",'Data Import'!$BE$307,"")</f>
        <v/>
      </c>
      <c r="K62" s="12"/>
      <c r="L62" s="12"/>
    </row>
    <row r="63" spans="1:12" s="202" customFormat="1" ht="15.75" customHeight="1" x14ac:dyDescent="0.25">
      <c r="A63" s="33">
        <v>55</v>
      </c>
      <c r="B63" s="177" t="s">
        <v>65</v>
      </c>
      <c r="C63" s="199" t="str">
        <f>IF('Data Import'!$BF$301="Нет","+","")</f>
        <v>+</v>
      </c>
      <c r="D63" s="199" t="str">
        <f>IF('Data Import'!$BF$301="Да","+","")</f>
        <v/>
      </c>
      <c r="E63" s="199" t="str">
        <f>IF('Data Import'!$BF$302="Нет","+","")</f>
        <v>+</v>
      </c>
      <c r="F63" s="179" t="str">
        <f>IF('Data Import'!$BF$303&lt;&gt;"",'Data Import'!$BF$303,"")</f>
        <v/>
      </c>
      <c r="G63" s="179" t="str">
        <f>IF('Data Import'!$BF$304&lt;&gt;"",'Data Import'!$BF$304,"")</f>
        <v/>
      </c>
      <c r="H63" s="200">
        <f>IF('Data Import'!$BF$305&lt;&gt;"",'Data Import'!$BF$305,"")</f>
        <v>22</v>
      </c>
      <c r="I63" s="200">
        <f>IF('Data Import'!$BF$306&lt;&gt;"",'Data Import'!$BF$306,"")</f>
        <v>9</v>
      </c>
      <c r="J63" s="201">
        <f>IF('Data Import'!$BF$307&lt;&gt;"",'Data Import'!$BF$307,"")</f>
        <v>40.908999999999999</v>
      </c>
      <c r="K63" s="12"/>
      <c r="L63" s="12"/>
    </row>
    <row r="64" spans="1:12" s="202" customFormat="1" ht="17.25" customHeight="1" x14ac:dyDescent="0.25">
      <c r="A64" s="33">
        <v>56</v>
      </c>
      <c r="B64" s="177" t="s">
        <v>66</v>
      </c>
      <c r="C64" s="199" t="str">
        <f>IF('Data Import'!$BG$301="Нет","+","")</f>
        <v/>
      </c>
      <c r="D64" s="199" t="str">
        <f>IF('Data Import'!$BG$301="Да","+","")</f>
        <v>+</v>
      </c>
      <c r="E64" s="199" t="str">
        <f>IF('Data Import'!$BG$302="Нет","+","")</f>
        <v>+</v>
      </c>
      <c r="F64" s="179" t="str">
        <f>IF('Data Import'!$BG$303&lt;&gt;"",'Data Import'!$BG$303,"")</f>
        <v/>
      </c>
      <c r="G64" s="179" t="str">
        <f>IF('Data Import'!$BG$304&lt;&gt;"",'Data Import'!$BG$304,"")</f>
        <v>Информация отсутствует.</v>
      </c>
      <c r="H64" s="200">
        <f>IF('Data Import'!$BG$305&lt;&gt;"",'Data Import'!$BG$305,"")</f>
        <v>3</v>
      </c>
      <c r="I64" s="200">
        <f>IF('Data Import'!$BG$306&lt;&gt;"",'Data Import'!$BG$306,"")</f>
        <v>0</v>
      </c>
      <c r="J64" s="201">
        <f>IF('Data Import'!$BG$307&lt;&gt;"",'Data Import'!$BG$307,"")</f>
        <v>0</v>
      </c>
      <c r="K64" s="12"/>
      <c r="L64" s="12"/>
    </row>
    <row r="65" spans="1:12" s="202" customFormat="1" ht="15.75" customHeight="1" x14ac:dyDescent="0.25">
      <c r="A65" s="33">
        <v>57</v>
      </c>
      <c r="B65" s="177" t="s">
        <v>67</v>
      </c>
      <c r="C65" s="199" t="str">
        <f>IF('Data Import'!$BH$301="Нет","+","")</f>
        <v/>
      </c>
      <c r="D65" s="199" t="str">
        <f>IF('Data Import'!$BH$301="Да","+","")</f>
        <v/>
      </c>
      <c r="E65" s="199" t="str">
        <f>IF('Data Import'!$BH$302="Нет","+","")</f>
        <v/>
      </c>
      <c r="F65" s="179" t="str">
        <f>IF('Data Import'!$BH$303&lt;&gt;"",'Data Import'!$BH$303,"")</f>
        <v/>
      </c>
      <c r="G65" s="179" t="str">
        <f>IF('Data Import'!$BH$304&lt;&gt;"",'Data Import'!$BH$304,"")</f>
        <v/>
      </c>
      <c r="H65" s="200" t="str">
        <f>IF('Data Import'!$BH$305&lt;&gt;"",'Data Import'!$BH$305,"")</f>
        <v/>
      </c>
      <c r="I65" s="200" t="str">
        <f>IF('Data Import'!$BH$306&lt;&gt;"",'Data Import'!$BH$306,"")</f>
        <v/>
      </c>
      <c r="J65" s="201" t="str">
        <f>IF('Data Import'!$BH$307&lt;&gt;"",'Data Import'!$BH$307,"")</f>
        <v/>
      </c>
      <c r="K65" s="12"/>
      <c r="L65" s="12"/>
    </row>
    <row r="66" spans="1:12" s="202" customFormat="1" ht="17.25" customHeight="1" x14ac:dyDescent="0.25">
      <c r="A66" s="33">
        <v>58</v>
      </c>
      <c r="B66" s="177" t="s">
        <v>68</v>
      </c>
      <c r="C66" s="199" t="str">
        <f>IF('Data Import'!$BI$301="Нет","+","")</f>
        <v>+</v>
      </c>
      <c r="D66" s="199" t="str">
        <f>IF('Data Import'!$BI$301="Да","+","")</f>
        <v/>
      </c>
      <c r="E66" s="199" t="str">
        <f>IF('Data Import'!$BI$302="Нет","+","")</f>
        <v/>
      </c>
      <c r="F66" s="179" t="str">
        <f>IF('Data Import'!$BI$303&lt;&gt;"",'Data Import'!$BI$303,"")</f>
        <v/>
      </c>
      <c r="G66" s="179" t="str">
        <f>IF('Data Import'!$BI$304&lt;&gt;"",'Data Import'!$BI$304,"")</f>
        <v>Организовано повышение квалификации.</v>
      </c>
      <c r="H66" s="200">
        <f>IF('Data Import'!$BI$305&lt;&gt;"",'Data Import'!$BI$305,"")</f>
        <v>133</v>
      </c>
      <c r="I66" s="200">
        <f>IF('Data Import'!$BI$306&lt;&gt;"",'Data Import'!$BI$306,"")</f>
        <v>6</v>
      </c>
      <c r="J66" s="201">
        <f>IF('Data Import'!$BI$307&lt;&gt;"",'Data Import'!$BI$307,"")</f>
        <v>4.5110000000000001</v>
      </c>
      <c r="K66" s="12"/>
      <c r="L66" s="12"/>
    </row>
    <row r="67" spans="1:12" s="202" customFormat="1" ht="93.75" customHeight="1" x14ac:dyDescent="0.25">
      <c r="A67" s="33">
        <v>59</v>
      </c>
      <c r="B67" s="177" t="s">
        <v>69</v>
      </c>
      <c r="C67" s="199" t="str">
        <f>IF('Data Import'!$BJ$301="Нет","+","")</f>
        <v>+</v>
      </c>
      <c r="D67" s="199" t="str">
        <f>IF('Data Import'!$BJ$301="Да","+","")</f>
        <v/>
      </c>
      <c r="E67" s="199" t="str">
        <f>IF('Data Import'!$BJ$302="Нет","+","")</f>
        <v/>
      </c>
      <c r="F67" s="179" t="str">
        <f>IF('Data Import'!$BJ$303&lt;&gt;"",'Data Import'!$BJ$303,"")</f>
        <v/>
      </c>
      <c r="G67" s="179" t="str">
        <f>IF('Data Import'!$BJ$304&lt;&gt;"",'Data Import'!$BJ$304,"")</f>
        <v>Организовано повышение квалификации государственных служащих Ямало-Ненецкого автономного округа,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v>
      </c>
      <c r="H67" s="200">
        <f>IF('Data Import'!$BJ$305&lt;&gt;"",'Data Import'!$BJ$305,"")</f>
        <v>20</v>
      </c>
      <c r="I67" s="200">
        <f>IF('Data Import'!$BJ$306&lt;&gt;"",'Data Import'!$BJ$306,"")</f>
        <v>17</v>
      </c>
      <c r="J67" s="201">
        <f>IF('Data Import'!$BJ$307&lt;&gt;"",'Data Import'!$BJ$307,"")</f>
        <v>85</v>
      </c>
      <c r="K67" s="12"/>
      <c r="L67" s="12"/>
    </row>
    <row r="68" spans="1:12" s="202" customFormat="1" ht="15.75" customHeight="1" x14ac:dyDescent="0.25">
      <c r="A68" s="33">
        <v>60</v>
      </c>
      <c r="B68" s="177" t="s">
        <v>70</v>
      </c>
      <c r="C68" s="199" t="str">
        <f>IF('Data Import'!$BK$301="Нет","+","")</f>
        <v/>
      </c>
      <c r="D68" s="199" t="str">
        <f>IF('Data Import'!$BK$301="Да","+","")</f>
        <v>+</v>
      </c>
      <c r="E68" s="199" t="str">
        <f>IF('Data Import'!$BK$302="Нет","+","")</f>
        <v>+</v>
      </c>
      <c r="F68" s="179" t="str">
        <f>IF('Data Import'!$BK$303&lt;&gt;"",'Data Import'!$BK$303,"")</f>
        <v/>
      </c>
      <c r="G68" s="179" t="str">
        <f>IF('Data Import'!$BK$304&lt;&gt;"",'Data Import'!$BK$304,"")</f>
        <v/>
      </c>
      <c r="H68" s="200">
        <f>IF('Data Import'!$BK$305&lt;&gt;"",'Data Import'!$BK$305,"")</f>
        <v>20</v>
      </c>
      <c r="I68" s="200">
        <f>IF('Data Import'!$BK$306&lt;&gt;"",'Data Import'!$BK$306,"")</f>
        <v>3</v>
      </c>
      <c r="J68" s="201">
        <f>IF('Data Import'!$BK$307&lt;&gt;"",'Data Import'!$BK$307,"")</f>
        <v>15</v>
      </c>
      <c r="K68" s="12"/>
      <c r="L68" s="12"/>
    </row>
    <row r="69" spans="1:12" s="202" customFormat="1" ht="107.25" customHeight="1" x14ac:dyDescent="0.25">
      <c r="A69" s="33">
        <v>61</v>
      </c>
      <c r="B69" s="177" t="s">
        <v>71</v>
      </c>
      <c r="C69" s="199" t="str">
        <f>IF('Data Import'!$BL$301="Нет","+","")</f>
        <v/>
      </c>
      <c r="D69" s="199" t="str">
        <f>IF('Data Import'!$BL$301="Да","+","")</f>
        <v>+</v>
      </c>
      <c r="E69" s="199" t="str">
        <f>IF('Data Import'!$BL$302="Нет","+","")</f>
        <v/>
      </c>
      <c r="F69" s="179" t="str">
        <f>IF('Data Import'!$BL$303&lt;&gt;"",'Data Import'!$BL$303,"")</f>
        <v/>
      </c>
      <c r="G69" s="179" t="str">
        <f>IF('Data Import'!$BL$304&lt;&gt;"",'Data Import'!$BL$304,"")</f>
        <v>Планируется инструктирование специалистов с целью обеспечения безопасности при
перевозке в транспортном средстве инвалидов с нарушениями функций опорно-двигательного аппарата, а также инвалидов с расстройствами функций
зрения и слуха Проведение инструктажа
(первичный, повторный, целевой)</v>
      </c>
      <c r="H69" s="200">
        <f>IF('Data Import'!$BL$305&lt;&gt;"",'Data Import'!$BL$305,"")</f>
        <v>2</v>
      </c>
      <c r="I69" s="200">
        <f>IF('Data Import'!$BL$306&lt;&gt;"",'Data Import'!$BL$306,"")</f>
        <v>0</v>
      </c>
      <c r="J69" s="201">
        <f>IF('Data Import'!$BL$307&lt;&gt;"",'Data Import'!$BL$307,"")</f>
        <v>0</v>
      </c>
      <c r="K69" s="12"/>
      <c r="L69" s="12"/>
    </row>
    <row r="70" spans="1:12" s="202" customFormat="1" ht="179.25" customHeight="1" x14ac:dyDescent="0.25">
      <c r="A70" s="33">
        <v>62</v>
      </c>
      <c r="B70" s="177" t="s">
        <v>72</v>
      </c>
      <c r="C70" s="199" t="str">
        <f>IF('Data Import'!$BM$301="Нет","+","")</f>
        <v/>
      </c>
      <c r="D70" s="199" t="str">
        <f>IF('Data Import'!$BM$301="Да","+","")</f>
        <v>+</v>
      </c>
      <c r="E70" s="199" t="str">
        <f>IF('Data Import'!$BM$302="Нет","+","")</f>
        <v/>
      </c>
      <c r="F70" s="179" t="str">
        <f>IF('Data Import'!$BM$303&lt;&gt;"",'Data Import'!$BM$303,"")</f>
        <v/>
      </c>
      <c r="G70" s="179" t="str">
        <f>IF('Data Import'!$BM$304&lt;&gt;"",'Data Import'!$BM$304,"")</f>
        <v xml:space="preserve">Доля государственных /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 повысивших квалификацию:                                                                2024  год -    30 %,                             2025  год –  45 %,                                      2026 год –  60 %.
</v>
      </c>
      <c r="H70" s="200">
        <f>IF('Data Import'!$BM$305&lt;&gt;"",'Data Import'!$BM$305,"")</f>
        <v>0</v>
      </c>
      <c r="I70" s="200">
        <f>IF('Data Import'!$BM$306&lt;&gt;"",'Data Import'!$BM$306,"")</f>
        <v>0</v>
      </c>
      <c r="J70" s="201" t="str">
        <f>IF('Data Import'!$BM$307&lt;&gt;"",'Data Import'!$BM$307,"")</f>
        <v/>
      </c>
      <c r="K70" s="12"/>
      <c r="L70" s="12"/>
    </row>
    <row r="71" spans="1:12" s="202" customFormat="1" ht="15.75" customHeight="1" x14ac:dyDescent="0.25">
      <c r="A71" s="33">
        <v>63</v>
      </c>
      <c r="B71" s="177" t="s">
        <v>73</v>
      </c>
      <c r="C71" s="199" t="str">
        <f>IF('Data Import'!$BN$301="Нет","+","")</f>
        <v>+</v>
      </c>
      <c r="D71" s="199" t="str">
        <f>IF('Data Import'!$BN$301="Да","+","")</f>
        <v/>
      </c>
      <c r="E71" s="199" t="str">
        <f>IF('Data Import'!$BN$302="Нет","+","")</f>
        <v>+</v>
      </c>
      <c r="F71" s="179" t="str">
        <f>IF('Data Import'!$BN$303&lt;&gt;"",'Data Import'!$BN$303,"")</f>
        <v/>
      </c>
      <c r="G71" s="179" t="str">
        <f>IF('Data Import'!$BN$304&lt;&gt;"",'Data Import'!$BN$304,"")</f>
        <v/>
      </c>
      <c r="H71" s="200" t="str">
        <f>IF('Data Import'!$BN$305&lt;&gt;"",'Data Import'!$BN$305,"")</f>
        <v/>
      </c>
      <c r="I71" s="200" t="str">
        <f>IF('Data Import'!$BN$306&lt;&gt;"",'Data Import'!$BN$306,"")</f>
        <v/>
      </c>
      <c r="J71" s="201" t="str">
        <f>IF('Data Import'!$BN$307&lt;&gt;"",'Data Import'!$BN$307,"")</f>
        <v/>
      </c>
      <c r="K71" s="12"/>
      <c r="L71" s="12"/>
    </row>
    <row r="72" spans="1:12" s="202" customFormat="1" ht="15.75" customHeight="1" x14ac:dyDescent="0.25">
      <c r="A72" s="33">
        <v>64</v>
      </c>
      <c r="B72" s="177" t="s">
        <v>74</v>
      </c>
      <c r="C72" s="199" t="str">
        <f>IF('Data Import'!$BO$301="Нет","+","")</f>
        <v>+</v>
      </c>
      <c r="D72" s="199" t="str">
        <f>IF('Data Import'!$BO$301="Да","+","")</f>
        <v/>
      </c>
      <c r="E72" s="199" t="str">
        <f>IF('Data Import'!$BO$302="Нет","+","")</f>
        <v>+</v>
      </c>
      <c r="F72" s="179" t="str">
        <f>IF('Data Import'!$BO$303&lt;&gt;"",'Data Import'!$BO$303,"")</f>
        <v/>
      </c>
      <c r="G72" s="179" t="str">
        <f>IF('Data Import'!$BO$304&lt;&gt;"",'Data Import'!$BO$304,"")</f>
        <v/>
      </c>
      <c r="H72" s="200">
        <f>IF('Data Import'!$BO$305&lt;&gt;"",'Data Import'!$BO$305,"")</f>
        <v>1</v>
      </c>
      <c r="I72" s="200">
        <f>IF('Data Import'!$BO$306&lt;&gt;"",'Data Import'!$BO$306,"")</f>
        <v>1</v>
      </c>
      <c r="J72" s="201">
        <f>IF('Data Import'!$BO$307&lt;&gt;"",'Data Import'!$BO$307,"")</f>
        <v>100</v>
      </c>
      <c r="K72" s="12"/>
      <c r="L72" s="12"/>
    </row>
    <row r="73" spans="1:12" s="202" customFormat="1" ht="15.75" customHeight="1" x14ac:dyDescent="0.25">
      <c r="A73" s="33">
        <v>65</v>
      </c>
      <c r="B73" s="177" t="s">
        <v>75</v>
      </c>
      <c r="C73" s="199" t="str">
        <f>IF('Data Import'!$BP$301="Нет","+","")</f>
        <v/>
      </c>
      <c r="D73" s="199" t="str">
        <f>IF('Data Import'!$BP$301="Да","+","")</f>
        <v>+</v>
      </c>
      <c r="E73" s="199" t="str">
        <f>IF('Data Import'!$BP$302="Нет","+","")</f>
        <v>+</v>
      </c>
      <c r="F73" s="179" t="str">
        <f>IF('Data Import'!$BP$303&lt;&gt;"",'Data Import'!$BP$303,"")</f>
        <v/>
      </c>
      <c r="G73" s="179" t="str">
        <f>IF('Data Import'!$BP$304&lt;&gt;"",'Data Import'!$BP$304,"")</f>
        <v/>
      </c>
      <c r="H73" s="200">
        <f>IF('Data Import'!$BP$305&lt;&gt;"",'Data Import'!$BP$305,"")</f>
        <v>15</v>
      </c>
      <c r="I73" s="200">
        <f>IF('Data Import'!$BP$306&lt;&gt;"",'Data Import'!$BP$306,"")</f>
        <v>0</v>
      </c>
      <c r="J73" s="201">
        <f>IF('Data Import'!$BP$307&lt;&gt;"",'Data Import'!$BP$307,"")</f>
        <v>0</v>
      </c>
      <c r="K73" s="12"/>
      <c r="L73" s="12"/>
    </row>
    <row r="74" spans="1:12" s="202" customFormat="1" ht="96" customHeight="1" x14ac:dyDescent="0.25">
      <c r="A74" s="33">
        <v>66</v>
      </c>
      <c r="B74" s="177" t="s">
        <v>76</v>
      </c>
      <c r="C74" s="199" t="str">
        <f>IF('Data Import'!$BQ$301="Нет","+","")</f>
        <v/>
      </c>
      <c r="D74" s="199" t="str">
        <f>IF('Data Import'!$BQ$301="Да","+","")</f>
        <v>+</v>
      </c>
      <c r="E74" s="199" t="str">
        <f>IF('Data Import'!$BQ$302="Нет","+","")</f>
        <v/>
      </c>
      <c r="F74" s="179" t="str">
        <f>IF('Data Import'!$BQ$303&lt;&gt;"",'Data Import'!$BQ$303,"")</f>
        <v/>
      </c>
      <c r="G74" s="179" t="str">
        <f>IF('Data Import'!$BQ$304&lt;&gt;"",'Data Import'!$BQ$304,"")</f>
        <v xml:space="preserve">Организовано обучение  по программам дополнительного профессионального образования по вопросам осуществления контрольных (надзорных) полномочий в соответствии с Федеральным законом «О государственном контроле (надзоре) и муниципальном контроле в Российской Федерации» от 31.07.2020 № 248-ФЗ </v>
      </c>
      <c r="H74" s="200">
        <f>IF('Data Import'!$BQ$305&lt;&gt;"",'Data Import'!$BQ$305,"")</f>
        <v>19</v>
      </c>
      <c r="I74" s="200">
        <f>IF('Data Import'!$BQ$306&lt;&gt;"",'Data Import'!$BQ$306,"")</f>
        <v>12</v>
      </c>
      <c r="J74" s="201">
        <f>IF('Data Import'!$BQ$307&lt;&gt;"",'Data Import'!$BQ$307,"")</f>
        <v>63.158000000000001</v>
      </c>
      <c r="K74" s="12"/>
      <c r="L74" s="12"/>
    </row>
    <row r="75" spans="1:12" s="202" customFormat="1" ht="15.75" customHeight="1" x14ac:dyDescent="0.25">
      <c r="A75" s="33">
        <v>67</v>
      </c>
      <c r="B75" s="177" t="s">
        <v>77</v>
      </c>
      <c r="C75" s="199" t="str">
        <f>IF('Data Import'!$BR$301="Нет","+","")</f>
        <v>+</v>
      </c>
      <c r="D75" s="199" t="str">
        <f>IF('Data Import'!$BR$301="Да","+","")</f>
        <v/>
      </c>
      <c r="E75" s="199" t="str">
        <f>IF('Data Import'!$BR$302="Нет","+","")</f>
        <v>+</v>
      </c>
      <c r="F75" s="179" t="str">
        <f>IF('Data Import'!$BR$303&lt;&gt;"",'Data Import'!$BR$303,"")</f>
        <v/>
      </c>
      <c r="G75" s="179" t="str">
        <f>IF('Data Import'!$BR$304&lt;&gt;"",'Data Import'!$BR$304,"")</f>
        <v/>
      </c>
      <c r="H75" s="200">
        <f>IF('Data Import'!$BR$305&lt;&gt;"",'Data Import'!$BR$305,"")</f>
        <v>20</v>
      </c>
      <c r="I75" s="200">
        <f>IF('Data Import'!$BR$306&lt;&gt;"",'Data Import'!$BR$306,"")</f>
        <v>14</v>
      </c>
      <c r="J75" s="201">
        <f>IF('Data Import'!$BR$307&lt;&gt;"",'Data Import'!$BR$307,"")</f>
        <v>70</v>
      </c>
      <c r="K75" s="12"/>
      <c r="L75" s="12"/>
    </row>
    <row r="76" spans="1:12" s="202" customFormat="1" ht="98.25" customHeight="1" x14ac:dyDescent="0.25">
      <c r="A76" s="33">
        <v>68</v>
      </c>
      <c r="B76" s="177" t="s">
        <v>78</v>
      </c>
      <c r="C76" s="199" t="str">
        <f>IF('Data Import'!$BS$301="Нет","+","")</f>
        <v/>
      </c>
      <c r="D76" s="199" t="str">
        <f>IF('Data Import'!$BS$301="Да","+","")</f>
        <v>+</v>
      </c>
      <c r="E76" s="199" t="str">
        <f>IF('Data Import'!$BS$302="Нет","+","")</f>
        <v/>
      </c>
      <c r="F76" s="179" t="str">
        <f>IF('Data Import'!$BS$303&lt;&gt;"",'Data Import'!$BS$303,"")</f>
        <v/>
      </c>
      <c r="G76" s="179" t="str">
        <f>IF('Data Import'!$BS$304&lt;&gt;"",'Data Import'!$BS$304,"")</f>
        <v>Повышение квалификации муниципальных служащих, осуществляющих муниципальный контроль на автомобильном транспорте, городском наземном электрическом транспорте и в дорожном хозяйстве на территории муниципального образования «Поныровский муниципальный район» Курской области</v>
      </c>
      <c r="H76" s="200">
        <f>IF('Data Import'!$BS$305&lt;&gt;"",'Data Import'!$BS$305,"")</f>
        <v>27</v>
      </c>
      <c r="I76" s="200">
        <f>IF('Data Import'!$BS$306&lt;&gt;"",'Data Import'!$BS$306,"")</f>
        <v>1</v>
      </c>
      <c r="J76" s="201">
        <f>IF('Data Import'!$BS$307&lt;&gt;"",'Data Import'!$BS$307,"")</f>
        <v>3.7040000000000002</v>
      </c>
      <c r="K76" s="12"/>
      <c r="L76" s="12"/>
    </row>
    <row r="77" spans="1:12" s="202" customFormat="1" ht="15.75" customHeight="1" x14ac:dyDescent="0.25">
      <c r="A77" s="33">
        <v>69</v>
      </c>
      <c r="B77" s="177" t="s">
        <v>79</v>
      </c>
      <c r="C77" s="199" t="str">
        <f>IF('Data Import'!$BT$301="Нет","+","")</f>
        <v/>
      </c>
      <c r="D77" s="199" t="str">
        <f>IF('Data Import'!$BT$301="Да","+","")</f>
        <v>+</v>
      </c>
      <c r="E77" s="199" t="str">
        <f>IF('Data Import'!$BT$302="Нет","+","")</f>
        <v>+</v>
      </c>
      <c r="F77" s="179" t="str">
        <f>IF('Data Import'!$BT$303&lt;&gt;"",'Data Import'!$BT$303,"")</f>
        <v/>
      </c>
      <c r="G77" s="179" t="str">
        <f>IF('Data Import'!$BT$304&lt;&gt;"",'Data Import'!$BT$304,"")</f>
        <v/>
      </c>
      <c r="H77" s="200">
        <f>IF('Data Import'!$BT$305&lt;&gt;"",'Data Import'!$BT$305,"")</f>
        <v>6</v>
      </c>
      <c r="I77" s="200">
        <f>IF('Data Import'!$BT$306&lt;&gt;"",'Data Import'!$BT$306,"")</f>
        <v>1</v>
      </c>
      <c r="J77" s="201">
        <f>IF('Data Import'!$BT$307&lt;&gt;"",'Data Import'!$BT$307,"")</f>
        <v>16.667000000000002</v>
      </c>
      <c r="K77" s="12"/>
      <c r="L77" s="12"/>
    </row>
    <row r="78" spans="1:12" s="202" customFormat="1" ht="15.75" customHeight="1" x14ac:dyDescent="0.25">
      <c r="A78" s="33">
        <v>70</v>
      </c>
      <c r="B78" s="177" t="s">
        <v>80</v>
      </c>
      <c r="C78" s="199" t="str">
        <f>IF('Data Import'!$BU$301="Нет","+","")</f>
        <v/>
      </c>
      <c r="D78" s="199" t="str">
        <f>IF('Data Import'!$BU$301="Да","+","")</f>
        <v/>
      </c>
      <c r="E78" s="199" t="str">
        <f>IF('Data Import'!$BU$302="Нет","+","")</f>
        <v/>
      </c>
      <c r="F78" s="179" t="str">
        <f>IF('Data Import'!$BU$303&lt;&gt;"",'Data Import'!$BU$303,"")</f>
        <v/>
      </c>
      <c r="G78" s="179" t="str">
        <f>IF('Data Import'!$BU$304&lt;&gt;"",'Data Import'!$BU$304,"")</f>
        <v/>
      </c>
      <c r="H78" s="200" t="str">
        <f>IF('Data Import'!$BU$305&lt;&gt;"",'Data Import'!$BU$305,"")</f>
        <v/>
      </c>
      <c r="I78" s="200" t="str">
        <f>IF('Data Import'!$BU$306&lt;&gt;"",'Data Import'!$BU$306,"")</f>
        <v/>
      </c>
      <c r="J78" s="201" t="str">
        <f>IF('Data Import'!$BU$307&lt;&gt;"",'Data Import'!$BU$307,"")</f>
        <v/>
      </c>
      <c r="K78" s="12"/>
      <c r="L78" s="12"/>
    </row>
    <row r="79" spans="1:12" s="202" customFormat="1" ht="15.75" customHeight="1" x14ac:dyDescent="0.25">
      <c r="A79" s="33">
        <v>71</v>
      </c>
      <c r="B79" s="177" t="s">
        <v>81</v>
      </c>
      <c r="C79" s="199" t="str">
        <f>IF('Data Import'!$BV$301="Нет","+","")</f>
        <v>+</v>
      </c>
      <c r="D79" s="199" t="str">
        <f>IF('Data Import'!$BV$301="Да","+","")</f>
        <v/>
      </c>
      <c r="E79" s="199" t="str">
        <f>IF('Data Import'!$BV$302="Нет","+","")</f>
        <v>+</v>
      </c>
      <c r="F79" s="179" t="str">
        <f>IF('Data Import'!$BV$303&lt;&gt;"",'Data Import'!$BV$303,"")</f>
        <v/>
      </c>
      <c r="G79" s="179" t="str">
        <f>IF('Data Import'!$BV$304&lt;&gt;"",'Data Import'!$BV$304,"")</f>
        <v/>
      </c>
      <c r="H79" s="200">
        <f>IF('Data Import'!$BV$305&lt;&gt;"",'Data Import'!$BV$305,"")</f>
        <v>10</v>
      </c>
      <c r="I79" s="200">
        <f>IF('Data Import'!$BV$306&lt;&gt;"",'Data Import'!$BV$306,"")</f>
        <v>0</v>
      </c>
      <c r="J79" s="201">
        <f>IF('Data Import'!$BV$307&lt;&gt;"",'Data Import'!$BV$307,"")</f>
        <v>0</v>
      </c>
      <c r="K79" s="12"/>
      <c r="L79" s="12"/>
    </row>
    <row r="80" spans="1:12" s="202" customFormat="1" ht="15.75" customHeight="1" x14ac:dyDescent="0.25">
      <c r="A80" s="33">
        <v>72</v>
      </c>
      <c r="B80" s="177" t="s">
        <v>82</v>
      </c>
      <c r="C80" s="199" t="str">
        <f>IF('Data Import'!$BW$301="Нет","+","")</f>
        <v>+</v>
      </c>
      <c r="D80" s="199" t="str">
        <f>IF('Data Import'!$BW$301="Да","+","")</f>
        <v/>
      </c>
      <c r="E80" s="199" t="str">
        <f>IF('Data Import'!$BW$302="Нет","+","")</f>
        <v>+</v>
      </c>
      <c r="F80" s="179" t="str">
        <f>IF('Data Import'!$BW$303&lt;&gt;"",'Data Import'!$BW$303,"")</f>
        <v/>
      </c>
      <c r="G80" s="179" t="str">
        <f>IF('Data Import'!$BW$304&lt;&gt;"",'Data Import'!$BW$304,"")</f>
        <v/>
      </c>
      <c r="H80" s="200">
        <f>IF('Data Import'!$BW$305&lt;&gt;"",'Data Import'!$BW$305,"")</f>
        <v>37</v>
      </c>
      <c r="I80" s="200">
        <f>IF('Data Import'!$BW$306&lt;&gt;"",'Data Import'!$BW$306,"")</f>
        <v>0</v>
      </c>
      <c r="J80" s="201">
        <f>IF('Data Import'!$BW$307&lt;&gt;"",'Data Import'!$BW$307,"")</f>
        <v>0</v>
      </c>
      <c r="K80" s="12"/>
      <c r="L80" s="12"/>
    </row>
    <row r="81" spans="1:12" s="202" customFormat="1" ht="15.75" customHeight="1" x14ac:dyDescent="0.25">
      <c r="A81" s="33">
        <v>73</v>
      </c>
      <c r="B81" s="177" t="s">
        <v>83</v>
      </c>
      <c r="C81" s="199" t="str">
        <f>IF('Data Import'!$BX$301="Нет","+","")</f>
        <v/>
      </c>
      <c r="D81" s="199" t="str">
        <f>IF('Data Import'!$BX$301="Да","+","")</f>
        <v/>
      </c>
      <c r="E81" s="199" t="str">
        <f>IF('Data Import'!$BX$302="Нет","+","")</f>
        <v/>
      </c>
      <c r="F81" s="179" t="str">
        <f>IF('Data Import'!$BX$303&lt;&gt;"",'Data Import'!$BX$303,"")</f>
        <v/>
      </c>
      <c r="G81" s="179" t="str">
        <f>IF('Data Import'!$BX$304&lt;&gt;"",'Data Import'!$BX$304,"")</f>
        <v/>
      </c>
      <c r="H81" s="200" t="str">
        <f>IF('Data Import'!$BX$305&lt;&gt;"",'Data Import'!$BX$305,"")</f>
        <v/>
      </c>
      <c r="I81" s="200" t="str">
        <f>IF('Data Import'!$BX$306&lt;&gt;"",'Data Import'!$BX$306,"")</f>
        <v/>
      </c>
      <c r="J81" s="201" t="str">
        <f>IF('Data Import'!$BX$307&lt;&gt;"",'Data Import'!$BX$307,"")</f>
        <v/>
      </c>
      <c r="K81" s="12"/>
      <c r="L81" s="12"/>
    </row>
    <row r="82" spans="1:12" s="202" customFormat="1" ht="15.75" customHeight="1" x14ac:dyDescent="0.25">
      <c r="A82" s="33">
        <v>74</v>
      </c>
      <c r="B82" s="177" t="s">
        <v>84</v>
      </c>
      <c r="C82" s="199" t="str">
        <f>IF('Data Import'!$BY$301="Нет","+","")</f>
        <v>+</v>
      </c>
      <c r="D82" s="199" t="str">
        <f>IF('Data Import'!$BY$301="Да","+","")</f>
        <v/>
      </c>
      <c r="E82" s="199" t="str">
        <f>IF('Data Import'!$BY$302="Нет","+","")</f>
        <v>+</v>
      </c>
      <c r="F82" s="179" t="str">
        <f>IF('Data Import'!$BY$303&lt;&gt;"",'Data Import'!$BY$303,"")</f>
        <v/>
      </c>
      <c r="G82" s="179" t="str">
        <f>IF('Data Import'!$BY$304&lt;&gt;"",'Data Import'!$BY$304,"")</f>
        <v/>
      </c>
      <c r="H82" s="200" t="str">
        <f>IF('Data Import'!$BY$305&lt;&gt;"",'Data Import'!$BY$305,"")</f>
        <v/>
      </c>
      <c r="I82" s="200" t="str">
        <f>IF('Data Import'!$BY$306&lt;&gt;"",'Data Import'!$BY$306,"")</f>
        <v/>
      </c>
      <c r="J82" s="201" t="str">
        <f>IF('Data Import'!$BY$307&lt;&gt;"",'Data Import'!$BY$307,"")</f>
        <v/>
      </c>
      <c r="K82" s="12"/>
      <c r="L82" s="12"/>
    </row>
    <row r="83" spans="1:12" s="202" customFormat="1" ht="15.75" customHeight="1" x14ac:dyDescent="0.25">
      <c r="A83" s="33">
        <v>75</v>
      </c>
      <c r="B83" s="177" t="s">
        <v>85</v>
      </c>
      <c r="C83" s="199" t="str">
        <f>IF('Data Import'!$BZ$301="Нет","+","")</f>
        <v/>
      </c>
      <c r="D83" s="199" t="str">
        <f>IF('Data Import'!$BZ$301="Да","+","")</f>
        <v/>
      </c>
      <c r="E83" s="199" t="str">
        <f>IF('Data Import'!$BZ$302="Нет","+","")</f>
        <v/>
      </c>
      <c r="F83" s="179" t="str">
        <f>IF('Data Import'!$BZ$303&lt;&gt;"",'Data Import'!$BZ$303,"")</f>
        <v/>
      </c>
      <c r="G83" s="179" t="str">
        <f>IF('Data Import'!$BZ$304&lt;&gt;"",'Data Import'!$BZ$304,"")</f>
        <v/>
      </c>
      <c r="H83" s="200" t="str">
        <f>IF('Data Import'!$BZ$305&lt;&gt;"",'Data Import'!$BZ$305,"")</f>
        <v/>
      </c>
      <c r="I83" s="200" t="str">
        <f>IF('Data Import'!$BZ$306&lt;&gt;"",'Data Import'!$BZ$306,"")</f>
        <v/>
      </c>
      <c r="J83" s="201" t="str">
        <f>IF('Data Import'!$BZ$307&lt;&gt;"",'Data Import'!$BZ$307,"")</f>
        <v/>
      </c>
      <c r="K83" s="12"/>
      <c r="L83" s="12"/>
    </row>
    <row r="84" spans="1:12" s="202" customFormat="1" ht="15.75" customHeight="1" x14ac:dyDescent="0.25">
      <c r="A84" s="33">
        <v>76</v>
      </c>
      <c r="B84" s="177" t="s">
        <v>86</v>
      </c>
      <c r="C84" s="199" t="str">
        <f>IF('Data Import'!$CA$301="Нет","+","")</f>
        <v>+</v>
      </c>
      <c r="D84" s="199" t="str">
        <f>IF('Data Import'!$CA$301="Да","+","")</f>
        <v/>
      </c>
      <c r="E84" s="199" t="str">
        <f>IF('Data Import'!$CA$302="Нет","+","")</f>
        <v>+</v>
      </c>
      <c r="F84" s="179" t="str">
        <f>IF('Data Import'!$CA$303&lt;&gt;"",'Data Import'!$CA$303,"")</f>
        <v/>
      </c>
      <c r="G84" s="179" t="str">
        <f>IF('Data Import'!$CA$304&lt;&gt;"",'Data Import'!$CA$304,"")</f>
        <v/>
      </c>
      <c r="H84" s="200">
        <f>IF('Data Import'!$CA$305&lt;&gt;"",'Data Import'!$CA$305,"")</f>
        <v>100</v>
      </c>
      <c r="I84" s="200">
        <f>IF('Data Import'!$CA$306&lt;&gt;"",'Data Import'!$CA$306,"")</f>
        <v>80</v>
      </c>
      <c r="J84" s="201">
        <f>IF('Data Import'!$CA$307&lt;&gt;"",'Data Import'!$CA$307,"")</f>
        <v>80</v>
      </c>
      <c r="K84" s="12"/>
      <c r="L84" s="12"/>
    </row>
    <row r="85" spans="1:12" s="202" customFormat="1" ht="15.75" customHeight="1" x14ac:dyDescent="0.25">
      <c r="A85" s="33">
        <v>77</v>
      </c>
      <c r="B85" s="177" t="s">
        <v>87</v>
      </c>
      <c r="C85" s="199" t="str">
        <f>IF('Data Import'!$CB$301="Нет","+","")</f>
        <v/>
      </c>
      <c r="D85" s="199" t="str">
        <f>IF('Data Import'!$CB$301="Да","+","")</f>
        <v/>
      </c>
      <c r="E85" s="199" t="str">
        <f>IF('Data Import'!$CB$302="Нет","+","")</f>
        <v/>
      </c>
      <c r="F85" s="179" t="str">
        <f>IF('Data Import'!$CB$303&lt;&gt;"",'Data Import'!$CB$303,"")</f>
        <v/>
      </c>
      <c r="G85" s="179" t="str">
        <f>IF('Data Import'!$CB$304&lt;&gt;"",'Data Import'!$CB$304,"")</f>
        <v/>
      </c>
      <c r="H85" s="200" t="str">
        <f>IF('Data Import'!$CB$305&lt;&gt;"",'Data Import'!$CB$305,"")</f>
        <v/>
      </c>
      <c r="I85" s="200" t="str">
        <f>IF('Data Import'!$CB$306&lt;&gt;"",'Data Import'!$CB$306,"")</f>
        <v/>
      </c>
      <c r="J85" s="201" t="str">
        <f>IF('Data Import'!$CB$307&lt;&gt;"",'Data Import'!$CB$307,"")</f>
        <v/>
      </c>
      <c r="K85" s="12"/>
      <c r="L85" s="12"/>
    </row>
    <row r="86" spans="1:12" s="202" customFormat="1" ht="15.75" customHeight="1" x14ac:dyDescent="0.25">
      <c r="A86" s="33">
        <v>78</v>
      </c>
      <c r="B86" s="177" t="s">
        <v>88</v>
      </c>
      <c r="C86" s="199" t="str">
        <f>IF('Data Import'!$CC$301="Нет","+","")</f>
        <v/>
      </c>
      <c r="D86" s="199" t="str">
        <f>IF('Data Import'!$CC$301="Да","+","")</f>
        <v>+</v>
      </c>
      <c r="E86" s="199" t="str">
        <f>IF('Data Import'!$CC$302="Нет","+","")</f>
        <v>+</v>
      </c>
      <c r="F86" s="179" t="str">
        <f>IF('Data Import'!$CC$303&lt;&gt;"",'Data Import'!$CC$303,"")</f>
        <v/>
      </c>
      <c r="G86" s="179" t="str">
        <f>IF('Data Import'!$CC$304&lt;&gt;"",'Data Import'!$CC$304,"")</f>
        <v/>
      </c>
      <c r="H86" s="200">
        <f>IF('Data Import'!$CC$305&lt;&gt;"",'Data Import'!$CC$305,"")</f>
        <v>1</v>
      </c>
      <c r="I86" s="200">
        <f>IF('Data Import'!$CC$306&lt;&gt;"",'Data Import'!$CC$306,"")</f>
        <v>1</v>
      </c>
      <c r="J86" s="201">
        <f>IF('Data Import'!$CC$307&lt;&gt;"",'Data Import'!$CC$307,"")</f>
        <v>100</v>
      </c>
      <c r="K86" s="12"/>
      <c r="L86" s="12"/>
    </row>
    <row r="87" spans="1:12" s="202" customFormat="1" ht="156.75" customHeight="1" x14ac:dyDescent="0.25">
      <c r="A87" s="33">
        <v>79</v>
      </c>
      <c r="B87" s="177" t="s">
        <v>89</v>
      </c>
      <c r="C87" s="199" t="str">
        <f>IF('Data Import'!$CD$301="Нет","+","")</f>
        <v/>
      </c>
      <c r="D87" s="199" t="str">
        <f>IF('Data Import'!$CD$301="Да","+","")</f>
        <v>+</v>
      </c>
      <c r="E87" s="199" t="str">
        <f>IF('Data Import'!$CD$302="Нет","+","")</f>
        <v/>
      </c>
      <c r="F87" s="179" t="str">
        <f>IF('Data Import'!$CD$303&lt;&gt;"",'Data Import'!$CD$303,"")</f>
        <v/>
      </c>
      <c r="G87" s="179" t="str">
        <f>IF('Data Import'!$CD$304&lt;&gt;"",'Data Import'!$CD$304,"")</f>
        <v>Осуществлено повышение квалификации государственных и муниципальных служащих, исполнение должностных обязанностей которых связано с созданием на транспорте условий доступности для инвалидов в рамках исполнения полномочий в части организации транспортного обслуживания населения, осуществления регионального государственного контроля (надзора) на автомобильном транспорте, городском наземном электрическом транспорте и в дорожном хозяйстве, в сфере перевозок пассажиров и багажа легковым такси</v>
      </c>
      <c r="H87" s="200">
        <f>IF('Data Import'!$CD$305&lt;&gt;"",'Data Import'!$CD$305,"")</f>
        <v>15</v>
      </c>
      <c r="I87" s="200">
        <f>IF('Data Import'!$CD$306&lt;&gt;"",'Data Import'!$CD$306,"")</f>
        <v>1</v>
      </c>
      <c r="J87" s="201">
        <f>IF('Data Import'!$CD$307&lt;&gt;"",'Data Import'!$CD$307,"")</f>
        <v>6.6669999999999998</v>
      </c>
      <c r="K87" s="12"/>
      <c r="L87" s="12"/>
    </row>
    <row r="88" spans="1:12" s="202" customFormat="1" ht="48.75" customHeight="1" x14ac:dyDescent="0.25">
      <c r="A88" s="33">
        <v>80</v>
      </c>
      <c r="B88" s="177" t="s">
        <v>90</v>
      </c>
      <c r="C88" s="199" t="str">
        <f>IF('Data Import'!$CE$301="Нет","+","")</f>
        <v/>
      </c>
      <c r="D88" s="199" t="str">
        <f>IF('Data Import'!$CE$301="Да","+","")</f>
        <v>+</v>
      </c>
      <c r="E88" s="199" t="str">
        <f>IF('Data Import'!$CE$302="Нет","+","")</f>
        <v/>
      </c>
      <c r="F88" s="179" t="str">
        <f>IF('Data Import'!$CE$303&lt;&gt;"",'Data Import'!$CE$303,"")</f>
        <v/>
      </c>
      <c r="G88" s="179" t="str">
        <f>IF('Data Import'!$CE$304&lt;&gt;"",'Data Import'!$CE$304,"")</f>
        <v>участие в просветительских семинарах (онлайн) по вопросам организации доступной среды для инвалидов и других маломобильных групп населения</v>
      </c>
      <c r="H88" s="200">
        <f>IF('Data Import'!$CE$305&lt;&gt;"",'Data Import'!$CE$305,"")</f>
        <v>1</v>
      </c>
      <c r="I88" s="200">
        <f>IF('Data Import'!$CE$306&lt;&gt;"",'Data Import'!$CE$306,"")</f>
        <v>1</v>
      </c>
      <c r="J88" s="201">
        <f>IF('Data Import'!$CE$307&lt;&gt;"",'Data Import'!$CE$307,"")</f>
        <v>100</v>
      </c>
      <c r="K88" s="12"/>
      <c r="L88" s="12"/>
    </row>
    <row r="89" spans="1:12" s="202" customFormat="1" ht="15.75" customHeight="1" x14ac:dyDescent="0.25">
      <c r="A89" s="33">
        <v>81</v>
      </c>
      <c r="B89" s="177" t="s">
        <v>91</v>
      </c>
      <c r="C89" s="199" t="str">
        <f>IF('Data Import'!$CF$301="Нет","+","")</f>
        <v/>
      </c>
      <c r="D89" s="199" t="str">
        <f>IF('Data Import'!$CF$301="Да","+","")</f>
        <v/>
      </c>
      <c r="E89" s="199" t="str">
        <f>IF('Data Import'!$CF$302="Нет","+","")</f>
        <v/>
      </c>
      <c r="F89" s="179" t="str">
        <f>IF('Data Import'!$CF$303&lt;&gt;"",'Data Import'!$CF$303,"")</f>
        <v/>
      </c>
      <c r="G89" s="179" t="str">
        <f>IF('Data Import'!$CF$304&lt;&gt;"",'Data Import'!$CF$304,"")</f>
        <v/>
      </c>
      <c r="H89" s="200" t="str">
        <f>IF('Data Import'!$CF$305&lt;&gt;"",'Data Import'!$CF$305,"")</f>
        <v/>
      </c>
      <c r="I89" s="200" t="str">
        <f>IF('Data Import'!$CF$306&lt;&gt;"",'Data Import'!$CF$306,"")</f>
        <v/>
      </c>
      <c r="J89" s="201" t="str">
        <f>IF('Data Import'!$CF$307&lt;&gt;"",'Data Import'!$CF$307,"")</f>
        <v/>
      </c>
      <c r="K89" s="12"/>
      <c r="L89" s="12"/>
    </row>
    <row r="90" spans="1:12" s="202" customFormat="1" ht="15.75" customHeight="1" x14ac:dyDescent="0.25">
      <c r="A90" s="33">
        <v>82</v>
      </c>
      <c r="B90" s="177" t="s">
        <v>92</v>
      </c>
      <c r="C90" s="199" t="str">
        <f>IF('Data Import'!$CG$301="Нет","+","")</f>
        <v/>
      </c>
      <c r="D90" s="199" t="str">
        <f>IF('Data Import'!$CG$301="Да","+","")</f>
        <v/>
      </c>
      <c r="E90" s="199" t="str">
        <f>IF('Data Import'!$CG$302="Нет","+","")</f>
        <v/>
      </c>
      <c r="F90" s="179" t="str">
        <f>IF('Data Import'!$CG$303&lt;&gt;"",'Data Import'!$CG$303,"")</f>
        <v/>
      </c>
      <c r="G90" s="179" t="str">
        <f>IF('Data Import'!$CG$304&lt;&gt;"",'Data Import'!$CG$304,"")</f>
        <v/>
      </c>
      <c r="H90" s="200" t="str">
        <f>IF('Data Import'!$CG$305&lt;&gt;"",'Data Import'!$CG$305,"")</f>
        <v/>
      </c>
      <c r="I90" s="200" t="str">
        <f>IF('Data Import'!$CG$306&lt;&gt;"",'Data Import'!$CG$306,"")</f>
        <v/>
      </c>
      <c r="J90" s="201" t="str">
        <f>IF('Data Import'!$CG$307&lt;&gt;"",'Data Import'!$CG$307,"")</f>
        <v/>
      </c>
      <c r="K90" s="12"/>
      <c r="L90" s="12"/>
    </row>
    <row r="91" spans="1:12" s="202" customFormat="1" ht="20.25" customHeight="1" x14ac:dyDescent="0.25">
      <c r="A91" s="33">
        <v>83</v>
      </c>
      <c r="B91" s="177" t="s">
        <v>93</v>
      </c>
      <c r="C91" s="199" t="str">
        <f>IF('Data Import'!$CH$301="Нет","+","")</f>
        <v>+</v>
      </c>
      <c r="D91" s="199" t="str">
        <f>IF('Data Import'!$CH$301="Да","+","")</f>
        <v/>
      </c>
      <c r="E91" s="199" t="str">
        <f>IF('Data Import'!$CH$302="Нет","+","")</f>
        <v/>
      </c>
      <c r="F91" s="179" t="str">
        <f>IF('Data Import'!$CH$303&lt;&gt;"",'Data Import'!$CH$303,"")</f>
        <v/>
      </c>
      <c r="G91" s="179" t="str">
        <f>IF('Data Import'!$CH$304&lt;&gt;"",'Data Import'!$CH$304,"")</f>
        <v>Проводилась разъяснительная работа</v>
      </c>
      <c r="H91" s="200">
        <f>IF('Data Import'!$CH$305&lt;&gt;"",'Data Import'!$CH$305,"")</f>
        <v>53</v>
      </c>
      <c r="I91" s="200">
        <f>IF('Data Import'!$CH$306&lt;&gt;"",'Data Import'!$CH$306,"")</f>
        <v>7</v>
      </c>
      <c r="J91" s="201">
        <f>IF('Data Import'!$CH$307&lt;&gt;"",'Data Import'!$CH$307,"")</f>
        <v>13.208</v>
      </c>
      <c r="K91" s="12"/>
      <c r="L91" s="12"/>
    </row>
    <row r="92" spans="1:12" s="202" customFormat="1" ht="15.75" customHeight="1" x14ac:dyDescent="0.25">
      <c r="A92" s="33">
        <v>84</v>
      </c>
      <c r="B92" s="177" t="s">
        <v>94</v>
      </c>
      <c r="C92" s="199" t="str">
        <f>IF('Data Import'!$CI$301="Нет","+","")</f>
        <v/>
      </c>
      <c r="D92" s="199" t="str">
        <f>IF('Data Import'!$CI$301="Да","+","")</f>
        <v/>
      </c>
      <c r="E92" s="199" t="str">
        <f>IF('Data Import'!$CI$302="Нет","+","")</f>
        <v/>
      </c>
      <c r="F92" s="179" t="str">
        <f>IF('Data Import'!$CI$303&lt;&gt;"",'Data Import'!$CI$303,"")</f>
        <v/>
      </c>
      <c r="G92" s="179" t="str">
        <f>IF('Data Import'!$CI$304&lt;&gt;"",'Data Import'!$CI$304,"")</f>
        <v/>
      </c>
      <c r="H92" s="200" t="str">
        <f>IF('Data Import'!$CI$305&lt;&gt;"",'Data Import'!$CI$305,"")</f>
        <v/>
      </c>
      <c r="I92" s="200" t="str">
        <f>IF('Data Import'!$CI$306&lt;&gt;"",'Data Import'!$CI$306,"")</f>
        <v/>
      </c>
      <c r="J92" s="201" t="str">
        <f>IF('Data Import'!$CI$307&lt;&gt;"",'Data Import'!$CI$307,"")</f>
        <v/>
      </c>
      <c r="K92" s="12"/>
      <c r="L92" s="12"/>
    </row>
    <row r="93" spans="1:12" s="202" customFormat="1" ht="15.75" customHeight="1" x14ac:dyDescent="0.25">
      <c r="A93" s="33">
        <v>85</v>
      </c>
      <c r="B93" s="177" t="s">
        <v>95</v>
      </c>
      <c r="C93" s="199" t="str">
        <f>IF('Data Import'!$CJ$301="Нет","+","")</f>
        <v/>
      </c>
      <c r="D93" s="199" t="str">
        <f>IF('Data Import'!$CJ$301="Да","+","")</f>
        <v/>
      </c>
      <c r="E93" s="199" t="str">
        <f>IF('Data Import'!$CJ$302="Нет","+","")</f>
        <v/>
      </c>
      <c r="F93" s="179" t="str">
        <f>IF('Data Import'!$CJ$303&lt;&gt;"",'Data Import'!$CJ$303,"")</f>
        <v/>
      </c>
      <c r="G93" s="179" t="str">
        <f>IF('Data Import'!$CJ$304&lt;&gt;"",'Data Import'!$CJ$304,"")</f>
        <v/>
      </c>
      <c r="H93" s="200" t="str">
        <f>IF('Data Import'!$CJ$305&lt;&gt;"",'Data Import'!$CJ$305,"")</f>
        <v/>
      </c>
      <c r="I93" s="200" t="str">
        <f>IF('Data Import'!$CJ$306&lt;&gt;"",'Data Import'!$CJ$306,"")</f>
        <v/>
      </c>
      <c r="J93" s="201" t="str">
        <f>IF('Data Import'!$CJ$307&lt;&gt;"",'Data Import'!$CJ$307,"")</f>
        <v/>
      </c>
      <c r="K93" s="12"/>
      <c r="L93" s="12"/>
    </row>
    <row r="94" spans="1:12" s="202" customFormat="1" ht="15.75" customHeight="1" x14ac:dyDescent="0.25">
      <c r="A94" s="33">
        <v>86</v>
      </c>
      <c r="B94" s="177" t="s">
        <v>96</v>
      </c>
      <c r="C94" s="199" t="str">
        <f>IF('Data Import'!$CK$301="Нет","+","")</f>
        <v/>
      </c>
      <c r="D94" s="199" t="str">
        <f>IF('Data Import'!$CK$301="Да","+","")</f>
        <v/>
      </c>
      <c r="E94" s="199" t="str">
        <f>IF('Data Import'!$CK$302="Нет","+","")</f>
        <v/>
      </c>
      <c r="F94" s="179" t="str">
        <f>IF('Data Import'!$CK$303&lt;&gt;"",'Data Import'!$CK$303,"")</f>
        <v/>
      </c>
      <c r="G94" s="179" t="str">
        <f>IF('Data Import'!$CK$304&lt;&gt;"",'Data Import'!$CK$304,"")</f>
        <v/>
      </c>
      <c r="H94" s="200" t="str">
        <f>IF('Data Import'!$CK$305&lt;&gt;"",'Data Import'!$CK$305,"")</f>
        <v/>
      </c>
      <c r="I94" s="200" t="str">
        <f>IF('Data Import'!$CK$306&lt;&gt;"",'Data Import'!$CK$306,"")</f>
        <v/>
      </c>
      <c r="J94" s="201" t="str">
        <f>IF('Data Import'!$CK$307&lt;&gt;"",'Data Import'!$CK$307,"")</f>
        <v/>
      </c>
      <c r="K94" s="12"/>
      <c r="L94" s="12"/>
    </row>
    <row r="95" spans="1:12" s="202" customFormat="1" ht="15.75" customHeight="1" x14ac:dyDescent="0.25">
      <c r="A95" s="33">
        <v>87</v>
      </c>
      <c r="B95" s="177" t="s">
        <v>97</v>
      </c>
      <c r="C95" s="199" t="str">
        <f>IF('Data Import'!$CL$301="Нет","+","")</f>
        <v>+</v>
      </c>
      <c r="D95" s="199" t="str">
        <f>IF('Data Import'!$CL$301="Да","+","")</f>
        <v/>
      </c>
      <c r="E95" s="199" t="str">
        <f>IF('Data Import'!$CL$302="Нет","+","")</f>
        <v/>
      </c>
      <c r="F95" s="179" t="str">
        <f>IF('Data Import'!$CL$303&lt;&gt;"",'Data Import'!$CL$303,"")</f>
        <v/>
      </c>
      <c r="G95" s="179" t="str">
        <f>IF('Data Import'!$CL$304&lt;&gt;"",'Data Import'!$CL$304,"")</f>
        <v/>
      </c>
      <c r="H95" s="200" t="str">
        <f>IF('Data Import'!$CL$305&lt;&gt;"",'Data Import'!$CL$305,"")</f>
        <v/>
      </c>
      <c r="I95" s="200" t="str">
        <f>IF('Data Import'!$CL$306&lt;&gt;"",'Data Import'!$CL$306,"")</f>
        <v/>
      </c>
      <c r="J95" s="201" t="str">
        <f>IF('Data Import'!$CL$307&lt;&gt;"",'Data Import'!$CL$307,"")</f>
        <v/>
      </c>
      <c r="K95" s="12"/>
      <c r="L95" s="12"/>
    </row>
    <row r="96" spans="1:12" s="202" customFormat="1" ht="15.75" customHeight="1" x14ac:dyDescent="0.25">
      <c r="A96" s="33">
        <v>88</v>
      </c>
      <c r="B96" s="177" t="s">
        <v>98</v>
      </c>
      <c r="C96" s="199" t="str">
        <f>IF('Data Import'!$CM$301="Нет","+","")</f>
        <v>+</v>
      </c>
      <c r="D96" s="199" t="str">
        <f>IF('Data Import'!$CM$301="Да","+","")</f>
        <v/>
      </c>
      <c r="E96" s="199" t="str">
        <f>IF('Data Import'!$CM$302="Нет","+","")</f>
        <v>+</v>
      </c>
      <c r="F96" s="179" t="str">
        <f>IF('Data Import'!$CM$303&lt;&gt;"",'Data Import'!$CM$303,"")</f>
        <v/>
      </c>
      <c r="G96" s="179" t="str">
        <f>IF('Data Import'!$CM$304&lt;&gt;"",'Data Import'!$CM$304,"")</f>
        <v/>
      </c>
      <c r="H96" s="200" t="str">
        <f>IF('Data Import'!$CM$305&lt;&gt;"",'Data Import'!$CM$305,"")</f>
        <v/>
      </c>
      <c r="I96" s="200" t="str">
        <f>IF('Data Import'!$CM$306&lt;&gt;"",'Data Import'!$CM$306,"")</f>
        <v/>
      </c>
      <c r="J96" s="201" t="str">
        <f>IF('Data Import'!$CM$307&lt;&gt;"",'Data Import'!$CM$307,"")</f>
        <v/>
      </c>
      <c r="K96" s="12"/>
      <c r="L96" s="12"/>
    </row>
    <row r="97" spans="1:12" s="202" customFormat="1" ht="15.75" customHeight="1" x14ac:dyDescent="0.25">
      <c r="A97" s="33">
        <v>89</v>
      </c>
      <c r="B97" s="177" t="s">
        <v>99</v>
      </c>
      <c r="C97" s="199" t="str">
        <f>IF('Data Import'!$CN$301="Нет","+","")</f>
        <v/>
      </c>
      <c r="D97" s="199" t="str">
        <f>IF('Data Import'!$CN$301="Да","+","")</f>
        <v/>
      </c>
      <c r="E97" s="199" t="str">
        <f>IF('Data Import'!$CN$302="Нет","+","")</f>
        <v/>
      </c>
      <c r="F97" s="179" t="str">
        <f>IF('Data Import'!$CN$303&lt;&gt;"",'Data Import'!$CN$303,"")</f>
        <v/>
      </c>
      <c r="G97" s="179" t="str">
        <f>IF('Data Import'!$CN$304&lt;&gt;"",'Data Import'!$CN$304,"")</f>
        <v/>
      </c>
      <c r="H97" s="200" t="str">
        <f>IF('Data Import'!$CN$305&lt;&gt;"",'Data Import'!$CN$305,"")</f>
        <v/>
      </c>
      <c r="I97" s="200" t="str">
        <f>IF('Data Import'!$CN$306&lt;&gt;"",'Data Import'!$CN$306,"")</f>
        <v/>
      </c>
      <c r="J97" s="201" t="str">
        <f>IF('Data Import'!$CN$307&lt;&gt;"",'Data Import'!$CN$307,"")</f>
        <v/>
      </c>
      <c r="K97" s="12"/>
      <c r="L97" s="12"/>
    </row>
    <row r="98" spans="1:12" ht="15.75" customHeight="1" x14ac:dyDescent="0.25">
      <c r="A98" s="40"/>
      <c r="B98" s="40"/>
      <c r="C98" s="40"/>
      <c r="D98" s="40"/>
      <c r="E98" s="40"/>
      <c r="F98" s="40"/>
      <c r="G98" s="40"/>
      <c r="H98" s="40"/>
      <c r="I98" s="40"/>
      <c r="J98" s="38"/>
      <c r="K98" s="12"/>
      <c r="L98" s="12"/>
    </row>
    <row r="99" spans="1:12" ht="39" customHeight="1" x14ac:dyDescent="0.25">
      <c r="A99" s="5" t="s">
        <v>189</v>
      </c>
      <c r="B99" s="150" t="s">
        <v>238</v>
      </c>
      <c r="C99" s="145"/>
      <c r="D99" s="145"/>
      <c r="E99" s="145"/>
      <c r="F99" s="145"/>
      <c r="G99" s="145"/>
      <c r="H99" s="164"/>
      <c r="I99" s="164"/>
      <c r="J99" s="164"/>
    </row>
    <row r="100" spans="1:12" x14ac:dyDescent="0.25">
      <c r="A100" s="1"/>
      <c r="B100" s="2"/>
    </row>
  </sheetData>
  <autoFilter ref="A8:J8"/>
  <mergeCells count="15">
    <mergeCell ref="A1:J1"/>
    <mergeCell ref="B99:J99"/>
    <mergeCell ref="A2:A7"/>
    <mergeCell ref="B2:B7"/>
    <mergeCell ref="C2:J2"/>
    <mergeCell ref="C3:J3"/>
    <mergeCell ref="C4:J4"/>
    <mergeCell ref="C5:D6"/>
    <mergeCell ref="E5:G5"/>
    <mergeCell ref="H5:I5"/>
    <mergeCell ref="J5:J7"/>
    <mergeCell ref="E6:E7"/>
    <mergeCell ref="F6:F7"/>
    <mergeCell ref="H6:H7"/>
    <mergeCell ref="I6:I7"/>
  </mergeCells>
  <pageMargins left="0.7" right="0.7" top="0.75" bottom="0.75" header="0.3" footer="0.3"/>
  <pageSetup paperSize="9" firstPageNumber="2147483648" orientation="portrait"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2"/>
  <sheetViews>
    <sheetView zoomScale="70" zoomScaleNormal="70" workbookViewId="0">
      <pane xSplit="2" ySplit="10" topLeftCell="C11" activePane="bottomRight" state="frozen"/>
      <selection pane="topRight" activeCell="C1" sqref="C1"/>
      <selection pane="bottomLeft" activeCell="A11" sqref="A11"/>
      <selection pane="bottomRight" activeCell="A24" sqref="A24"/>
    </sheetView>
  </sheetViews>
  <sheetFormatPr defaultRowHeight="15" x14ac:dyDescent="0.25"/>
  <cols>
    <col min="1" max="1" width="5.42578125" style="57" customWidth="1"/>
    <col min="2" max="2" width="44.7109375" style="56" customWidth="1"/>
    <col min="3" max="3" width="5" style="56" customWidth="1"/>
    <col min="4" max="4" width="5.140625" style="56" customWidth="1"/>
    <col min="5" max="5" width="76.7109375" style="56" customWidth="1"/>
    <col min="6" max="6" width="11.85546875" style="57" customWidth="1"/>
    <col min="7" max="7" width="18.7109375" style="57" customWidth="1"/>
    <col min="8" max="8" width="20.28515625" style="57" customWidth="1"/>
    <col min="9" max="9" width="5.42578125" style="56" customWidth="1"/>
    <col min="10" max="10" width="27.7109375" style="56" customWidth="1"/>
    <col min="11" max="11" width="72.28515625" style="56" customWidth="1"/>
    <col min="12" max="12" width="11" style="57" customWidth="1"/>
    <col min="13" max="13" width="28.85546875" style="57" customWidth="1"/>
    <col min="14" max="14" width="19.85546875" style="57" customWidth="1"/>
  </cols>
  <sheetData>
    <row r="1" spans="1:14" ht="18.75" customHeight="1" x14ac:dyDescent="0.25">
      <c r="A1" s="15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row>
    <row r="2" spans="1:14" ht="15.75" customHeight="1" x14ac:dyDescent="0.25">
      <c r="A2" s="92" t="s">
        <v>0</v>
      </c>
      <c r="B2" s="92" t="s">
        <v>1</v>
      </c>
      <c r="C2" s="96" t="s">
        <v>233</v>
      </c>
      <c r="D2" s="90"/>
      <c r="E2" s="90"/>
      <c r="F2" s="90"/>
      <c r="G2" s="90"/>
      <c r="H2" s="90"/>
      <c r="I2" s="90"/>
      <c r="J2" s="90"/>
      <c r="K2" s="90"/>
      <c r="L2" s="90"/>
      <c r="M2" s="90"/>
      <c r="N2" s="91"/>
    </row>
    <row r="3" spans="1:14" ht="33" customHeight="1" x14ac:dyDescent="0.25">
      <c r="A3" s="93"/>
      <c r="B3" s="93"/>
      <c r="C3" s="96" t="s">
        <v>239</v>
      </c>
      <c r="D3" s="90"/>
      <c r="E3" s="90"/>
      <c r="F3" s="90"/>
      <c r="G3" s="90"/>
      <c r="H3" s="90"/>
      <c r="I3" s="90"/>
      <c r="J3" s="90"/>
      <c r="K3" s="90"/>
      <c r="L3" s="90"/>
      <c r="M3" s="90"/>
      <c r="N3" s="91"/>
    </row>
    <row r="4" spans="1:14" ht="39" customHeight="1" x14ac:dyDescent="0.25">
      <c r="A4" s="93"/>
      <c r="B4" s="93"/>
      <c r="C4" s="97" t="str">
        <f>CONCATENATE("Ожидаемый результат: 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",VLOOKUP(INT(LEFT('Data Import'!$A$1,4)),'Meta Data'!$A$11:$B$17,2))</f>
        <v>Ожидаемый результат: 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2025 год – не менее 75%,</v>
      </c>
      <c r="D4" s="90"/>
      <c r="E4" s="90"/>
      <c r="F4" s="90"/>
      <c r="G4" s="90"/>
      <c r="H4" s="90"/>
      <c r="I4" s="90"/>
      <c r="J4" s="90"/>
      <c r="K4" s="90"/>
      <c r="L4" s="90"/>
      <c r="M4" s="90"/>
      <c r="N4" s="91"/>
    </row>
    <row r="5" spans="1:14" ht="23.25" customHeight="1" x14ac:dyDescent="0.25">
      <c r="A5" s="93"/>
      <c r="B5" s="93"/>
      <c r="C5" s="98" t="s">
        <v>113</v>
      </c>
      <c r="D5" s="90"/>
      <c r="E5" s="90"/>
      <c r="F5" s="90"/>
      <c r="G5" s="90"/>
      <c r="H5" s="91"/>
      <c r="I5" s="98" t="str">
        <f>CONCATENATE("Велась ли в ",'Data Import'!$A$1," работа по данному направлению")</f>
        <v>Велась ли в 2025 г. работа по данному направлению</v>
      </c>
      <c r="J5" s="105"/>
      <c r="K5" s="100"/>
      <c r="L5" s="98" t="s">
        <v>240</v>
      </c>
      <c r="M5" s="91"/>
      <c r="N5" s="98" t="s">
        <v>241</v>
      </c>
    </row>
    <row r="6" spans="1:14" ht="21" customHeight="1" x14ac:dyDescent="0.25">
      <c r="A6" s="93"/>
      <c r="B6" s="93"/>
      <c r="C6" s="98" t="s">
        <v>6</v>
      </c>
      <c r="D6" s="114" t="s">
        <v>7</v>
      </c>
      <c r="E6" s="90"/>
      <c r="F6" s="90"/>
      <c r="G6" s="90"/>
      <c r="H6" s="91"/>
      <c r="I6" s="101"/>
      <c r="J6" s="145"/>
      <c r="K6" s="102"/>
      <c r="L6" s="98" t="s">
        <v>177</v>
      </c>
      <c r="M6" s="98" t="str">
        <f>CONCATENATE("прошедших обучение или инструктирование по итогам ",'Data Import'!$A$1," (включая сотрудников, прошедших обучение или инструктирование в предыдущих годах)")</f>
        <v>прошедших обучение или инструктирование по итогам 2025 г. (включая сотрудников, прошедших обучение или инструктирование в предыдущих годах)</v>
      </c>
      <c r="N6" s="93"/>
    </row>
    <row r="7" spans="1:14" ht="15.75" customHeight="1" x14ac:dyDescent="0.25">
      <c r="A7" s="93"/>
      <c r="B7" s="93"/>
      <c r="C7" s="93"/>
      <c r="D7" s="98" t="s">
        <v>116</v>
      </c>
      <c r="E7" s="90"/>
      <c r="F7" s="90"/>
      <c r="G7" s="90"/>
      <c r="H7" s="91"/>
      <c r="I7" s="103"/>
      <c r="J7" s="107"/>
      <c r="K7" s="104"/>
      <c r="L7" s="93"/>
      <c r="M7" s="93"/>
      <c r="N7" s="93"/>
    </row>
    <row r="8" spans="1:14" ht="15.75" customHeight="1" x14ac:dyDescent="0.25">
      <c r="A8" s="93"/>
      <c r="B8" s="93"/>
      <c r="C8" s="93"/>
      <c r="D8" s="98" t="s">
        <v>6</v>
      </c>
      <c r="E8" s="98" t="s">
        <v>7</v>
      </c>
      <c r="F8" s="90"/>
      <c r="G8" s="90"/>
      <c r="H8" s="91"/>
      <c r="I8" s="98" t="s">
        <v>6</v>
      </c>
      <c r="J8" s="98" t="s">
        <v>8</v>
      </c>
      <c r="K8" s="52" t="s">
        <v>7</v>
      </c>
      <c r="L8" s="93"/>
      <c r="M8" s="93"/>
      <c r="N8" s="93"/>
    </row>
    <row r="9" spans="1:14" ht="75.75" customHeight="1" x14ac:dyDescent="0.25">
      <c r="A9" s="94"/>
      <c r="B9" s="94"/>
      <c r="C9" s="94"/>
      <c r="D9" s="94"/>
      <c r="E9" s="46" t="s">
        <v>117</v>
      </c>
      <c r="F9" s="46" t="s">
        <v>118</v>
      </c>
      <c r="G9" s="46" t="str">
        <f>CONCATENATE("Плановое значение целевого показателя на ",LEFT('Data Import'!$A$1,4)," год")</f>
        <v>Плановое значение целевого показателя на 2025 год</v>
      </c>
      <c r="H9" s="46" t="str">
        <f>CONCATENATE("Фактическое значение целевого показателя в ",LEFT('Data Import'!$A$1,4)," году ")</f>
        <v xml:space="preserve">Фактическое значение целевого показателя в 2025 году </v>
      </c>
      <c r="I9" s="94"/>
      <c r="J9" s="94"/>
      <c r="K9" s="46" t="s">
        <v>237</v>
      </c>
      <c r="L9" s="94"/>
      <c r="M9" s="94"/>
      <c r="N9" s="94"/>
    </row>
    <row r="10" spans="1:14" ht="15.75" customHeight="1" x14ac:dyDescent="0.25">
      <c r="A10" s="45">
        <v>1</v>
      </c>
      <c r="B10" s="45">
        <v>2</v>
      </c>
      <c r="C10" s="22">
        <v>3</v>
      </c>
      <c r="D10" s="22">
        <v>4</v>
      </c>
      <c r="E10" s="22">
        <v>5</v>
      </c>
      <c r="F10" s="22">
        <v>6</v>
      </c>
      <c r="G10" s="22">
        <v>7</v>
      </c>
      <c r="H10" s="22">
        <v>8</v>
      </c>
      <c r="I10" s="22">
        <v>9</v>
      </c>
      <c r="J10" s="7">
        <v>10</v>
      </c>
      <c r="K10" s="22">
        <v>11</v>
      </c>
      <c r="L10" s="22">
        <v>12</v>
      </c>
      <c r="M10" s="22">
        <v>13</v>
      </c>
      <c r="N10" s="32">
        <v>14</v>
      </c>
    </row>
    <row r="11" spans="1:14" s="202" customFormat="1" ht="15.75" customHeight="1" x14ac:dyDescent="0.25">
      <c r="A11" s="33">
        <v>1</v>
      </c>
      <c r="B11" s="177" t="s">
        <v>11</v>
      </c>
      <c r="C11" s="199" t="str">
        <f>IF('Data Import'!$D$308="Нет","+","")</f>
        <v/>
      </c>
      <c r="D11" s="199" t="str">
        <f>IF('Data Import'!$D$309="Нет","+","")</f>
        <v/>
      </c>
      <c r="E11" s="179" t="str">
        <f>IF('Data Import'!$D$310&lt;&gt;"",'Data Import'!$D$310,"")</f>
        <v/>
      </c>
      <c r="F11" s="199" t="str">
        <f>IF('Data Import'!$D$311&lt;&gt;"",'Data Import'!$D$311,"")</f>
        <v/>
      </c>
      <c r="G11" s="201" t="str">
        <f>IF('Data Import'!$D$312&lt;&gt;"",'Data Import'!$D$312,"")</f>
        <v/>
      </c>
      <c r="H11" s="201" t="str">
        <f>IF('Data Import'!$D$313&lt;&gt;"",'Data Import'!$D$313,"")</f>
        <v/>
      </c>
      <c r="I11" s="199" t="str">
        <f>IF('Data Import'!$D$314="Нет","+","")</f>
        <v/>
      </c>
      <c r="J11" s="179" t="str">
        <f>IF('Data Import'!$D$315&lt;&gt;"",'Data Import'!$D$315,"")</f>
        <v/>
      </c>
      <c r="K11" s="179" t="str">
        <f>IF('Data Import'!$D$316&lt;&gt;"",'Data Import'!$D$316,"")</f>
        <v/>
      </c>
      <c r="L11" s="200" t="str">
        <f>IF('Data Import'!$D$317&lt;&gt;"",'Data Import'!$D$317,"")</f>
        <v/>
      </c>
      <c r="M11" s="200" t="str">
        <f>IF('Data Import'!$D$318&lt;&gt;"",'Data Import'!$D$318,"")</f>
        <v/>
      </c>
      <c r="N11" s="201" t="str">
        <f>IF('Data Import'!$D$319&lt;&gt;"",'Data Import'!$D$319,"")</f>
        <v/>
      </c>
    </row>
    <row r="12" spans="1:14" s="202" customFormat="1" ht="15.75" customHeight="1" x14ac:dyDescent="0.25">
      <c r="A12" s="33">
        <v>2</v>
      </c>
      <c r="B12" s="177" t="s">
        <v>12</v>
      </c>
      <c r="C12" s="199" t="str">
        <f>IF('Data Import'!$E$308="Нет","+","")</f>
        <v/>
      </c>
      <c r="D12" s="199" t="str">
        <f>IF('Data Import'!$E$309="Нет","+","")</f>
        <v/>
      </c>
      <c r="E12" s="179" t="str">
        <f>IF('Data Import'!$E$310&lt;&gt;"",'Data Import'!$E$310,"")</f>
        <v/>
      </c>
      <c r="F12" s="199" t="str">
        <f>IF('Data Import'!$E$311&lt;&gt;"",'Data Import'!$E$311,"")</f>
        <v/>
      </c>
      <c r="G12" s="201" t="str">
        <f>IF('Data Import'!$E$312&lt;&gt;"",'Data Import'!$E$312,"")</f>
        <v/>
      </c>
      <c r="H12" s="201" t="str">
        <f>IF('Data Import'!$E$313&lt;&gt;"",'Data Import'!$E$313,"")</f>
        <v/>
      </c>
      <c r="I12" s="199" t="str">
        <f>IF('Data Import'!$E$314="Нет","+","")</f>
        <v/>
      </c>
      <c r="J12" s="179" t="str">
        <f>IF('Data Import'!$E$315&lt;&gt;"",'Data Import'!$E$315,"")</f>
        <v/>
      </c>
      <c r="K12" s="179" t="str">
        <f>IF('Data Import'!$E$316&lt;&gt;"",'Data Import'!$E$316,"")</f>
        <v/>
      </c>
      <c r="L12" s="200" t="str">
        <f>IF('Data Import'!$E$317&lt;&gt;"",'Data Import'!$E$317,"")</f>
        <v/>
      </c>
      <c r="M12" s="200" t="str">
        <f>IF('Data Import'!$E$318&lt;&gt;"",'Data Import'!$E$318,"")</f>
        <v/>
      </c>
      <c r="N12" s="201" t="str">
        <f>IF('Data Import'!$E$319&lt;&gt;"",'Data Import'!$E$319,"")</f>
        <v/>
      </c>
    </row>
    <row r="13" spans="1:14" s="202" customFormat="1" ht="15.75" customHeight="1" x14ac:dyDescent="0.25">
      <c r="A13" s="33">
        <v>3</v>
      </c>
      <c r="B13" s="177" t="s">
        <v>13</v>
      </c>
      <c r="C13" s="199" t="str">
        <f>IF('Data Import'!$F$308="Нет","+","")</f>
        <v/>
      </c>
      <c r="D13" s="199" t="str">
        <f>IF('Data Import'!$F$309="Нет","+","")</f>
        <v/>
      </c>
      <c r="E13" s="179" t="str">
        <f>IF('Data Import'!$F$310&lt;&gt;"",'Data Import'!$F$310,"")</f>
        <v/>
      </c>
      <c r="F13" s="199" t="str">
        <f>IF('Data Import'!$F$311&lt;&gt;"",'Data Import'!$F$311,"")</f>
        <v/>
      </c>
      <c r="G13" s="201" t="str">
        <f>IF('Data Import'!$F$312&lt;&gt;"",'Data Import'!$F$312,"")</f>
        <v/>
      </c>
      <c r="H13" s="201" t="str">
        <f>IF('Data Import'!$F$313&lt;&gt;"",'Data Import'!$F$313,"")</f>
        <v/>
      </c>
      <c r="I13" s="199" t="str">
        <f>IF('Data Import'!$F$314="Нет","+","")</f>
        <v/>
      </c>
      <c r="J13" s="179" t="str">
        <f>IF('Data Import'!$F$315&lt;&gt;"",'Data Import'!$F$315,"")</f>
        <v/>
      </c>
      <c r="K13" s="179" t="str">
        <f>IF('Data Import'!$F$316&lt;&gt;"",'Data Import'!$F$316,"")</f>
        <v/>
      </c>
      <c r="L13" s="200" t="str">
        <f>IF('Data Import'!$F$317&lt;&gt;"",'Data Import'!$F$317,"")</f>
        <v/>
      </c>
      <c r="M13" s="200" t="str">
        <f>IF('Data Import'!$F$318&lt;&gt;"",'Data Import'!$F$318,"")</f>
        <v/>
      </c>
      <c r="N13" s="201" t="str">
        <f>IF('Data Import'!$F$319&lt;&gt;"",'Data Import'!$F$319,"")</f>
        <v/>
      </c>
    </row>
    <row r="14" spans="1:14" s="202" customFormat="1" ht="65.25" customHeight="1" x14ac:dyDescent="0.25">
      <c r="A14" s="33">
        <v>4</v>
      </c>
      <c r="B14" s="177" t="s">
        <v>14</v>
      </c>
      <c r="C14" s="199" t="str">
        <f>IF('Data Import'!$G$308="Нет","+","")</f>
        <v/>
      </c>
      <c r="D14" s="199" t="str">
        <f>IF('Data Import'!$G$309="Нет","+","")</f>
        <v/>
      </c>
      <c r="E14" s="179" t="str">
        <f>IF('Data Import'!$G$310&lt;&gt;"",'Data Import'!$G$310,"")</f>
        <v>Доля сотрудников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Магаданской области, прошедших обучение или инструктирование</v>
      </c>
      <c r="F14" s="199" t="str">
        <f>IF('Data Import'!$G$311&lt;&gt;"",'Data Import'!$G$311,"")</f>
        <v>%</v>
      </c>
      <c r="G14" s="201">
        <f>IF('Data Import'!$G$312&lt;&gt;"",'Data Import'!$G$312,"")</f>
        <v>75</v>
      </c>
      <c r="H14" s="201">
        <f>IF('Data Import'!$G$313&lt;&gt;"",'Data Import'!$G$313,"")</f>
        <v>87.5</v>
      </c>
      <c r="I14" s="199" t="str">
        <f>IF('Data Import'!$G$314="Нет","+","")</f>
        <v/>
      </c>
      <c r="J14" s="179" t="str">
        <f>IF('Data Import'!$G$315&lt;&gt;"",'Data Import'!$G$315,"")</f>
        <v/>
      </c>
      <c r="K14" s="179" t="str">
        <f>IF('Data Import'!$G$316&lt;&gt;"",'Data Import'!$G$316,"")</f>
        <v>Прошли обучение по программам дополнительного образования, с учетом действующих сертификатов, 14 человек</v>
      </c>
      <c r="L14" s="200">
        <f>IF('Data Import'!$G$317&lt;&gt;"",'Data Import'!$G$317,"")</f>
        <v>16</v>
      </c>
      <c r="M14" s="200">
        <f>IF('Data Import'!$G$318&lt;&gt;"",'Data Import'!$G$318,"")</f>
        <v>14</v>
      </c>
      <c r="N14" s="201">
        <f>IF('Data Import'!$G$319&lt;&gt;"",'Data Import'!$G$319,"")</f>
        <v>87.5</v>
      </c>
    </row>
    <row r="15" spans="1:14" s="202" customFormat="1" ht="15.75" customHeight="1" x14ac:dyDescent="0.25">
      <c r="A15" s="33">
        <v>5</v>
      </c>
      <c r="B15" s="177" t="s">
        <v>15</v>
      </c>
      <c r="C15" s="199" t="str">
        <f>IF('Data Import'!$H$308="Нет","+","")</f>
        <v>+</v>
      </c>
      <c r="D15" s="199" t="str">
        <f>IF('Data Import'!$H$309="Нет","+","")</f>
        <v/>
      </c>
      <c r="E15" s="179" t="str">
        <f>IF('Data Import'!$H$310&lt;&gt;"",'Data Import'!$H$310,"")</f>
        <v/>
      </c>
      <c r="F15" s="199" t="str">
        <f>IF('Data Import'!$H$311&lt;&gt;"",'Data Import'!$H$311,"")</f>
        <v/>
      </c>
      <c r="G15" s="201" t="str">
        <f>IF('Data Import'!$H$312&lt;&gt;"",'Data Import'!$H$312,"")</f>
        <v/>
      </c>
      <c r="H15" s="201" t="str">
        <f>IF('Data Import'!$H$313&lt;&gt;"",'Data Import'!$H$313,"")</f>
        <v/>
      </c>
      <c r="I15" s="199" t="str">
        <f>IF('Data Import'!$H$314="Нет","+","")</f>
        <v/>
      </c>
      <c r="J15" s="179" t="str">
        <f>IF('Data Import'!$H$315&lt;&gt;"",'Data Import'!$H$315,"")</f>
        <v/>
      </c>
      <c r="K15" s="179" t="str">
        <f>IF('Data Import'!$H$316&lt;&gt;"",'Data Import'!$H$316,"")</f>
        <v>инструктирование</v>
      </c>
      <c r="L15" s="200">
        <f>IF('Data Import'!$H$317&lt;&gt;"",'Data Import'!$H$317,"")</f>
        <v>80</v>
      </c>
      <c r="M15" s="200">
        <f>IF('Data Import'!$H$318&lt;&gt;"",'Data Import'!$H$318,"")</f>
        <v>80</v>
      </c>
      <c r="N15" s="201">
        <f>IF('Data Import'!$H$319&lt;&gt;"",'Data Import'!$H$319,"")</f>
        <v>100</v>
      </c>
    </row>
    <row r="16" spans="1:14" s="202" customFormat="1" ht="15.75" customHeight="1" x14ac:dyDescent="0.25">
      <c r="A16" s="33">
        <v>6</v>
      </c>
      <c r="B16" s="177" t="s">
        <v>16</v>
      </c>
      <c r="C16" s="199" t="str">
        <f>IF('Data Import'!$I$308="Нет","+","")</f>
        <v>+</v>
      </c>
      <c r="D16" s="199" t="str">
        <f>IF('Data Import'!$I$309="Нет","+","")</f>
        <v/>
      </c>
      <c r="E16" s="179" t="str">
        <f>IF('Data Import'!$I$310&lt;&gt;"",'Data Import'!$I$310,"")</f>
        <v/>
      </c>
      <c r="F16" s="199" t="str">
        <f>IF('Data Import'!$I$311&lt;&gt;"",'Data Import'!$I$311,"")</f>
        <v/>
      </c>
      <c r="G16" s="201" t="str">
        <f>IF('Data Import'!$I$312&lt;&gt;"",'Data Import'!$I$312,"")</f>
        <v/>
      </c>
      <c r="H16" s="201" t="str">
        <f>IF('Data Import'!$I$313&lt;&gt;"",'Data Import'!$I$313,"")</f>
        <v/>
      </c>
      <c r="I16" s="199" t="str">
        <f>IF('Data Import'!$I$314="Нет","+","")</f>
        <v>+</v>
      </c>
      <c r="J16" s="179" t="str">
        <f>IF('Data Import'!$I$315&lt;&gt;"",'Data Import'!$I$315,"")</f>
        <v/>
      </c>
      <c r="K16" s="179" t="str">
        <f>IF('Data Import'!$I$316&lt;&gt;"",'Data Import'!$I$316,"")</f>
        <v/>
      </c>
      <c r="L16" s="200" t="str">
        <f>IF('Data Import'!$I$317&lt;&gt;"",'Data Import'!$I$317,"")</f>
        <v/>
      </c>
      <c r="M16" s="200" t="str">
        <f>IF('Data Import'!$I$318&lt;&gt;"",'Data Import'!$I$318,"")</f>
        <v/>
      </c>
      <c r="N16" s="201" t="str">
        <f>IF('Data Import'!$I$319&lt;&gt;"",'Data Import'!$I$319,"")</f>
        <v/>
      </c>
    </row>
    <row r="17" spans="1:14" s="202" customFormat="1" ht="64.5" customHeight="1" x14ac:dyDescent="0.25">
      <c r="A17" s="33">
        <v>7</v>
      </c>
      <c r="B17" s="177" t="s">
        <v>17</v>
      </c>
      <c r="C17" s="199" t="str">
        <f>IF('Data Import'!$J$308="Нет","+","")</f>
        <v/>
      </c>
      <c r="D17" s="199" t="str">
        <f>IF('Data Import'!$J$309="Нет","+","")</f>
        <v/>
      </c>
      <c r="E17" s="179" t="str">
        <f>IF('Data Import'!$J$310&lt;&gt;"",'Data Import'!$J$310,"")</f>
        <v>Проведение инструктирования или обучения сотрудников организаций транспортного комплекса</v>
      </c>
      <c r="F17" s="199" t="str">
        <f>IF('Data Import'!$J$311&lt;&gt;"",'Data Import'!$J$311,"")</f>
        <v>%</v>
      </c>
      <c r="G17" s="201">
        <f>IF('Data Import'!$J$312&lt;&gt;"",'Data Import'!$J$312,"")</f>
        <v>80</v>
      </c>
      <c r="H17" s="201">
        <f>IF('Data Import'!$J$313&lt;&gt;"",'Data Import'!$J$313,"")</f>
        <v>80</v>
      </c>
      <c r="I17" s="199" t="str">
        <f>IF('Data Import'!$J$314="Нет","+","")</f>
        <v/>
      </c>
      <c r="J17" s="179" t="str">
        <f>IF('Data Import'!$J$315&lt;&gt;"",'Data Import'!$J$315,"")</f>
        <v/>
      </c>
      <c r="K17" s="179" t="str">
        <f>IF('Data Import'!$J$316&lt;&gt;"",'Data Import'!$J$316,"")</f>
        <v xml:space="preserve">Участие в семинаре в августе 2025 года по теме «Практические аспекты обеспечения доступности объектов и услуг для инвалидов и других маломобильных групп населения», проведение первичного и ежедневного инструктажа в транспортных организациях </v>
      </c>
      <c r="L17" s="200">
        <f>IF('Data Import'!$J$317&lt;&gt;"",'Data Import'!$J$317,"")</f>
        <v>622</v>
      </c>
      <c r="M17" s="200">
        <f>IF('Data Import'!$J$318&lt;&gt;"",'Data Import'!$J$318,"")</f>
        <v>622</v>
      </c>
      <c r="N17" s="201">
        <f>IF('Data Import'!$J$319&lt;&gt;"",'Data Import'!$J$319,"")</f>
        <v>100</v>
      </c>
    </row>
    <row r="18" spans="1:14" s="202" customFormat="1" ht="15.75" customHeight="1" x14ac:dyDescent="0.25">
      <c r="A18" s="33">
        <v>8</v>
      </c>
      <c r="B18" s="177" t="s">
        <v>18</v>
      </c>
      <c r="C18" s="199" t="str">
        <f>IF('Data Import'!$K$308="Нет","+","")</f>
        <v>+</v>
      </c>
      <c r="D18" s="199" t="str">
        <f>IF('Data Import'!$K$309="Нет","+","")</f>
        <v/>
      </c>
      <c r="E18" s="179" t="str">
        <f>IF('Data Import'!$K$310&lt;&gt;"",'Data Import'!$K$310,"")</f>
        <v/>
      </c>
      <c r="F18" s="199" t="str">
        <f>IF('Data Import'!$K$311&lt;&gt;"",'Data Import'!$K$311,"")</f>
        <v/>
      </c>
      <c r="G18" s="201" t="str">
        <f>IF('Data Import'!$K$312&lt;&gt;"",'Data Import'!$K$312,"")</f>
        <v/>
      </c>
      <c r="H18" s="201" t="str">
        <f>IF('Data Import'!$K$313&lt;&gt;"",'Data Import'!$K$313,"")</f>
        <v/>
      </c>
      <c r="I18" s="199" t="str">
        <f>IF('Data Import'!$K$314="Нет","+","")</f>
        <v>+</v>
      </c>
      <c r="J18" s="179" t="str">
        <f>IF('Data Import'!$K$315&lt;&gt;"",'Data Import'!$K$315,"")</f>
        <v/>
      </c>
      <c r="K18" s="179" t="str">
        <f>IF('Data Import'!$K$316&lt;&gt;"",'Data Import'!$K$316,"")</f>
        <v/>
      </c>
      <c r="L18" s="200">
        <f>IF('Data Import'!$K$317&lt;&gt;"",'Data Import'!$K$317,"")</f>
        <v>0</v>
      </c>
      <c r="M18" s="200">
        <f>IF('Data Import'!$K$318&lt;&gt;"",'Data Import'!$K$318,"")</f>
        <v>0</v>
      </c>
      <c r="N18" s="201" t="str">
        <f>IF('Data Import'!$K$319&lt;&gt;"",'Data Import'!$K$319,"")</f>
        <v/>
      </c>
    </row>
    <row r="19" spans="1:14" s="202" customFormat="1" ht="48.75" customHeight="1" x14ac:dyDescent="0.25">
      <c r="A19" s="33">
        <v>9</v>
      </c>
      <c r="B19" s="177" t="s">
        <v>19</v>
      </c>
      <c r="C19" s="199" t="str">
        <f>IF('Data Import'!$L$308="Нет","+","")</f>
        <v/>
      </c>
      <c r="D19" s="199" t="str">
        <f>IF('Data Import'!$L$309="Нет","+","")</f>
        <v/>
      </c>
      <c r="E19" s="179" t="str">
        <f>IF('Data Import'!$L$310&lt;&gt;"",'Data Import'!$L$310,"")</f>
        <v>Доля специалистов, прошедших инструктирование (обучение) особенностям организации работы с инвалидами или повышение квалификации по вопросам интеграции инвалидов, от общего числа специалистов занятых в сфере</v>
      </c>
      <c r="F19" s="199" t="str">
        <f>IF('Data Import'!$L$311&lt;&gt;"",'Data Import'!$L$311,"")</f>
        <v>%</v>
      </c>
      <c r="G19" s="201">
        <f>IF('Data Import'!$L$312&lt;&gt;"",'Data Import'!$L$312,"")</f>
        <v>90</v>
      </c>
      <c r="H19" s="201">
        <f>IF('Data Import'!$L$313&lt;&gt;"",'Data Import'!$L$313,"")</f>
        <v>0</v>
      </c>
      <c r="I19" s="199" t="str">
        <f>IF('Data Import'!$L$314="Нет","+","")</f>
        <v>+</v>
      </c>
      <c r="J19" s="179" t="str">
        <f>IF('Data Import'!$L$315&lt;&gt;"",'Data Import'!$L$315,"")</f>
        <v/>
      </c>
      <c r="K19" s="179" t="str">
        <f>IF('Data Import'!$L$316&lt;&gt;"",'Data Import'!$L$316,"")</f>
        <v/>
      </c>
      <c r="L19" s="200">
        <f>IF('Data Import'!$L$317&lt;&gt;"",'Data Import'!$L$317,"")</f>
        <v>7</v>
      </c>
      <c r="M19" s="200">
        <f>IF('Data Import'!$L$318&lt;&gt;"",'Data Import'!$L$318,"")</f>
        <v>7</v>
      </c>
      <c r="N19" s="201">
        <f>IF('Data Import'!$L$319&lt;&gt;"",'Data Import'!$L$319,"")</f>
        <v>100</v>
      </c>
    </row>
    <row r="20" spans="1:14" s="202" customFormat="1" ht="75.75" customHeight="1" x14ac:dyDescent="0.25">
      <c r="A20" s="33">
        <v>10</v>
      </c>
      <c r="B20" s="177" t="s">
        <v>20</v>
      </c>
      <c r="C20" s="199" t="str">
        <f>IF('Data Import'!$M$308="Нет","+","")</f>
        <v/>
      </c>
      <c r="D20" s="199" t="str">
        <f>IF('Data Import'!$M$309="Нет","+","")</f>
        <v/>
      </c>
      <c r="E20" s="179" t="str">
        <f>IF('Data Import'!$M$310&lt;&gt;"",'Data Import'!$M$310,"")</f>
        <v>Доля сотрудников организаций в сфере транспорта,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региональным законодательством, прошедших обучение или инструктирование</v>
      </c>
      <c r="F20" s="199" t="str">
        <f>IF('Data Import'!$M$311&lt;&gt;"",'Data Import'!$M$311,"")</f>
        <v>%</v>
      </c>
      <c r="G20" s="201">
        <f>IF('Data Import'!$M$312&lt;&gt;"",'Data Import'!$M$312,"")</f>
        <v>20</v>
      </c>
      <c r="H20" s="201">
        <f>IF('Data Import'!$M$313&lt;&gt;"",'Data Import'!$M$313,"")</f>
        <v>23.5</v>
      </c>
      <c r="I20" s="199" t="str">
        <f>IF('Data Import'!$M$314="Нет","+","")</f>
        <v/>
      </c>
      <c r="J20" s="179" t="str">
        <f>IF('Data Import'!$M$315&lt;&gt;"",'Data Import'!$M$315,"")</f>
        <v/>
      </c>
      <c r="K20" s="179" t="str">
        <f>IF('Data Import'!$M$316&lt;&gt;"",'Data Import'!$M$316,"")</f>
        <v>Направление в адрес организаций транспорта рекомендаций о проведении инструктажа с сотрудниками по обеспечению доступности для инвалидов и МГН на транспорте. Проведение регулярных инструктажей с водителями общественного транспорта и кондукторами, с сотрудниками, в должностных обязанностях которых входит взаимодействие с пассажирами</v>
      </c>
      <c r="L20" s="200">
        <f>IF('Data Import'!$M$317&lt;&gt;"",'Data Import'!$M$317,"")</f>
        <v>8500</v>
      </c>
      <c r="M20" s="200">
        <f>IF('Data Import'!$M$318&lt;&gt;"",'Data Import'!$M$318,"")</f>
        <v>2000</v>
      </c>
      <c r="N20" s="201">
        <f>IF('Data Import'!$M$319&lt;&gt;"",'Data Import'!$M$319,"")</f>
        <v>23.529</v>
      </c>
    </row>
    <row r="21" spans="1:14" s="202" customFormat="1" ht="31.5" customHeight="1" x14ac:dyDescent="0.25">
      <c r="A21" s="33">
        <v>11</v>
      </c>
      <c r="B21" s="177" t="s">
        <v>21</v>
      </c>
      <c r="C21" s="199" t="str">
        <f>IF('Data Import'!$N$308="Нет","+","")</f>
        <v/>
      </c>
      <c r="D21" s="199" t="str">
        <f>IF('Data Import'!$N$309="Нет","+","")</f>
        <v/>
      </c>
      <c r="E21" s="179" t="str">
        <f>IF('Data Import'!$N$310&lt;&gt;"",'Data Import'!$N$310,"")</f>
        <v>Проведение инструктирования или обучения специалистов, работающих с инвалидами, по вопросам, связанным с обеспечением доступности для них объектов и услуг</v>
      </c>
      <c r="F21" s="199" t="str">
        <f>IF('Data Import'!$N$311&lt;&gt;"",'Data Import'!$N$311,"")</f>
        <v>ед.</v>
      </c>
      <c r="G21" s="201">
        <f>IF('Data Import'!$N$312&lt;&gt;"",'Data Import'!$N$312,"")</f>
        <v>0</v>
      </c>
      <c r="H21" s="201">
        <f>IF('Data Import'!$N$313&lt;&gt;"",'Data Import'!$N$313,"")</f>
        <v>254</v>
      </c>
      <c r="I21" s="199" t="str">
        <f>IF('Data Import'!$N$314="Нет","+","")</f>
        <v/>
      </c>
      <c r="J21" s="179" t="str">
        <f>IF('Data Import'!$N$315&lt;&gt;"",'Data Import'!$N$315,"")</f>
        <v/>
      </c>
      <c r="K21" s="179" t="str">
        <f>IF('Data Import'!$N$316&lt;&gt;"",'Data Import'!$N$316,"")</f>
        <v>Прошли обучение 254 сотрудника транспортных предприятий</v>
      </c>
      <c r="L21" s="200">
        <f>IF('Data Import'!$N$317&lt;&gt;"",'Data Import'!$N$317,"")</f>
        <v>254</v>
      </c>
      <c r="M21" s="200">
        <f>IF('Data Import'!$N$318&lt;&gt;"",'Data Import'!$N$318,"")</f>
        <v>254</v>
      </c>
      <c r="N21" s="201">
        <f>IF('Data Import'!$N$319&lt;&gt;"",'Data Import'!$N$319,"")</f>
        <v>100</v>
      </c>
    </row>
    <row r="22" spans="1:14" s="202" customFormat="1" ht="15.75" customHeight="1" x14ac:dyDescent="0.25">
      <c r="A22" s="33">
        <v>12</v>
      </c>
      <c r="B22" s="177" t="s">
        <v>22</v>
      </c>
      <c r="C22" s="199" t="str">
        <f>IF('Data Import'!$O$308="Нет","+","")</f>
        <v>+</v>
      </c>
      <c r="D22" s="199" t="str">
        <f>IF('Data Import'!$O$309="Нет","+","")</f>
        <v/>
      </c>
      <c r="E22" s="179" t="str">
        <f>IF('Data Import'!$O$310&lt;&gt;"",'Data Import'!$O$310,"")</f>
        <v/>
      </c>
      <c r="F22" s="199" t="str">
        <f>IF('Data Import'!$O$311&lt;&gt;"",'Data Import'!$O$311,"")</f>
        <v/>
      </c>
      <c r="G22" s="201" t="str">
        <f>IF('Data Import'!$O$312&lt;&gt;"",'Data Import'!$O$312,"")</f>
        <v/>
      </c>
      <c r="H22" s="201" t="str">
        <f>IF('Data Import'!$O$313&lt;&gt;"",'Data Import'!$O$313,"")</f>
        <v/>
      </c>
      <c r="I22" s="199" t="str">
        <f>IF('Data Import'!$O$314="Нет","+","")</f>
        <v>+</v>
      </c>
      <c r="J22" s="179" t="str">
        <f>IF('Data Import'!$O$315&lt;&gt;"",'Data Import'!$O$315,"")</f>
        <v/>
      </c>
      <c r="K22" s="179" t="str">
        <f>IF('Data Import'!$O$316&lt;&gt;"",'Data Import'!$O$316,"")</f>
        <v/>
      </c>
      <c r="L22" s="200">
        <f>IF('Data Import'!$O$317&lt;&gt;"",'Data Import'!$O$317,"")</f>
        <v>8</v>
      </c>
      <c r="M22" s="200">
        <f>IF('Data Import'!$O$318&lt;&gt;"",'Data Import'!$O$318,"")</f>
        <v>7</v>
      </c>
      <c r="N22" s="201">
        <f>IF('Data Import'!$O$319&lt;&gt;"",'Data Import'!$O$319,"")</f>
        <v>87.5</v>
      </c>
    </row>
    <row r="23" spans="1:14" s="202" customFormat="1" ht="232.5" customHeight="1" x14ac:dyDescent="0.25">
      <c r="A23" s="33">
        <v>13</v>
      </c>
      <c r="B23" s="177" t="s">
        <v>23</v>
      </c>
      <c r="C23" s="199" t="str">
        <f>IF('Data Import'!$P$308="Нет","+","")</f>
        <v/>
      </c>
      <c r="D23" s="199" t="str">
        <f>IF('Data Import'!$P$309="Нет","+","")</f>
        <v/>
      </c>
      <c r="E23" s="179" t="str">
        <f>IF('Data Import'!$P$310&lt;&gt;"",'Data Import'!$P$310,"")</f>
        <v/>
      </c>
      <c r="F23" s="199" t="str">
        <f>IF('Data Import'!$P$311&lt;&gt;"",'Data Import'!$P$311,"")</f>
        <v>чел.</v>
      </c>
      <c r="G23" s="201" t="str">
        <f>IF('Data Import'!$P$312&lt;&gt;"",'Data Import'!$P$312,"")</f>
        <v/>
      </c>
      <c r="H23" s="201" t="str">
        <f>IF('Data Import'!$P$313&lt;&gt;"",'Data Import'!$P$313,"")</f>
        <v/>
      </c>
      <c r="I23" s="199" t="str">
        <f>IF('Data Import'!$P$314="Нет","+","")</f>
        <v/>
      </c>
      <c r="J23" s="179" t="str">
        <f>IF('Data Import'!$P$315&lt;&gt;"",'Data Import'!$P$315,"")</f>
        <v/>
      </c>
      <c r="K23" s="179" t="str">
        <f>IF('Data Import'!$P$316&lt;&gt;"",'Data Import'!$P$316,"")</f>
        <v xml:space="preserve">г. Пенза, АО "Пензенское объединение автовокзалов": Дистанционный курс семинаров от Федерального ресурсного (информационно-методического) центра по формированию доступной среды для инвалидов и других маломобильных групп населения ФГБУ ФНОЦ МСЭ и Р им. Г.А. Альбрехта Минтруда России.                                                                                  Семинар-тренинг под руководством председателя регионального отделения Общероссийской общественной организвции "Российский Союз Инвалидов"   
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2024 год – не менее 70 %, 
2025 год – не менее 75%, 2026 год – не менее 80 % </v>
      </c>
      <c r="L23" s="200">
        <f>IF('Data Import'!$P$317&lt;&gt;"",'Data Import'!$P$317,"")</f>
        <v>424</v>
      </c>
      <c r="M23" s="200">
        <f>IF('Data Import'!$P$318&lt;&gt;"",'Data Import'!$P$318,"")</f>
        <v>387</v>
      </c>
      <c r="N23" s="201">
        <f>IF('Data Import'!$P$319&lt;&gt;"",'Data Import'!$P$319,"")</f>
        <v>91.274000000000001</v>
      </c>
    </row>
    <row r="24" spans="1:14" s="202" customFormat="1" ht="81.75" customHeight="1" x14ac:dyDescent="0.25">
      <c r="A24" s="33">
        <v>14</v>
      </c>
      <c r="B24" s="177" t="s">
        <v>24</v>
      </c>
      <c r="C24" s="199" t="str">
        <f>IF('Data Import'!$Q$308="Нет","+","")</f>
        <v/>
      </c>
      <c r="D24" s="199" t="str">
        <f>IF('Data Import'!$Q$309="Нет","+","")</f>
        <v/>
      </c>
      <c r="E24" s="179" t="str">
        <f>IF('Data Import'!$Q$310&lt;&gt;"",'Data Import'!$Q$310,"")</f>
        <v xml:space="preserve">Доля сотрудников организаций транспортного комплекса Пермского края,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v>
      </c>
      <c r="F24" s="199" t="str">
        <f>IF('Data Import'!$Q$311&lt;&gt;"",'Data Import'!$Q$311,"")</f>
        <v>%</v>
      </c>
      <c r="G24" s="201">
        <f>IF('Data Import'!$Q$312&lt;&gt;"",'Data Import'!$Q$312,"")</f>
        <v>100</v>
      </c>
      <c r="H24" s="201">
        <f>IF('Data Import'!$Q$313&lt;&gt;"",'Data Import'!$Q$313,"")</f>
        <v>93.5</v>
      </c>
      <c r="I24" s="199" t="str">
        <f>IF('Data Import'!$Q$314="Нет","+","")</f>
        <v/>
      </c>
      <c r="J24" s="179" t="str">
        <f>IF('Data Import'!$Q$315&lt;&gt;"",'Data Import'!$Q$315,"")</f>
        <v/>
      </c>
      <c r="K24" s="179" t="str">
        <f>IF('Data Import'!$Q$316&lt;&gt;"",'Data Import'!$Q$316,"")</f>
        <v>Проведены инструктажи и обучение работников организаций транспортного комплекса Пермского края  по вопросам, связанным с обеспечением доступности для пассажиров из числа инвалидов объектов и услуг в соответствии с законодательством Российской Федерации</v>
      </c>
      <c r="L24" s="200">
        <f>IF('Data Import'!$Q$317&lt;&gt;"",'Data Import'!$Q$317,"")</f>
        <v>171</v>
      </c>
      <c r="M24" s="200">
        <f>IF('Data Import'!$Q$318&lt;&gt;"",'Data Import'!$Q$318,"")</f>
        <v>160</v>
      </c>
      <c r="N24" s="201">
        <f>IF('Data Import'!$Q$319&lt;&gt;"",'Data Import'!$Q$319,"")</f>
        <v>93.566999999999993</v>
      </c>
    </row>
    <row r="25" spans="1:14" s="202" customFormat="1" ht="80.25" customHeight="1" x14ac:dyDescent="0.25">
      <c r="A25" s="33">
        <v>15</v>
      </c>
      <c r="B25" s="177" t="s">
        <v>25</v>
      </c>
      <c r="C25" s="199" t="str">
        <f>IF('Data Import'!$R$308="Нет","+","")</f>
        <v>+</v>
      </c>
      <c r="D25" s="199" t="str">
        <f>IF('Data Import'!$R$309="Нет","+","")</f>
        <v/>
      </c>
      <c r="E25" s="179" t="str">
        <f>IF('Data Import'!$R$310&lt;&gt;"",'Data Import'!$R$310,"")</f>
        <v/>
      </c>
      <c r="F25" s="199" t="str">
        <f>IF('Data Import'!$R$311&lt;&gt;"",'Data Import'!$R$311,"")</f>
        <v/>
      </c>
      <c r="G25" s="201" t="str">
        <f>IF('Data Import'!$R$312&lt;&gt;"",'Data Import'!$R$312,"")</f>
        <v/>
      </c>
      <c r="H25" s="201" t="str">
        <f>IF('Data Import'!$R$313&lt;&gt;"",'Data Import'!$R$313,"")</f>
        <v/>
      </c>
      <c r="I25" s="199" t="str">
        <f>IF('Data Import'!$R$314="Нет","+","")</f>
        <v/>
      </c>
      <c r="J25" s="179" t="str">
        <f>IF('Data Import'!$R$315&lt;&gt;"",'Data Import'!$R$315,"")</f>
        <v/>
      </c>
      <c r="K25" s="179" t="str">
        <f>IF('Data Import'!$R$316&lt;&gt;"",'Data Import'!$R$316,"")</f>
        <v>с водительским и кондукторским составом регулярно проводятся инструктажи по оказанию помощи пассажирам с ограниченными возможностями. Также ежегодно проводится конкурс профессионального мастерства водителей и контроллеров-кассиров, в которой имеется и выполняется упражнение «Доступная среда».</v>
      </c>
      <c r="L25" s="200">
        <f>IF('Data Import'!$R$317&lt;&gt;"",'Data Import'!$R$317,"")</f>
        <v>487</v>
      </c>
      <c r="M25" s="200">
        <f>IF('Data Import'!$R$318&lt;&gt;"",'Data Import'!$R$318,"")</f>
        <v>293</v>
      </c>
      <c r="N25" s="201">
        <f>IF('Data Import'!$R$319&lt;&gt;"",'Data Import'!$R$319,"")</f>
        <v>60.164000000000001</v>
      </c>
    </row>
    <row r="26" spans="1:14" s="202" customFormat="1" ht="80.25" customHeight="1" x14ac:dyDescent="0.25">
      <c r="A26" s="33">
        <v>16</v>
      </c>
      <c r="B26" s="177" t="s">
        <v>26</v>
      </c>
      <c r="C26" s="199" t="str">
        <f>IF('Data Import'!$S$308="Нет","+","")</f>
        <v/>
      </c>
      <c r="D26" s="199" t="str">
        <f>IF('Data Import'!$S$309="Нет","+","")</f>
        <v/>
      </c>
      <c r="E26" s="179" t="str">
        <f>IF('Data Import'!$S$310&lt;&gt;"",'Data Import'!$S$310,"")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Республики Марий Эл, прошедших обучение или инструктирование</v>
      </c>
      <c r="F26" s="199" t="str">
        <f>IF('Data Import'!$S$311&lt;&gt;"",'Data Import'!$S$311,"")</f>
        <v>%</v>
      </c>
      <c r="G26" s="201">
        <f>IF('Data Import'!$S$312&lt;&gt;"",'Data Import'!$S$312,"")</f>
        <v>25</v>
      </c>
      <c r="H26" s="201">
        <f>IF('Data Import'!$S$313&lt;&gt;"",'Data Import'!$S$313,"")</f>
        <v>83.4</v>
      </c>
      <c r="I26" s="199" t="str">
        <f>IF('Data Import'!$S$314="Нет","+","")</f>
        <v/>
      </c>
      <c r="J26" s="179" t="str">
        <f>IF('Data Import'!$S$315&lt;&gt;"",'Data Import'!$S$315,"")</f>
        <v/>
      </c>
      <c r="K26" s="179" t="str">
        <f>IF('Data Import'!$S$316&lt;&gt;"",'Data Import'!$S$316,"")</f>
        <v>Обучение/инструктирование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Интструктаж на рабочем месте по охране труда и культуре обслуживания пассажиров</v>
      </c>
      <c r="L26" s="200">
        <f>IF('Data Import'!$S$317&lt;&gt;"",'Data Import'!$S$317,"")</f>
        <v>855</v>
      </c>
      <c r="M26" s="200">
        <f>IF('Data Import'!$S$318&lt;&gt;"",'Data Import'!$S$318,"")</f>
        <v>713</v>
      </c>
      <c r="N26" s="201">
        <f>IF('Data Import'!$S$319&lt;&gt;"",'Data Import'!$S$319,"")</f>
        <v>83.391999999999996</v>
      </c>
    </row>
    <row r="27" spans="1:14" s="202" customFormat="1" ht="15.75" customHeight="1" x14ac:dyDescent="0.25">
      <c r="A27" s="33">
        <v>17</v>
      </c>
      <c r="B27" s="177" t="s">
        <v>27</v>
      </c>
      <c r="C27" s="199" t="str">
        <f>IF('Data Import'!$T$308="Нет","+","")</f>
        <v/>
      </c>
      <c r="D27" s="199" t="str">
        <f>IF('Data Import'!$T$309="Нет","+","")</f>
        <v/>
      </c>
      <c r="E27" s="179" t="str">
        <f>IF('Data Import'!$T$310&lt;&gt;"",'Data Import'!$T$310,"")</f>
        <v/>
      </c>
      <c r="F27" s="199" t="str">
        <f>IF('Data Import'!$T$311&lt;&gt;"",'Data Import'!$T$311,"")</f>
        <v/>
      </c>
      <c r="G27" s="201" t="str">
        <f>IF('Data Import'!$T$312&lt;&gt;"",'Data Import'!$T$312,"")</f>
        <v/>
      </c>
      <c r="H27" s="201" t="str">
        <f>IF('Data Import'!$T$313&lt;&gt;"",'Data Import'!$T$313,"")</f>
        <v/>
      </c>
      <c r="I27" s="199" t="str">
        <f>IF('Data Import'!$T$314="Нет","+","")</f>
        <v/>
      </c>
      <c r="J27" s="179" t="str">
        <f>IF('Data Import'!$T$315&lt;&gt;"",'Data Import'!$T$315,"")</f>
        <v/>
      </c>
      <c r="K27" s="179" t="str">
        <f>IF('Data Import'!$T$316&lt;&gt;"",'Data Import'!$T$316,"")</f>
        <v/>
      </c>
      <c r="L27" s="200" t="str">
        <f>IF('Data Import'!$T$317&lt;&gt;"",'Data Import'!$T$317,"")</f>
        <v/>
      </c>
      <c r="M27" s="200" t="str">
        <f>IF('Data Import'!$T$318&lt;&gt;"",'Data Import'!$T$318,"")</f>
        <v/>
      </c>
      <c r="N27" s="201" t="str">
        <f>IF('Data Import'!$T$319&lt;&gt;"",'Data Import'!$T$319,"")</f>
        <v/>
      </c>
    </row>
    <row r="28" spans="1:14" s="202" customFormat="1" ht="15.75" customHeight="1" x14ac:dyDescent="0.25">
      <c r="A28" s="33">
        <v>18</v>
      </c>
      <c r="B28" s="177" t="s">
        <v>28</v>
      </c>
      <c r="C28" s="199" t="str">
        <f>IF('Data Import'!$U$308="Нет","+","")</f>
        <v/>
      </c>
      <c r="D28" s="199" t="str">
        <f>IF('Data Import'!$U$309="Нет","+","")</f>
        <v/>
      </c>
      <c r="E28" s="179" t="str">
        <f>IF('Data Import'!$U$310&lt;&gt;"",'Data Import'!$U$310,"")</f>
        <v/>
      </c>
      <c r="F28" s="199" t="str">
        <f>IF('Data Import'!$U$311&lt;&gt;"",'Data Import'!$U$311,"")</f>
        <v/>
      </c>
      <c r="G28" s="201" t="str">
        <f>IF('Data Import'!$U$312&lt;&gt;"",'Data Import'!$U$312,"")</f>
        <v/>
      </c>
      <c r="H28" s="201" t="str">
        <f>IF('Data Import'!$U$313&lt;&gt;"",'Data Import'!$U$313,"")</f>
        <v/>
      </c>
      <c r="I28" s="199" t="str">
        <f>IF('Data Import'!$U$314="Нет","+","")</f>
        <v/>
      </c>
      <c r="J28" s="179" t="str">
        <f>IF('Data Import'!$U$315&lt;&gt;"",'Data Import'!$U$315,"")</f>
        <v/>
      </c>
      <c r="K28" s="179" t="str">
        <f>IF('Data Import'!$U$316&lt;&gt;"",'Data Import'!$U$316,"")</f>
        <v/>
      </c>
      <c r="L28" s="200" t="str">
        <f>IF('Data Import'!$U$317&lt;&gt;"",'Data Import'!$U$317,"")</f>
        <v/>
      </c>
      <c r="M28" s="200" t="str">
        <f>IF('Data Import'!$U$318&lt;&gt;"",'Data Import'!$U$318,"")</f>
        <v/>
      </c>
      <c r="N28" s="201" t="str">
        <f>IF('Data Import'!$U$319&lt;&gt;"",'Data Import'!$U$319,"")</f>
        <v/>
      </c>
    </row>
    <row r="29" spans="1:14" s="202" customFormat="1" ht="15.75" customHeight="1" x14ac:dyDescent="0.25">
      <c r="A29" s="33">
        <v>19</v>
      </c>
      <c r="B29" s="177" t="s">
        <v>29</v>
      </c>
      <c r="C29" s="199" t="str">
        <f>IF('Data Import'!$V$308="Нет","+","")</f>
        <v/>
      </c>
      <c r="D29" s="199" t="str">
        <f>IF('Data Import'!$V$309="Нет","+","")</f>
        <v/>
      </c>
      <c r="E29" s="179" t="str">
        <f>IF('Data Import'!$V$310&lt;&gt;"",'Data Import'!$V$310,"")</f>
        <v/>
      </c>
      <c r="F29" s="199" t="str">
        <f>IF('Data Import'!$V$311&lt;&gt;"",'Data Import'!$V$311,"")</f>
        <v/>
      </c>
      <c r="G29" s="201" t="str">
        <f>IF('Data Import'!$V$312&lt;&gt;"",'Data Import'!$V$312,"")</f>
        <v/>
      </c>
      <c r="H29" s="201" t="str">
        <f>IF('Data Import'!$V$313&lt;&gt;"",'Data Import'!$V$313,"")</f>
        <v/>
      </c>
      <c r="I29" s="199" t="str">
        <f>IF('Data Import'!$V$314="Нет","+","")</f>
        <v/>
      </c>
      <c r="J29" s="179" t="str">
        <f>IF('Data Import'!$V$315&lt;&gt;"",'Data Import'!$V$315,"")</f>
        <v/>
      </c>
      <c r="K29" s="179" t="str">
        <f>IF('Data Import'!$V$316&lt;&gt;"",'Data Import'!$V$316,"")</f>
        <v/>
      </c>
      <c r="L29" s="200" t="str">
        <f>IF('Data Import'!$V$317&lt;&gt;"",'Data Import'!$V$317,"")</f>
        <v/>
      </c>
      <c r="M29" s="200" t="str">
        <f>IF('Data Import'!$V$318&lt;&gt;"",'Data Import'!$V$318,"")</f>
        <v/>
      </c>
      <c r="N29" s="201" t="str">
        <f>IF('Data Import'!$V$319&lt;&gt;"",'Data Import'!$V$319,"")</f>
        <v/>
      </c>
    </row>
    <row r="30" spans="1:14" s="202" customFormat="1" ht="15.75" customHeight="1" x14ac:dyDescent="0.25">
      <c r="A30" s="33">
        <v>20</v>
      </c>
      <c r="B30" s="177" t="s">
        <v>30</v>
      </c>
      <c r="C30" s="199" t="str">
        <f>IF('Data Import'!$W$308="Нет","+","")</f>
        <v>+</v>
      </c>
      <c r="D30" s="199" t="str">
        <f>IF('Data Import'!$W$309="Нет","+","")</f>
        <v/>
      </c>
      <c r="E30" s="179" t="str">
        <f>IF('Data Import'!$W$310&lt;&gt;"",'Data Import'!$W$310,"")</f>
        <v/>
      </c>
      <c r="F30" s="199" t="str">
        <f>IF('Data Import'!$W$311&lt;&gt;"",'Data Import'!$W$311,"")</f>
        <v/>
      </c>
      <c r="G30" s="201" t="str">
        <f>IF('Data Import'!$W$312&lt;&gt;"",'Data Import'!$W$312,"")</f>
        <v/>
      </c>
      <c r="H30" s="201" t="str">
        <f>IF('Data Import'!$W$313&lt;&gt;"",'Data Import'!$W$313,"")</f>
        <v/>
      </c>
      <c r="I30" s="199" t="str">
        <f>IF('Data Import'!$W$314="Нет","+","")</f>
        <v>+</v>
      </c>
      <c r="J30" s="179" t="str">
        <f>IF('Data Import'!$W$315&lt;&gt;"",'Data Import'!$W$315,"")</f>
        <v/>
      </c>
      <c r="K30" s="179" t="str">
        <f>IF('Data Import'!$W$316&lt;&gt;"",'Data Import'!$W$316,"")</f>
        <v/>
      </c>
      <c r="L30" s="200">
        <f>IF('Data Import'!$W$317&lt;&gt;"",'Data Import'!$W$317,"")</f>
        <v>55</v>
      </c>
      <c r="M30" s="200">
        <f>IF('Data Import'!$W$318&lt;&gt;"",'Data Import'!$W$318,"")</f>
        <v>55</v>
      </c>
      <c r="N30" s="201">
        <f>IF('Data Import'!$W$319&lt;&gt;"",'Data Import'!$W$319,"")</f>
        <v>100</v>
      </c>
    </row>
    <row r="31" spans="1:14" s="202" customFormat="1" ht="48.75" customHeight="1" x14ac:dyDescent="0.25">
      <c r="A31" s="33">
        <v>21</v>
      </c>
      <c r="B31" s="177" t="s">
        <v>31</v>
      </c>
      <c r="C31" s="199" t="str">
        <f>IF('Data Import'!$X$308="Нет","+","")</f>
        <v/>
      </c>
      <c r="D31" s="199" t="str">
        <f>IF('Data Import'!$X$309="Нет","+","")</f>
        <v/>
      </c>
      <c r="E31" s="179" t="str">
        <f>IF('Data Import'!$X$310&lt;&gt;"",'Data Import'!$X$310,"")</f>
        <v>Организация обучения (инструктирования) сотрудников по вопросам обеспечения доступности для инвалидов услуг и объектов, на которых они предоставляются, и оказания при этом необходимой помощи</v>
      </c>
      <c r="F31" s="199" t="str">
        <f>IF('Data Import'!$X$311&lt;&gt;"",'Data Import'!$X$311,"")</f>
        <v>%</v>
      </c>
      <c r="G31" s="201">
        <f>IF('Data Import'!$X$312&lt;&gt;"",'Data Import'!$X$312,"")</f>
        <v>30</v>
      </c>
      <c r="H31" s="201" t="str">
        <f>IF('Data Import'!$X$313&lt;&gt;"",'Data Import'!$X$313,"")</f>
        <v/>
      </c>
      <c r="I31" s="199" t="str">
        <f>IF('Data Import'!$X$314="Нет","+","")</f>
        <v/>
      </c>
      <c r="J31" s="179" t="str">
        <f>IF('Data Import'!$X$315&lt;&gt;"",'Data Import'!$X$315,"")</f>
        <v/>
      </c>
      <c r="K31" s="179" t="str">
        <f>IF('Data Import'!$X$316&lt;&gt;"",'Data Import'!$X$316,"")</f>
        <v>Проведен инструктаж сотрудников транспортных компаний в должностные обязанности которых входит взаимодействие с инвалидами</v>
      </c>
      <c r="L31" s="200">
        <f>IF('Data Import'!$X$317&lt;&gt;"",'Data Import'!$X$317,"")</f>
        <v>3500</v>
      </c>
      <c r="M31" s="200">
        <f>IF('Data Import'!$X$318&lt;&gt;"",'Data Import'!$X$318,"")</f>
        <v>950</v>
      </c>
      <c r="N31" s="201">
        <f>IF('Data Import'!$X$319&lt;&gt;"",'Data Import'!$X$319,"")</f>
        <v>27.143000000000001</v>
      </c>
    </row>
    <row r="32" spans="1:14" s="202" customFormat="1" ht="169.5" customHeight="1" x14ac:dyDescent="0.25">
      <c r="A32" s="33">
        <v>22</v>
      </c>
      <c r="B32" s="177" t="s">
        <v>32</v>
      </c>
      <c r="C32" s="199" t="str">
        <f>IF('Data Import'!$Y$308="Нет","+","")</f>
        <v/>
      </c>
      <c r="D32" s="199" t="str">
        <f>IF('Data Import'!$Y$309="Нет","+","")</f>
        <v/>
      </c>
      <c r="E32" s="179" t="str">
        <f>IF('Data Import'!$Y$310&lt;&gt;"",'Data Import'!$Y$310,"")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РФ и законодательством Ульяновской области, прошедших обучение или инструктирование</v>
      </c>
      <c r="F32" s="199" t="str">
        <f>IF('Data Import'!$Y$311&lt;&gt;"",'Data Import'!$Y$311,"")</f>
        <v>%</v>
      </c>
      <c r="G32" s="201">
        <f>IF('Data Import'!$Y$312&lt;&gt;"",'Data Import'!$Y$312,"")</f>
        <v>55</v>
      </c>
      <c r="H32" s="201">
        <f>IF('Data Import'!$Y$313&lt;&gt;"",'Data Import'!$Y$313,"")</f>
        <v>100</v>
      </c>
      <c r="I32" s="199" t="str">
        <f>IF('Data Import'!$Y$314="Нет","+","")</f>
        <v/>
      </c>
      <c r="J32" s="179" t="str">
        <f>IF('Data Import'!$Y$315&lt;&gt;"",'Data Import'!$Y$315,"")</f>
        <v/>
      </c>
      <c r="K32" s="179" t="str">
        <f>IF('Data Import'!$Y$316&lt;&gt;"",'Data Import'!$Y$316,"")</f>
        <v>Министерством транспорта Ульяновской области в адрес предприятий и организаций письмом от 07.02.2025 № 73-ИОГВ-06-03.01/662исх была направлена информация о проводимых в 2025 году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имени Г.А.Альбрехта Минтруда России серии онлайн просветительских семинаров по вопросам организации доступной среды для инвалидов и других маломобильных групп населения. Обучение сотрудников транспортного комплекса проводится в соответствии со сроками и периодичностью прохождения обучения. Инструктирование сотрудников предприятий проводится на постоянной основе, по мере приёма на работу новых сотрудников.</v>
      </c>
      <c r="L32" s="200">
        <f>IF('Data Import'!$Y$317&lt;&gt;"",'Data Import'!$Y$317,"")</f>
        <v>705</v>
      </c>
      <c r="M32" s="200">
        <f>IF('Data Import'!$Y$318&lt;&gt;"",'Data Import'!$Y$318,"")</f>
        <v>705</v>
      </c>
      <c r="N32" s="201">
        <f>IF('Data Import'!$Y$319&lt;&gt;"",'Data Import'!$Y$319,"")</f>
        <v>100</v>
      </c>
    </row>
    <row r="33" spans="1:14" s="202" customFormat="1" ht="15.75" customHeight="1" x14ac:dyDescent="0.25">
      <c r="A33" s="33">
        <v>23</v>
      </c>
      <c r="B33" s="177" t="s">
        <v>33</v>
      </c>
      <c r="C33" s="199" t="str">
        <f>IF('Data Import'!$Z$308="Нет","+","")</f>
        <v/>
      </c>
      <c r="D33" s="199" t="str">
        <f>IF('Data Import'!$Z$309="Нет","+","")</f>
        <v/>
      </c>
      <c r="E33" s="179" t="str">
        <f>IF('Data Import'!$Z$310&lt;&gt;"",'Data Import'!$Z$310,"")</f>
        <v/>
      </c>
      <c r="F33" s="199" t="str">
        <f>IF('Data Import'!$Z$311&lt;&gt;"",'Data Import'!$Z$311,"")</f>
        <v/>
      </c>
      <c r="G33" s="201" t="str">
        <f>IF('Data Import'!$Z$312&lt;&gt;"",'Data Import'!$Z$312,"")</f>
        <v/>
      </c>
      <c r="H33" s="201" t="str">
        <f>IF('Data Import'!$Z$313&lt;&gt;"",'Data Import'!$Z$313,"")</f>
        <v/>
      </c>
      <c r="I33" s="199" t="str">
        <f>IF('Data Import'!$Z$314="Нет","+","")</f>
        <v/>
      </c>
      <c r="J33" s="179" t="str">
        <f>IF('Data Import'!$Z$315&lt;&gt;"",'Data Import'!$Z$315,"")</f>
        <v/>
      </c>
      <c r="K33" s="179" t="str">
        <f>IF('Data Import'!$Z$316&lt;&gt;"",'Data Import'!$Z$316,"")</f>
        <v/>
      </c>
      <c r="L33" s="200" t="str">
        <f>IF('Data Import'!$Z$317&lt;&gt;"",'Data Import'!$Z$317,"")</f>
        <v/>
      </c>
      <c r="M33" s="200" t="str">
        <f>IF('Data Import'!$Z$318&lt;&gt;"",'Data Import'!$Z$318,"")</f>
        <v/>
      </c>
      <c r="N33" s="201" t="str">
        <f>IF('Data Import'!$Z$319&lt;&gt;"",'Data Import'!$Z$319,"")</f>
        <v/>
      </c>
    </row>
    <row r="34" spans="1:14" s="202" customFormat="1" ht="36" customHeight="1" x14ac:dyDescent="0.25">
      <c r="A34" s="33">
        <v>24</v>
      </c>
      <c r="B34" s="177" t="s">
        <v>34</v>
      </c>
      <c r="C34" s="199" t="str">
        <f>IF('Data Import'!$AA$308="Нет","+","")</f>
        <v/>
      </c>
      <c r="D34" s="199" t="str">
        <f>IF('Data Import'!$AA$309="Нет","+","")</f>
        <v>+</v>
      </c>
      <c r="E34" s="179" t="str">
        <f>IF('Data Import'!$AA$310&lt;&gt;"",'Data Import'!$AA$310,"")</f>
        <v/>
      </c>
      <c r="F34" s="199" t="str">
        <f>IF('Data Import'!$AA$311&lt;&gt;"",'Data Import'!$AA$311,"")</f>
        <v/>
      </c>
      <c r="G34" s="201" t="str">
        <f>IF('Data Import'!$AA$312&lt;&gt;"",'Data Import'!$AA$312,"")</f>
        <v/>
      </c>
      <c r="H34" s="201" t="str">
        <f>IF('Data Import'!$AA$313&lt;&gt;"",'Data Import'!$AA$313,"")</f>
        <v/>
      </c>
      <c r="I34" s="199" t="str">
        <f>IF('Data Import'!$AA$314="Нет","+","")</f>
        <v/>
      </c>
      <c r="J34" s="179" t="str">
        <f>IF('Data Import'!$AA$315&lt;&gt;"",'Data Import'!$AA$315,"")</f>
        <v/>
      </c>
      <c r="K34" s="179" t="str">
        <f>IF('Data Import'!$AA$316&lt;&gt;"",'Data Import'!$AA$316,"")</f>
        <v>Проведено инструктирование или обучение сотрудников организаций транспортного комплекса</v>
      </c>
      <c r="L34" s="200">
        <f>IF('Data Import'!$AA$317&lt;&gt;"",'Data Import'!$AA$317,"")</f>
        <v>871</v>
      </c>
      <c r="M34" s="200">
        <f>IF('Data Import'!$AA$318&lt;&gt;"",'Data Import'!$AA$318,"")</f>
        <v>864</v>
      </c>
      <c r="N34" s="201">
        <f>IF('Data Import'!$AA$319&lt;&gt;"",'Data Import'!$AA$319,"")</f>
        <v>99.195999999999998</v>
      </c>
    </row>
    <row r="35" spans="1:14" s="202" customFormat="1" ht="38.25" customHeight="1" x14ac:dyDescent="0.25">
      <c r="A35" s="33">
        <v>25</v>
      </c>
      <c r="B35" s="177" t="s">
        <v>35</v>
      </c>
      <c r="C35" s="199" t="str">
        <f>IF('Data Import'!$AB$308="Нет","+","")</f>
        <v>+</v>
      </c>
      <c r="D35" s="199" t="str">
        <f>IF('Data Import'!$AB$309="Нет","+","")</f>
        <v/>
      </c>
      <c r="E35" s="179" t="str">
        <f>IF('Data Import'!$AB$310&lt;&gt;"",'Data Import'!$AB$310,"")</f>
        <v/>
      </c>
      <c r="F35" s="199" t="str">
        <f>IF('Data Import'!$AB$311&lt;&gt;"",'Data Import'!$AB$311,"")</f>
        <v/>
      </c>
      <c r="G35" s="201" t="str">
        <f>IF('Data Import'!$AB$312&lt;&gt;"",'Data Import'!$AB$312,"")</f>
        <v/>
      </c>
      <c r="H35" s="201" t="str">
        <f>IF('Data Import'!$AB$313&lt;&gt;"",'Data Import'!$AB$313,"")</f>
        <v/>
      </c>
      <c r="I35" s="199" t="str">
        <f>IF('Data Import'!$AB$314="Нет","+","")</f>
        <v/>
      </c>
      <c r="J35" s="179" t="str">
        <f>IF('Data Import'!$AB$315&lt;&gt;"",'Data Import'!$AB$315,"")</f>
        <v/>
      </c>
      <c r="K35" s="179" t="str">
        <f>IF('Data Import'!$AB$316&lt;&gt;"",'Data Import'!$AB$316,"")</f>
        <v>Проводились инструктажи для сотрудников транспортной отрасли</v>
      </c>
      <c r="L35" s="200">
        <f>IF('Data Import'!$AB$317&lt;&gt;"",'Data Import'!$AB$317,"")</f>
        <v>360</v>
      </c>
      <c r="M35" s="200">
        <f>IF('Data Import'!$AB$318&lt;&gt;"",'Data Import'!$AB$318,"")</f>
        <v>354</v>
      </c>
      <c r="N35" s="201">
        <f>IF('Data Import'!$AB$319&lt;&gt;"",'Data Import'!$AB$319,"")</f>
        <v>98.332999999999998</v>
      </c>
    </row>
    <row r="36" spans="1:14" s="202" customFormat="1" ht="362.25" customHeight="1" x14ac:dyDescent="0.25">
      <c r="A36" s="33">
        <v>26</v>
      </c>
      <c r="B36" s="177" t="s">
        <v>36</v>
      </c>
      <c r="C36" s="199" t="str">
        <f>IF('Data Import'!$AC$308="Нет","+","")</f>
        <v/>
      </c>
      <c r="D36" s="199" t="str">
        <f>IF('Data Import'!$AC$309="Нет","+","")</f>
        <v/>
      </c>
      <c r="E36" s="179" t="str">
        <f>IF('Data Import'!$AC$310&lt;&gt;"",'Data Import'!$AC$310,"")</f>
        <v>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v>
      </c>
      <c r="F36" s="199" t="str">
        <f>IF('Data Import'!$AC$311&lt;&gt;"",'Data Import'!$AC$311,"")</f>
        <v>%</v>
      </c>
      <c r="G36" s="201">
        <f>IF('Data Import'!$AC$312&lt;&gt;"",'Data Import'!$AC$312,"")</f>
        <v>75</v>
      </c>
      <c r="H36" s="201">
        <f>IF('Data Import'!$AC$313&lt;&gt;"",'Data Import'!$AC$313,"")</f>
        <v>91</v>
      </c>
      <c r="I36" s="199" t="str">
        <f>IF('Data Import'!$AC$314="Нет","+","")</f>
        <v/>
      </c>
      <c r="J36" s="179" t="str">
        <f>IF('Data Import'!$AC$315&lt;&gt;"",'Data Import'!$AC$315,"")</f>
        <v/>
      </c>
      <c r="K36" s="179" t="str">
        <f>IF('Data Import'!$AC$316&lt;&gt;"",'Data Import'!$AC$316,"")</f>
        <v>1. СПб ГУП "Горэлектротранс" и СПб ГУП "Пассажиравтотранс" проведены теоретические и практические занятия, в том числе с участием инвалидов. 
2. ГУП "Петербургский метрополитен" утверждены: перечень должностей работников,  связанных с обслуживанием пассажиров из числа инвалидов и маломобильных групп населения; типовой конспект инструктажа и правила по этике при обслуживании пассажиров из числа инвалидов и маломобильных групп населения. Во исполнение данных документов со всеми работниками, вошедшими в перечень, при приеме на работу и далее ежегодно проводятся инструктажи по вопросам обеспечения доступности, согласно Типовому конспекту и правилам по этике.
3. АО «Северо-Западная пригородная пассажирская компания» заключены договора с: ВОС, СПб ГБУ "Центр медико-социальной реабилитации для инвалидов по зрению", ООО "Региональный Учебно-Информационный Центр "Рубикон".С работниками, чьи служебные обязанности связаны с обслуживанием пассажиров из числа инвалидов (в том числе с вновь принятыми работниками) проводится инструктаж по обслуживанию пассажиров из числа инвалидов и маломобильных пассажиров.
4. Северо-Западной региональной дирекцией железнодорожных вокзалов обеспечено проведение инструктажа по вопросам обслуживания пассажиров из числа инвалидов и маломобильных пассажиров и обеспечения доступности объектов пассажирской инфраструктуры, пассажирских поездов и предоставляемых услуг, с учетом местных условий работы при приеме на работу работников, профессии которых связаны с обслуживанием пассажиров из числа инвалидов</v>
      </c>
      <c r="L36" s="200">
        <f>IF('Data Import'!$AC$317&lt;&gt;"",'Data Import'!$AC$317,"")</f>
        <v>14969</v>
      </c>
      <c r="M36" s="200">
        <f>IF('Data Import'!$AC$318&lt;&gt;"",'Data Import'!$AC$318,"")</f>
        <v>13607</v>
      </c>
      <c r="N36" s="201">
        <f>IF('Data Import'!$AC$319&lt;&gt;"",'Data Import'!$AC$319,"")</f>
        <v>90.900999999999996</v>
      </c>
    </row>
    <row r="37" spans="1:14" s="202" customFormat="1" ht="15.75" customHeight="1" x14ac:dyDescent="0.25">
      <c r="A37" s="33">
        <v>27</v>
      </c>
      <c r="B37" s="177" t="s">
        <v>37</v>
      </c>
      <c r="C37" s="199" t="str">
        <f>IF('Data Import'!$AD$308="Нет","+","")</f>
        <v/>
      </c>
      <c r="D37" s="199" t="str">
        <f>IF('Data Import'!$AD$309="Нет","+","")</f>
        <v/>
      </c>
      <c r="E37" s="179" t="str">
        <f>IF('Data Import'!$AD$310&lt;&gt;"",'Data Import'!$AD$310,"")</f>
        <v/>
      </c>
      <c r="F37" s="199" t="str">
        <f>IF('Data Import'!$AD$311&lt;&gt;"",'Data Import'!$AD$311,"")</f>
        <v/>
      </c>
      <c r="G37" s="201" t="str">
        <f>IF('Data Import'!$AD$312&lt;&gt;"",'Data Import'!$AD$312,"")</f>
        <v/>
      </c>
      <c r="H37" s="201" t="str">
        <f>IF('Data Import'!$AD$313&lt;&gt;"",'Data Import'!$AD$313,"")</f>
        <v/>
      </c>
      <c r="I37" s="199" t="str">
        <f>IF('Data Import'!$AD$314="Нет","+","")</f>
        <v/>
      </c>
      <c r="J37" s="179" t="str">
        <f>IF('Data Import'!$AD$315&lt;&gt;"",'Data Import'!$AD$315,"")</f>
        <v/>
      </c>
      <c r="K37" s="179" t="str">
        <f>IF('Data Import'!$AD$316&lt;&gt;"",'Data Import'!$AD$316,"")</f>
        <v/>
      </c>
      <c r="L37" s="200" t="str">
        <f>IF('Data Import'!$AD$317&lt;&gt;"",'Data Import'!$AD$317,"")</f>
        <v/>
      </c>
      <c r="M37" s="200" t="str">
        <f>IF('Data Import'!$AD$318&lt;&gt;"",'Data Import'!$AD$318,"")</f>
        <v/>
      </c>
      <c r="N37" s="201" t="str">
        <f>IF('Data Import'!$AD$319&lt;&gt;"",'Data Import'!$AD$319,"")</f>
        <v/>
      </c>
    </row>
    <row r="38" spans="1:14" s="202" customFormat="1" ht="15.75" customHeight="1" x14ac:dyDescent="0.25">
      <c r="A38" s="33">
        <v>28</v>
      </c>
      <c r="B38" s="177" t="s">
        <v>38</v>
      </c>
      <c r="C38" s="199" t="str">
        <f>IF('Data Import'!$AE$308="Нет","+","")</f>
        <v>+</v>
      </c>
      <c r="D38" s="199" t="str">
        <f>IF('Data Import'!$AE$309="Нет","+","")</f>
        <v/>
      </c>
      <c r="E38" s="179" t="str">
        <f>IF('Data Import'!$AE$310&lt;&gt;"",'Data Import'!$AE$310,"")</f>
        <v/>
      </c>
      <c r="F38" s="199" t="str">
        <f>IF('Data Import'!$AE$311&lt;&gt;"",'Data Import'!$AE$311,"")</f>
        <v/>
      </c>
      <c r="G38" s="201" t="str">
        <f>IF('Data Import'!$AE$312&lt;&gt;"",'Data Import'!$AE$312,"")</f>
        <v/>
      </c>
      <c r="H38" s="201" t="str">
        <f>IF('Data Import'!$AE$313&lt;&gt;"",'Data Import'!$AE$313,"")</f>
        <v/>
      </c>
      <c r="I38" s="199" t="str">
        <f>IF('Data Import'!$AE$314="Нет","+","")</f>
        <v>+</v>
      </c>
      <c r="J38" s="179" t="str">
        <f>IF('Data Import'!$AE$315&lt;&gt;"",'Data Import'!$AE$315,"")</f>
        <v/>
      </c>
      <c r="K38" s="179" t="str">
        <f>IF('Data Import'!$AE$316&lt;&gt;"",'Data Import'!$AE$316,"")</f>
        <v/>
      </c>
      <c r="L38" s="200" t="str">
        <f>IF('Data Import'!$AE$317&lt;&gt;"",'Data Import'!$AE$317,"")</f>
        <v/>
      </c>
      <c r="M38" s="200" t="str">
        <f>IF('Data Import'!$AE$318&lt;&gt;"",'Data Import'!$AE$318,"")</f>
        <v/>
      </c>
      <c r="N38" s="201" t="str">
        <f>IF('Data Import'!$AE$319&lt;&gt;"",'Data Import'!$AE$319,"")</f>
        <v/>
      </c>
    </row>
    <row r="39" spans="1:14" s="202" customFormat="1" ht="133.5" customHeight="1" x14ac:dyDescent="0.25">
      <c r="A39" s="33">
        <v>29</v>
      </c>
      <c r="B39" s="177" t="s">
        <v>39</v>
      </c>
      <c r="C39" s="199" t="str">
        <f>IF('Data Import'!$AF$308="Нет","+","")</f>
        <v/>
      </c>
      <c r="D39" s="199" t="str">
        <f>IF('Data Import'!$AF$309="Нет","+","")</f>
        <v/>
      </c>
      <c r="E39" s="179" t="str">
        <f>IF('Data Import'!$AF$310&lt;&gt;"",'Data Import'!$AF$310,"")</f>
        <v xml:space="preserve">"Проведение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
</v>
      </c>
      <c r="F39" s="199" t="str">
        <f>IF('Data Import'!$AF$311&lt;&gt;"",'Data Import'!$AF$311,"")</f>
        <v>%</v>
      </c>
      <c r="G39" s="201">
        <f>IF('Data Import'!$AF$312&lt;&gt;"",'Data Import'!$AF$312,"")</f>
        <v>100</v>
      </c>
      <c r="H39" s="201">
        <f>IF('Data Import'!$AF$313&lt;&gt;"",'Data Import'!$AF$313,"")</f>
        <v>100</v>
      </c>
      <c r="I39" s="199" t="str">
        <f>IF('Data Import'!$AF$314="Нет","+","")</f>
        <v/>
      </c>
      <c r="J39" s="179" t="str">
        <f>IF('Data Import'!$AF$315&lt;&gt;"",'Data Import'!$AF$315,"")</f>
        <v/>
      </c>
      <c r="K39" s="179" t="str">
        <f>IF('Data Import'!$AF$316&lt;&gt;"",'Data Import'!$AF$316,"")</f>
        <v xml:space="preserve">"В настоящее время на постоянной основе проводятся инструктажи по улучшению качества и доступности объектов транспортной инфраструктуры для людей с ограниченными возможностями. 
С водительским и кондукторским составом автотранспортных средств на регулярной основе проводятся дополнительные инструктажи на предмет качества обслуживания населения, внимательного отношения ко всем пассажирам, в том числе к пассажирам с инвалидностью. Особенное внимание при обучении уделяется вновь принятым работникам.
"
</v>
      </c>
      <c r="L39" s="200">
        <f>IF('Data Import'!$AF$317&lt;&gt;"",'Data Import'!$AF$317,"")</f>
        <v>610</v>
      </c>
      <c r="M39" s="200">
        <f>IF('Data Import'!$AF$318&lt;&gt;"",'Data Import'!$AF$318,"")</f>
        <v>610</v>
      </c>
      <c r="N39" s="201">
        <f>IF('Data Import'!$AF$319&lt;&gt;"",'Data Import'!$AF$319,"")</f>
        <v>100</v>
      </c>
    </row>
    <row r="40" spans="1:14" s="202" customFormat="1" ht="35.25" customHeight="1" x14ac:dyDescent="0.25">
      <c r="A40" s="33">
        <v>30</v>
      </c>
      <c r="B40" s="177" t="s">
        <v>40</v>
      </c>
      <c r="C40" s="199" t="str">
        <f>IF('Data Import'!$AG$308="Нет","+","")</f>
        <v>+</v>
      </c>
      <c r="D40" s="199" t="str">
        <f>IF('Data Import'!$AG$309="Нет","+","")</f>
        <v/>
      </c>
      <c r="E40" s="179" t="str">
        <f>IF('Data Import'!$AG$310&lt;&gt;"",'Data Import'!$AG$310,"")</f>
        <v/>
      </c>
      <c r="F40" s="199" t="str">
        <f>IF('Data Import'!$AG$311&lt;&gt;"",'Data Import'!$AG$311,"")</f>
        <v/>
      </c>
      <c r="G40" s="201" t="str">
        <f>IF('Data Import'!$AG$312&lt;&gt;"",'Data Import'!$AG$312,"")</f>
        <v/>
      </c>
      <c r="H40" s="201" t="str">
        <f>IF('Data Import'!$AG$313&lt;&gt;"",'Data Import'!$AG$313,"")</f>
        <v/>
      </c>
      <c r="I40" s="199" t="str">
        <f>IF('Data Import'!$AG$314="Нет","+","")</f>
        <v/>
      </c>
      <c r="J40" s="179" t="str">
        <f>IF('Data Import'!$AG$315&lt;&gt;"",'Data Import'!$AG$315,"")</f>
        <v/>
      </c>
      <c r="K40" s="179" t="str">
        <f>IF('Data Import'!$AG$316&lt;&gt;"",'Data Import'!$AG$316,"")</f>
        <v>Обучение сотрудников методам обеспечения доступности для инвалидов объектов воздушного транспорта, проведение инструктажей</v>
      </c>
      <c r="L40" s="200">
        <f>IF('Data Import'!$AG$317&lt;&gt;"",'Data Import'!$AG$317,"")</f>
        <v>42</v>
      </c>
      <c r="M40" s="200">
        <f>IF('Data Import'!$AG$318&lt;&gt;"",'Data Import'!$AG$318,"")</f>
        <v>23</v>
      </c>
      <c r="N40" s="201">
        <f>IF('Data Import'!$AG$319&lt;&gt;"",'Data Import'!$AG$319,"")</f>
        <v>54.762</v>
      </c>
    </row>
    <row r="41" spans="1:14" s="202" customFormat="1" ht="50.25" customHeight="1" x14ac:dyDescent="0.25">
      <c r="A41" s="33">
        <v>31</v>
      </c>
      <c r="B41" s="177" t="s">
        <v>41</v>
      </c>
      <c r="C41" s="199" t="str">
        <f>IF('Data Import'!$AH$308="Нет","+","")</f>
        <v>+</v>
      </c>
      <c r="D41" s="199" t="str">
        <f>IF('Data Import'!$AH$309="Нет","+","")</f>
        <v/>
      </c>
      <c r="E41" s="179" t="str">
        <f>IF('Data Import'!$AH$310&lt;&gt;"",'Data Import'!$AH$310,"")</f>
        <v/>
      </c>
      <c r="F41" s="199" t="str">
        <f>IF('Data Import'!$AH$311&lt;&gt;"",'Data Import'!$AH$311,"")</f>
        <v/>
      </c>
      <c r="G41" s="201" t="str">
        <f>IF('Data Import'!$AH$312&lt;&gt;"",'Data Import'!$AH$312,"")</f>
        <v/>
      </c>
      <c r="H41" s="201" t="str">
        <f>IF('Data Import'!$AH$313&lt;&gt;"",'Data Import'!$AH$313,"")</f>
        <v/>
      </c>
      <c r="I41" s="199" t="str">
        <f>IF('Data Import'!$AH$314="Нет","+","")</f>
        <v/>
      </c>
      <c r="J41" s="179" t="str">
        <f>IF('Data Import'!$AH$315&lt;&gt;"",'Data Import'!$AH$315,"")</f>
        <v/>
      </c>
      <c r="K41" s="179" t="str">
        <f>IF('Data Import'!$AH$316&lt;&gt;"",'Data Import'!$AH$316,"")</f>
        <v>сотрудники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услуги регулярно проходят инструктажи</v>
      </c>
      <c r="L41" s="200">
        <f>IF('Data Import'!$AH$317&lt;&gt;"",'Data Import'!$AH$317,"")</f>
        <v>936</v>
      </c>
      <c r="M41" s="200">
        <f>IF('Data Import'!$AH$318&lt;&gt;"",'Data Import'!$AH$318,"")</f>
        <v>918</v>
      </c>
      <c r="N41" s="201">
        <f>IF('Data Import'!$AH$319&lt;&gt;"",'Data Import'!$AH$319,"")</f>
        <v>98.076999999999998</v>
      </c>
    </row>
    <row r="42" spans="1:14" s="202" customFormat="1" ht="79.5" customHeight="1" x14ac:dyDescent="0.25">
      <c r="A42" s="33">
        <v>32</v>
      </c>
      <c r="B42" s="177" t="s">
        <v>42</v>
      </c>
      <c r="C42" s="199" t="str">
        <f>IF('Data Import'!$AI$308="Нет","+","")</f>
        <v/>
      </c>
      <c r="D42" s="199" t="str">
        <f>IF('Data Import'!$AI$309="Нет","+","")</f>
        <v/>
      </c>
      <c r="E42" s="179" t="str">
        <f>IF('Data Import'!$AI$310&lt;&gt;"",'Data Import'!$AI$310,"")</f>
        <v/>
      </c>
      <c r="F42" s="199" t="str">
        <f>IF('Data Import'!$AI$311&lt;&gt;"",'Data Import'!$AI$311,"")</f>
        <v/>
      </c>
      <c r="G42" s="201" t="str">
        <f>IF('Data Import'!$AI$312&lt;&gt;"",'Data Import'!$AI$312,"")</f>
        <v/>
      </c>
      <c r="H42" s="201" t="str">
        <f>IF('Data Import'!$AI$313&lt;&gt;"",'Data Import'!$AI$313,"")</f>
        <v/>
      </c>
      <c r="I42" s="199" t="str">
        <f>IF('Data Import'!$AI$314="Нет","+","")</f>
        <v/>
      </c>
      <c r="J42" s="179" t="str">
        <f>IF('Data Import'!$AI$315&lt;&gt;"",'Data Import'!$AI$315,"")</f>
        <v/>
      </c>
      <c r="K42" s="179" t="str">
        <f>IF('Data Import'!$AI$316&lt;&gt;"",'Data Import'!$AI$316,"")</f>
        <v>Транспортными организациями совместно с представителями Псковской областной организации Общероссийской общественной организации «Всероссийское общество инвалидов» организовано взаимодействие с целью проведения инструктажей персонала для обеспечения доступности инвалидов  и маломобильных граждан объектов транспортной инфраструктуры.</v>
      </c>
      <c r="L42" s="200">
        <f>IF('Data Import'!$AI$317&lt;&gt;"",'Data Import'!$AI$317,"")</f>
        <v>609</v>
      </c>
      <c r="M42" s="200">
        <f>IF('Data Import'!$AI$318&lt;&gt;"",'Data Import'!$AI$318,"")</f>
        <v>609</v>
      </c>
      <c r="N42" s="201">
        <f>IF('Data Import'!$AI$319&lt;&gt;"",'Data Import'!$AI$319,"")</f>
        <v>100</v>
      </c>
    </row>
    <row r="43" spans="1:14" s="202" customFormat="1" ht="79.5" customHeight="1" x14ac:dyDescent="0.25">
      <c r="A43" s="33">
        <v>33</v>
      </c>
      <c r="B43" s="177" t="s">
        <v>43</v>
      </c>
      <c r="C43" s="199" t="str">
        <f>IF('Data Import'!$AJ$308="Нет","+","")</f>
        <v/>
      </c>
      <c r="D43" s="199" t="str">
        <f>IF('Data Import'!$AJ$309="Нет","+","")</f>
        <v/>
      </c>
      <c r="E43" s="179" t="str">
        <f>IF('Data Import'!$AJ$310&lt;&gt;"",'Data Import'!$AJ$310,"")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v>
      </c>
      <c r="F43" s="199" t="str">
        <f>IF('Data Import'!$AJ$311&lt;&gt;"",'Data Import'!$AJ$311,"")</f>
        <v>%</v>
      </c>
      <c r="G43" s="201">
        <f>IF('Data Import'!$AJ$312&lt;&gt;"",'Data Import'!$AJ$312,"")</f>
        <v>30</v>
      </c>
      <c r="H43" s="201">
        <f>IF('Data Import'!$AJ$313&lt;&gt;"",'Data Import'!$AJ$313,"")</f>
        <v>18.600000000000001</v>
      </c>
      <c r="I43" s="199" t="str">
        <f>IF('Data Import'!$AJ$314="Нет","+","")</f>
        <v>+</v>
      </c>
      <c r="J43" s="179" t="str">
        <f>IF('Data Import'!$AJ$315&lt;&gt;"",'Data Import'!$AJ$315,"")</f>
        <v/>
      </c>
      <c r="K43" s="179" t="str">
        <f>IF('Data Import'!$AJ$316&lt;&gt;"",'Data Import'!$AJ$316,"")</f>
        <v/>
      </c>
      <c r="L43" s="200">
        <f>IF('Data Import'!$AJ$317&lt;&gt;"",'Data Import'!$AJ$317,"")</f>
        <v>456</v>
      </c>
      <c r="M43" s="200">
        <f>IF('Data Import'!$AJ$318&lt;&gt;"",'Data Import'!$AJ$318,"")</f>
        <v>74</v>
      </c>
      <c r="N43" s="201">
        <f>IF('Data Import'!$AJ$319&lt;&gt;"",'Data Import'!$AJ$319,"")</f>
        <v>16.228000000000002</v>
      </c>
    </row>
    <row r="44" spans="1:14" s="202" customFormat="1" ht="15.75" customHeight="1" x14ac:dyDescent="0.25">
      <c r="A44" s="33">
        <v>34</v>
      </c>
      <c r="B44" s="177" t="s">
        <v>44</v>
      </c>
      <c r="C44" s="199" t="str">
        <f>IF('Data Import'!$AK$308="Нет","+","")</f>
        <v>+</v>
      </c>
      <c r="D44" s="199" t="str">
        <f>IF('Data Import'!$AK$309="Нет","+","")</f>
        <v/>
      </c>
      <c r="E44" s="179" t="str">
        <f>IF('Data Import'!$AK$310&lt;&gt;"",'Data Import'!$AK$310,"")</f>
        <v/>
      </c>
      <c r="F44" s="199" t="str">
        <f>IF('Data Import'!$AK$311&lt;&gt;"",'Data Import'!$AK$311,"")</f>
        <v/>
      </c>
      <c r="G44" s="201" t="str">
        <f>IF('Data Import'!$AK$312&lt;&gt;"",'Data Import'!$AK$312,"")</f>
        <v/>
      </c>
      <c r="H44" s="201" t="str">
        <f>IF('Data Import'!$AK$313&lt;&gt;"",'Data Import'!$AK$313,"")</f>
        <v/>
      </c>
      <c r="I44" s="199" t="str">
        <f>IF('Data Import'!$AK$314="Нет","+","")</f>
        <v>+</v>
      </c>
      <c r="J44" s="179" t="str">
        <f>IF('Data Import'!$AK$315&lt;&gt;"",'Data Import'!$AK$315,"")</f>
        <v/>
      </c>
      <c r="K44" s="179" t="str">
        <f>IF('Data Import'!$AK$316&lt;&gt;"",'Data Import'!$AK$316,"")</f>
        <v/>
      </c>
      <c r="L44" s="200">
        <f>IF('Data Import'!$AK$317&lt;&gt;"",'Data Import'!$AK$317,"")</f>
        <v>487</v>
      </c>
      <c r="M44" s="200">
        <f>IF('Data Import'!$AK$318&lt;&gt;"",'Data Import'!$AK$318,"")</f>
        <v>294</v>
      </c>
      <c r="N44" s="201">
        <f>IF('Data Import'!$AK$319&lt;&gt;"",'Data Import'!$AK$319,"")</f>
        <v>60.37</v>
      </c>
    </row>
    <row r="45" spans="1:14" s="202" customFormat="1" ht="49.5" customHeight="1" x14ac:dyDescent="0.25">
      <c r="A45" s="33">
        <v>35</v>
      </c>
      <c r="B45" s="177" t="s">
        <v>45</v>
      </c>
      <c r="C45" s="199" t="str">
        <f>IF('Data Import'!$AL$308="Нет","+","")</f>
        <v/>
      </c>
      <c r="D45" s="199" t="str">
        <f>IF('Data Import'!$AL$309="Нет","+","")</f>
        <v/>
      </c>
      <c r="E45" s="179" t="str">
        <f>IF('Data Import'!$AL$310&lt;&gt;"",'Data Import'!$AL$310,"")</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
</v>
      </c>
      <c r="F45" s="199" t="str">
        <f>IF('Data Import'!$AL$311&lt;&gt;"",'Data Import'!$AL$311,"")</f>
        <v>%</v>
      </c>
      <c r="G45" s="201">
        <f>IF('Data Import'!$AL$312&lt;&gt;"",'Data Import'!$AL$312,"")</f>
        <v>40</v>
      </c>
      <c r="H45" s="201">
        <f>IF('Data Import'!$AL$313&lt;&gt;"",'Data Import'!$AL$313,"")</f>
        <v>40</v>
      </c>
      <c r="I45" s="199" t="str">
        <f>IF('Data Import'!$AL$314="Нет","+","")</f>
        <v/>
      </c>
      <c r="J45" s="179" t="str">
        <f>IF('Data Import'!$AL$315&lt;&gt;"",'Data Import'!$AL$315,"")</f>
        <v/>
      </c>
      <c r="K45" s="179" t="str">
        <f>IF('Data Import'!$AL$316&lt;&gt;"",'Data Import'!$AL$316,"")</f>
        <v xml:space="preserve">В организациях транспорта периодически проводятся инструктажи по оказанию помощи инвалидам при предоставлении транспортных услуг
</v>
      </c>
      <c r="L45" s="200">
        <f>IF('Data Import'!$AL$317&lt;&gt;"",'Data Import'!$AL$317,"")</f>
        <v>1793</v>
      </c>
      <c r="M45" s="200">
        <f>IF('Data Import'!$AL$318&lt;&gt;"",'Data Import'!$AL$318,"")</f>
        <v>717</v>
      </c>
      <c r="N45" s="201">
        <f>IF('Data Import'!$AL$319&lt;&gt;"",'Data Import'!$AL$319,"")</f>
        <v>39.988999999999997</v>
      </c>
    </row>
    <row r="46" spans="1:14" s="202" customFormat="1" ht="15.75" customHeight="1" x14ac:dyDescent="0.25">
      <c r="A46" s="33">
        <v>36</v>
      </c>
      <c r="B46" s="177" t="s">
        <v>46</v>
      </c>
      <c r="C46" s="199" t="str">
        <f>IF('Data Import'!$AM$308="Нет","+","")</f>
        <v/>
      </c>
      <c r="D46" s="199" t="str">
        <f>IF('Data Import'!$AM$309="Нет","+","")</f>
        <v/>
      </c>
      <c r="E46" s="179" t="str">
        <f>IF('Data Import'!$AM$310&lt;&gt;"",'Data Import'!$AM$310,"")</f>
        <v/>
      </c>
      <c r="F46" s="199" t="str">
        <f>IF('Data Import'!$AM$311&lt;&gt;"",'Data Import'!$AM$311,"")</f>
        <v/>
      </c>
      <c r="G46" s="201" t="str">
        <f>IF('Data Import'!$AM$312&lt;&gt;"",'Data Import'!$AM$312,"")</f>
        <v/>
      </c>
      <c r="H46" s="201" t="str">
        <f>IF('Data Import'!$AM$313&lt;&gt;"",'Data Import'!$AM$313,"")</f>
        <v/>
      </c>
      <c r="I46" s="199" t="str">
        <f>IF('Data Import'!$AM$314="Нет","+","")</f>
        <v/>
      </c>
      <c r="J46" s="179" t="str">
        <f>IF('Data Import'!$AM$315&lt;&gt;"",'Data Import'!$AM$315,"")</f>
        <v/>
      </c>
      <c r="K46" s="179" t="str">
        <f>IF('Data Import'!$AM$316&lt;&gt;"",'Data Import'!$AM$316,"")</f>
        <v/>
      </c>
      <c r="L46" s="200" t="str">
        <f>IF('Data Import'!$AM$317&lt;&gt;"",'Data Import'!$AM$317,"")</f>
        <v/>
      </c>
      <c r="M46" s="200" t="str">
        <f>IF('Data Import'!$AM$318&lt;&gt;"",'Data Import'!$AM$318,"")</f>
        <v/>
      </c>
      <c r="N46" s="201" t="str">
        <f>IF('Data Import'!$AM$319&lt;&gt;"",'Data Import'!$AM$319,"")</f>
        <v/>
      </c>
    </row>
    <row r="47" spans="1:14" s="202" customFormat="1" ht="49.5" customHeight="1" x14ac:dyDescent="0.25">
      <c r="A47" s="33">
        <v>37</v>
      </c>
      <c r="B47" s="177" t="s">
        <v>47</v>
      </c>
      <c r="C47" s="199" t="str">
        <f>IF('Data Import'!$AN$308="Нет","+","")</f>
        <v/>
      </c>
      <c r="D47" s="199" t="str">
        <f>IF('Data Import'!$AN$309="Нет","+","")</f>
        <v/>
      </c>
      <c r="E47" s="179" t="str">
        <f>IF('Data Import'!$AN$310&lt;&gt;"",'Data Import'!$AN$310,"")</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 </v>
      </c>
      <c r="F47" s="199" t="str">
        <f>IF('Data Import'!$AN$311&lt;&gt;"",'Data Import'!$AN$311,"")</f>
        <v>%</v>
      </c>
      <c r="G47" s="201">
        <f>IF('Data Import'!$AN$312&lt;&gt;"",'Data Import'!$AN$312,"")</f>
        <v>80</v>
      </c>
      <c r="H47" s="201">
        <f>IF('Data Import'!$AN$313&lt;&gt;"",'Data Import'!$AN$313,"")</f>
        <v>100</v>
      </c>
      <c r="I47" s="199" t="str">
        <f>IF('Data Import'!$AN$314="Нет","+","")</f>
        <v/>
      </c>
      <c r="J47" s="179" t="str">
        <f>IF('Data Import'!$AN$315&lt;&gt;"",'Data Import'!$AN$315,"")</f>
        <v/>
      </c>
      <c r="K47" s="179" t="str">
        <f>IF('Data Import'!$AN$316&lt;&gt;"",'Data Import'!$AN$316,"")</f>
        <v xml:space="preserve">проведено инструктирование работников транспортной отрасли  </v>
      </c>
      <c r="L47" s="200">
        <f>IF('Data Import'!$AN$317&lt;&gt;"",'Data Import'!$AN$317,"")</f>
        <v>2119</v>
      </c>
      <c r="M47" s="200">
        <f>IF('Data Import'!$AN$318&lt;&gt;"",'Data Import'!$AN$318,"")</f>
        <v>2119</v>
      </c>
      <c r="N47" s="201">
        <f>IF('Data Import'!$AN$319&lt;&gt;"",'Data Import'!$AN$319,"")</f>
        <v>100</v>
      </c>
    </row>
    <row r="48" spans="1:14" s="202" customFormat="1" ht="65.25" customHeight="1" x14ac:dyDescent="0.25">
      <c r="A48" s="33">
        <v>38</v>
      </c>
      <c r="B48" s="177" t="s">
        <v>48</v>
      </c>
      <c r="C48" s="199" t="str">
        <f>IF('Data Import'!$AO$308="Нет","+","")</f>
        <v/>
      </c>
      <c r="D48" s="199" t="str">
        <f>IF('Data Import'!$AO$309="Нет","+","")</f>
        <v/>
      </c>
      <c r="E48" s="179" t="str">
        <f>IF('Data Import'!$AO$310&lt;&gt;"",'Data Import'!$AO$310,"")</f>
        <v xml:space="preserve">(Дорожная карта) доля сотрудников в сфере транспорта, прошедших инструктирование и/или обучение по вопросам, связанными с обеспечением доступности для инвалидов объектов и услуг в сфере транспорта, в общей численности сотрудников, предоставляющих услуги в сфере транспорта.
</v>
      </c>
      <c r="F48" s="199" t="str">
        <f>IF('Data Import'!$AO$311&lt;&gt;"",'Data Import'!$AO$311,"")</f>
        <v>ед.</v>
      </c>
      <c r="G48" s="201">
        <f>IF('Data Import'!$AO$312&lt;&gt;"",'Data Import'!$AO$312,"")</f>
        <v>90</v>
      </c>
      <c r="H48" s="201">
        <f>IF('Data Import'!$AO$313&lt;&gt;"",'Data Import'!$AO$313,"")</f>
        <v>50</v>
      </c>
      <c r="I48" s="199" t="str">
        <f>IF('Data Import'!$AO$314="Нет","+","")</f>
        <v/>
      </c>
      <c r="J48" s="179" t="str">
        <f>IF('Data Import'!$AO$315&lt;&gt;"",'Data Import'!$AO$315,"")</f>
        <v/>
      </c>
      <c r="K48" s="179" t="str">
        <f>IF('Data Import'!$AO$316&lt;&gt;"",'Data Import'!$AO$316,"")</f>
        <v>Обучение по обслуживанию маломобильных групп населения.</v>
      </c>
      <c r="L48" s="200">
        <f>IF('Data Import'!$AO$317&lt;&gt;"",'Data Import'!$AO$317,"")</f>
        <v>450</v>
      </c>
      <c r="M48" s="200">
        <f>IF('Data Import'!$AO$318&lt;&gt;"",'Data Import'!$AO$318,"")</f>
        <v>10</v>
      </c>
      <c r="N48" s="201">
        <f>IF('Data Import'!$AO$319&lt;&gt;"",'Data Import'!$AO$319,"")</f>
        <v>2.222</v>
      </c>
    </row>
    <row r="49" spans="1:14" s="202" customFormat="1" ht="243" customHeight="1" x14ac:dyDescent="0.25">
      <c r="A49" s="33">
        <v>39</v>
      </c>
      <c r="B49" s="177" t="s">
        <v>49</v>
      </c>
      <c r="C49" s="199" t="str">
        <f>IF('Data Import'!$AP$308="Нет","+","")</f>
        <v/>
      </c>
      <c r="D49" s="199" t="str">
        <f>IF('Data Import'!$AP$309="Нет","+","")</f>
        <v/>
      </c>
      <c r="E49" s="179" t="str">
        <f>IF('Data Import'!$AP$310&lt;&gt;"",'Data Import'!$AP$310,"")</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v>
      </c>
      <c r="F49" s="199" t="str">
        <f>IF('Data Import'!$AP$311&lt;&gt;"",'Data Import'!$AP$311,"")</f>
        <v>%</v>
      </c>
      <c r="G49" s="201">
        <f>IF('Data Import'!$AP$312&lt;&gt;"",'Data Import'!$AP$312,"")</f>
        <v>55</v>
      </c>
      <c r="H49" s="201">
        <f>IF('Data Import'!$AP$313&lt;&gt;"",'Data Import'!$AP$313,"")</f>
        <v>0</v>
      </c>
      <c r="I49" s="199" t="str">
        <f>IF('Data Import'!$AP$314="Нет","+","")</f>
        <v/>
      </c>
      <c r="J49" s="179" t="str">
        <f>IF('Data Import'!$AP$315&lt;&gt;"",'Data Import'!$AP$315,"")</f>
        <v/>
      </c>
      <c r="K49" s="179" t="str">
        <f>IF('Data Import'!$AP$316&lt;&gt;"",'Data Import'!$AP$316,"")</f>
        <v xml:space="preserve"> проведение инструктирования в указанный период</v>
      </c>
      <c r="L49" s="200">
        <f>IF('Data Import'!$AP$317&lt;&gt;"",'Data Import'!$AP$317,"")</f>
        <v>440</v>
      </c>
      <c r="M49" s="200">
        <f>IF('Data Import'!$AP$318&lt;&gt;"",'Data Import'!$AP$318,"")</f>
        <v>430</v>
      </c>
      <c r="N49" s="201">
        <f>IF('Data Import'!$AP$319&lt;&gt;"",'Data Import'!$AP$319,"")</f>
        <v>97.727000000000004</v>
      </c>
    </row>
    <row r="50" spans="1:14" s="202" customFormat="1" ht="20.25" customHeight="1" x14ac:dyDescent="0.25">
      <c r="A50" s="33">
        <v>40</v>
      </c>
      <c r="B50" s="177" t="s">
        <v>50</v>
      </c>
      <c r="C50" s="199" t="str">
        <f>IF('Data Import'!$AQ$308="Нет","+","")</f>
        <v>+</v>
      </c>
      <c r="D50" s="199" t="str">
        <f>IF('Data Import'!$AQ$309="Нет","+","")</f>
        <v/>
      </c>
      <c r="E50" s="179" t="str">
        <f>IF('Data Import'!$AQ$310&lt;&gt;"",'Data Import'!$AQ$310,"")</f>
        <v/>
      </c>
      <c r="F50" s="199" t="str">
        <f>IF('Data Import'!$AQ$311&lt;&gt;"",'Data Import'!$AQ$311,"")</f>
        <v/>
      </c>
      <c r="G50" s="201" t="str">
        <f>IF('Data Import'!$AQ$312&lt;&gt;"",'Data Import'!$AQ$312,"")</f>
        <v/>
      </c>
      <c r="H50" s="201" t="str">
        <f>IF('Data Import'!$AQ$313&lt;&gt;"",'Data Import'!$AQ$313,"")</f>
        <v/>
      </c>
      <c r="I50" s="199" t="str">
        <f>IF('Data Import'!$AQ$314="Нет","+","")</f>
        <v/>
      </c>
      <c r="J50" s="179" t="str">
        <f>IF('Data Import'!$AQ$315&lt;&gt;"",'Data Import'!$AQ$315,"")</f>
        <v/>
      </c>
      <c r="K50" s="179" t="str">
        <f>IF('Data Import'!$AQ$316&lt;&gt;"",'Data Import'!$AQ$316,"")</f>
        <v>Информирование организаций.</v>
      </c>
      <c r="L50" s="200" t="str">
        <f>IF('Data Import'!$AQ$317&lt;&gt;"",'Data Import'!$AQ$317,"")</f>
        <v/>
      </c>
      <c r="M50" s="200">
        <f>IF('Data Import'!$AQ$318&lt;&gt;"",'Data Import'!$AQ$318,"")</f>
        <v>23</v>
      </c>
      <c r="N50" s="201" t="str">
        <f>IF('Data Import'!$AQ$319&lt;&gt;"",'Data Import'!$AQ$319,"")</f>
        <v/>
      </c>
    </row>
    <row r="51" spans="1:14" s="202" customFormat="1" ht="50.25" customHeight="1" x14ac:dyDescent="0.25">
      <c r="A51" s="33">
        <v>41</v>
      </c>
      <c r="B51" s="177" t="s">
        <v>51</v>
      </c>
      <c r="C51" s="199" t="str">
        <f>IF('Data Import'!$AR$308="Нет","+","")</f>
        <v/>
      </c>
      <c r="D51" s="199" t="str">
        <f>IF('Data Import'!$AR$309="Нет","+","")</f>
        <v/>
      </c>
      <c r="E51" s="179" t="str">
        <f>IF('Data Import'!$AR$310&lt;&gt;"",'Data Import'!$AR$310,"")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v>
      </c>
      <c r="F51" s="199" t="str">
        <f>IF('Data Import'!$AR$311&lt;&gt;"",'Data Import'!$AR$311,"")</f>
        <v>%</v>
      </c>
      <c r="G51" s="201">
        <f>IF('Data Import'!$AR$312&lt;&gt;"",'Data Import'!$AR$312,"")</f>
        <v>30</v>
      </c>
      <c r="H51" s="201" t="str">
        <f>IF('Data Import'!$AR$313&lt;&gt;"",'Data Import'!$AR$313,"")</f>
        <v/>
      </c>
      <c r="I51" s="199" t="str">
        <f>IF('Data Import'!$AR$314="Нет","+","")</f>
        <v>+</v>
      </c>
      <c r="J51" s="179" t="str">
        <f>IF('Data Import'!$AR$315&lt;&gt;"",'Data Import'!$AR$315,"")</f>
        <v/>
      </c>
      <c r="K51" s="179" t="str">
        <f>IF('Data Import'!$AR$316&lt;&gt;"",'Data Import'!$AR$316,"")</f>
        <v/>
      </c>
      <c r="L51" s="200">
        <f>IF('Data Import'!$AR$317&lt;&gt;"",'Data Import'!$AR$317,"")</f>
        <v>24</v>
      </c>
      <c r="M51" s="200" t="str">
        <f>IF('Data Import'!$AR$318&lt;&gt;"",'Data Import'!$AR$318,"")</f>
        <v/>
      </c>
      <c r="N51" s="201" t="str">
        <f>IF('Data Import'!$AR$319&lt;&gt;"",'Data Import'!$AR$319,"")</f>
        <v/>
      </c>
    </row>
    <row r="52" spans="1:14" s="202" customFormat="1" ht="82.5" customHeight="1" x14ac:dyDescent="0.25">
      <c r="A52" s="33">
        <v>42</v>
      </c>
      <c r="B52" s="177" t="s">
        <v>52</v>
      </c>
      <c r="C52" s="199" t="str">
        <f>IF('Data Import'!$AS$308="Нет","+","")</f>
        <v/>
      </c>
      <c r="D52" s="199" t="str">
        <f>IF('Data Import'!$AS$309="Нет","+","")</f>
        <v/>
      </c>
      <c r="E52" s="179" t="str">
        <f>IF('Data Import'!$AS$310&lt;&gt;"",'Data Import'!$AS$310,"")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РФ и законодательством субъектов РФ, прошедших обучение или инструктирование: 2024 год - не менее 70%, 2025 год - не менее 75%, 2026 год - не менее 80%</v>
      </c>
      <c r="F52" s="199" t="str">
        <f>IF('Data Import'!$AS$311&lt;&gt;"",'Data Import'!$AS$311,"")</f>
        <v>%</v>
      </c>
      <c r="G52" s="201">
        <f>IF('Data Import'!$AS$312&lt;&gt;"",'Data Import'!$AS$312,"")</f>
        <v>75</v>
      </c>
      <c r="H52" s="201" t="str">
        <f>IF('Data Import'!$AS$313&lt;&gt;"",'Data Import'!$AS$313,"")</f>
        <v/>
      </c>
      <c r="I52" s="199" t="str">
        <f>IF('Data Import'!$AS$314="Нет","+","")</f>
        <v/>
      </c>
      <c r="J52" s="179" t="str">
        <f>IF('Data Import'!$AS$315&lt;&gt;"",'Data Import'!$AS$315,"")</f>
        <v/>
      </c>
      <c r="K52" s="179" t="str">
        <f>IF('Data Import'!$AS$316&lt;&gt;"",'Data Import'!$AS$316,"")</f>
        <v>155 сотрудников транспортных компаний, связанных с оказанием услуг инвалидам, прошли обучение(инструктирование)</v>
      </c>
      <c r="L52" s="200">
        <f>IF('Data Import'!$AS$317&lt;&gt;"",'Data Import'!$AS$317,"")</f>
        <v>2865</v>
      </c>
      <c r="M52" s="200">
        <f>IF('Data Import'!$AS$318&lt;&gt;"",'Data Import'!$AS$318,"")</f>
        <v>2005</v>
      </c>
      <c r="N52" s="201">
        <f>IF('Data Import'!$AS$319&lt;&gt;"",'Data Import'!$AS$319,"")</f>
        <v>69.983000000000004</v>
      </c>
    </row>
    <row r="53" spans="1:14" s="202" customFormat="1" ht="15.75" customHeight="1" x14ac:dyDescent="0.25">
      <c r="A53" s="33">
        <v>43</v>
      </c>
      <c r="B53" s="177" t="s">
        <v>53</v>
      </c>
      <c r="C53" s="199" t="str">
        <f>IF('Data Import'!$AT$308="Нет","+","")</f>
        <v/>
      </c>
      <c r="D53" s="199" t="str">
        <f>IF('Data Import'!$AT$309="Нет","+","")</f>
        <v/>
      </c>
      <c r="E53" s="179" t="str">
        <f>IF('Data Import'!$AT$310&lt;&gt;"",'Data Import'!$AT$310,"")</f>
        <v/>
      </c>
      <c r="F53" s="199" t="str">
        <f>IF('Data Import'!$AT$311&lt;&gt;"",'Data Import'!$AT$311,"")</f>
        <v/>
      </c>
      <c r="G53" s="201" t="str">
        <f>IF('Data Import'!$AT$312&lt;&gt;"",'Data Import'!$AT$312,"")</f>
        <v/>
      </c>
      <c r="H53" s="201" t="str">
        <f>IF('Data Import'!$AT$313&lt;&gt;"",'Data Import'!$AT$313,"")</f>
        <v/>
      </c>
      <c r="I53" s="199" t="str">
        <f>IF('Data Import'!$AT$314="Нет","+","")</f>
        <v/>
      </c>
      <c r="J53" s="179" t="str">
        <f>IF('Data Import'!$AT$315&lt;&gt;"",'Data Import'!$AT$315,"")</f>
        <v/>
      </c>
      <c r="K53" s="179" t="str">
        <f>IF('Data Import'!$AT$316&lt;&gt;"",'Data Import'!$AT$316,"")</f>
        <v/>
      </c>
      <c r="L53" s="200" t="str">
        <f>IF('Data Import'!$AT$317&lt;&gt;"",'Data Import'!$AT$317,"")</f>
        <v/>
      </c>
      <c r="M53" s="200" t="str">
        <f>IF('Data Import'!$AT$318&lt;&gt;"",'Data Import'!$AT$318,"")</f>
        <v/>
      </c>
      <c r="N53" s="201" t="str">
        <f>IF('Data Import'!$AT$319&lt;&gt;"",'Data Import'!$AT$319,"")</f>
        <v/>
      </c>
    </row>
    <row r="54" spans="1:14" s="202" customFormat="1" ht="21" customHeight="1" x14ac:dyDescent="0.25">
      <c r="A54" s="33">
        <v>44</v>
      </c>
      <c r="B54" s="177" t="s">
        <v>54</v>
      </c>
      <c r="C54" s="199" t="str">
        <f>IF('Data Import'!$AU$308="Нет","+","")</f>
        <v/>
      </c>
      <c r="D54" s="199" t="str">
        <f>IF('Data Import'!$AU$309="Нет","+","")</f>
        <v>+</v>
      </c>
      <c r="E54" s="179" t="str">
        <f>IF('Data Import'!$AU$310&lt;&gt;"",'Data Import'!$AU$310,"")</f>
        <v/>
      </c>
      <c r="F54" s="199" t="str">
        <f>IF('Data Import'!$AU$311&lt;&gt;"",'Data Import'!$AU$311,"")</f>
        <v/>
      </c>
      <c r="G54" s="201" t="str">
        <f>IF('Data Import'!$AU$312&lt;&gt;"",'Data Import'!$AU$312,"")</f>
        <v/>
      </c>
      <c r="H54" s="201" t="str">
        <f>IF('Data Import'!$AU$313&lt;&gt;"",'Data Import'!$AU$313,"")</f>
        <v/>
      </c>
      <c r="I54" s="199" t="str">
        <f>IF('Data Import'!$AU$314="Нет","+","")</f>
        <v/>
      </c>
      <c r="J54" s="179" t="str">
        <f>IF('Data Import'!$AU$315&lt;&gt;"",'Data Import'!$AU$315,"")</f>
        <v/>
      </c>
      <c r="K54" s="179" t="str">
        <f>IF('Data Import'!$AU$316&lt;&gt;"",'Data Import'!$AU$316,"")</f>
        <v>Инструктаж сотрудников транспортных предприятий</v>
      </c>
      <c r="L54" s="200">
        <f>IF('Data Import'!$AU$317&lt;&gt;"",'Data Import'!$AU$317,"")</f>
        <v>317</v>
      </c>
      <c r="M54" s="200">
        <f>IF('Data Import'!$AU$318&lt;&gt;"",'Data Import'!$AU$318,"")</f>
        <v>317</v>
      </c>
      <c r="N54" s="201">
        <f>IF('Data Import'!$AU$319&lt;&gt;"",'Data Import'!$AU$319,"")</f>
        <v>100</v>
      </c>
    </row>
    <row r="55" spans="1:14" s="202" customFormat="1" ht="15.75" customHeight="1" x14ac:dyDescent="0.25">
      <c r="A55" s="33">
        <v>45</v>
      </c>
      <c r="B55" s="177" t="s">
        <v>55</v>
      </c>
      <c r="C55" s="199" t="str">
        <f>IF('Data Import'!$AV$308="Нет","+","")</f>
        <v>+</v>
      </c>
      <c r="D55" s="199" t="str">
        <f>IF('Data Import'!$AV$309="Нет","+","")</f>
        <v/>
      </c>
      <c r="E55" s="179" t="str">
        <f>IF('Data Import'!$AV$310&lt;&gt;"",'Data Import'!$AV$310,"")</f>
        <v/>
      </c>
      <c r="F55" s="199" t="str">
        <f>IF('Data Import'!$AV$311&lt;&gt;"",'Data Import'!$AV$311,"")</f>
        <v/>
      </c>
      <c r="G55" s="201" t="str">
        <f>IF('Data Import'!$AV$312&lt;&gt;"",'Data Import'!$AV$312,"")</f>
        <v/>
      </c>
      <c r="H55" s="201" t="str">
        <f>IF('Data Import'!$AV$313&lt;&gt;"",'Data Import'!$AV$313,"")</f>
        <v/>
      </c>
      <c r="I55" s="199" t="str">
        <f>IF('Data Import'!$AV$314="Нет","+","")</f>
        <v/>
      </c>
      <c r="J55" s="179" t="str">
        <f>IF('Data Import'!$AV$315&lt;&gt;"",'Data Import'!$AV$315,"")</f>
        <v/>
      </c>
      <c r="K55" s="179" t="str">
        <f>IF('Data Import'!$AV$316&lt;&gt;"",'Data Import'!$AV$316,"")</f>
        <v/>
      </c>
      <c r="L55" s="200" t="str">
        <f>IF('Data Import'!$AV$317&lt;&gt;"",'Data Import'!$AV$317,"")</f>
        <v/>
      </c>
      <c r="M55" s="200" t="str">
        <f>IF('Data Import'!$AV$318&lt;&gt;"",'Data Import'!$AV$318,"")</f>
        <v/>
      </c>
      <c r="N55" s="201" t="str">
        <f>IF('Data Import'!$AV$319&lt;&gt;"",'Data Import'!$AV$319,"")</f>
        <v/>
      </c>
    </row>
    <row r="56" spans="1:14" s="202" customFormat="1" ht="15.75" customHeight="1" x14ac:dyDescent="0.25">
      <c r="A56" s="33">
        <v>46</v>
      </c>
      <c r="B56" s="177" t="s">
        <v>56</v>
      </c>
      <c r="C56" s="199" t="str">
        <f>IF('Data Import'!$AW$308="Нет","+","")</f>
        <v>+</v>
      </c>
      <c r="D56" s="199" t="str">
        <f>IF('Data Import'!$AW$309="Нет","+","")</f>
        <v/>
      </c>
      <c r="E56" s="179" t="str">
        <f>IF('Data Import'!$AW$310&lt;&gt;"",'Data Import'!$AW$310,"")</f>
        <v/>
      </c>
      <c r="F56" s="199" t="str">
        <f>IF('Data Import'!$AW$311&lt;&gt;"",'Data Import'!$AW$311,"")</f>
        <v/>
      </c>
      <c r="G56" s="201" t="str">
        <f>IF('Data Import'!$AW$312&lt;&gt;"",'Data Import'!$AW$312,"")</f>
        <v/>
      </c>
      <c r="H56" s="201" t="str">
        <f>IF('Data Import'!$AW$313&lt;&gt;"",'Data Import'!$AW$313,"")</f>
        <v/>
      </c>
      <c r="I56" s="199" t="str">
        <f>IF('Data Import'!$AW$314="Нет","+","")</f>
        <v/>
      </c>
      <c r="J56" s="179" t="str">
        <f>IF('Data Import'!$AW$315&lt;&gt;"",'Data Import'!$AW$315,"")</f>
        <v/>
      </c>
      <c r="K56" s="179" t="str">
        <f>IF('Data Import'!$AW$316&lt;&gt;"",'Data Import'!$AW$316,"")</f>
        <v/>
      </c>
      <c r="L56" s="200">
        <f>IF('Data Import'!$AW$317&lt;&gt;"",'Data Import'!$AW$317,"")</f>
        <v>841</v>
      </c>
      <c r="M56" s="200">
        <f>IF('Data Import'!$AW$318&lt;&gt;"",'Data Import'!$AW$318,"")</f>
        <v>310</v>
      </c>
      <c r="N56" s="201">
        <f>IF('Data Import'!$AW$319&lt;&gt;"",'Data Import'!$AW$319,"")</f>
        <v>36.860999999999997</v>
      </c>
    </row>
    <row r="57" spans="1:14" s="202" customFormat="1" ht="15.75" customHeight="1" x14ac:dyDescent="0.25">
      <c r="A57" s="33">
        <v>47</v>
      </c>
      <c r="B57" s="177" t="s">
        <v>57</v>
      </c>
      <c r="C57" s="199" t="str">
        <f>IF('Data Import'!$AX$308="Нет","+","")</f>
        <v/>
      </c>
      <c r="D57" s="199" t="str">
        <f>IF('Data Import'!$AX$309="Нет","+","")</f>
        <v>+</v>
      </c>
      <c r="E57" s="179" t="str">
        <f>IF('Data Import'!$AX$310&lt;&gt;"",'Data Import'!$AX$310,"")</f>
        <v/>
      </c>
      <c r="F57" s="199" t="str">
        <f>IF('Data Import'!$AX$311&lt;&gt;"",'Data Import'!$AX$311,"")</f>
        <v/>
      </c>
      <c r="G57" s="201" t="str">
        <f>IF('Data Import'!$AX$312&lt;&gt;"",'Data Import'!$AX$312,"")</f>
        <v/>
      </c>
      <c r="H57" s="201" t="str">
        <f>IF('Data Import'!$AX$313&lt;&gt;"",'Data Import'!$AX$313,"")</f>
        <v/>
      </c>
      <c r="I57" s="199" t="str">
        <f>IF('Data Import'!$AX$314="Нет","+","")</f>
        <v>+</v>
      </c>
      <c r="J57" s="179" t="str">
        <f>IF('Data Import'!$AX$315&lt;&gt;"",'Data Import'!$AX$315,"")</f>
        <v/>
      </c>
      <c r="K57" s="179" t="str">
        <f>IF('Data Import'!$AX$316&lt;&gt;"",'Data Import'!$AX$316,"")</f>
        <v/>
      </c>
      <c r="L57" s="200">
        <f>IF('Data Import'!$AX$317&lt;&gt;"",'Data Import'!$AX$317,"")</f>
        <v>2582</v>
      </c>
      <c r="M57" s="200">
        <f>IF('Data Import'!$AX$318&lt;&gt;"",'Data Import'!$AX$318,"")</f>
        <v>2498</v>
      </c>
      <c r="N57" s="201">
        <f>IF('Data Import'!$AX$319&lt;&gt;"",'Data Import'!$AX$319,"")</f>
        <v>96.747</v>
      </c>
    </row>
    <row r="58" spans="1:14" s="202" customFormat="1" ht="62.25" customHeight="1" x14ac:dyDescent="0.25">
      <c r="A58" s="33">
        <v>48</v>
      </c>
      <c r="B58" s="177" t="s">
        <v>58</v>
      </c>
      <c r="C58" s="199" t="str">
        <f>IF('Data Import'!$AY$308="Нет","+","")</f>
        <v/>
      </c>
      <c r="D58" s="199" t="str">
        <f>IF('Data Import'!$AY$309="Нет","+","")</f>
        <v/>
      </c>
      <c r="E58" s="179" t="str">
        <f>IF('Data Import'!$AY$310&lt;&gt;"",'Data Import'!$AY$310,"")</f>
        <v xml:space="preserve">Доля работников, предоставляющих услуги населению и прошедших инструктирование
или обучение для работы с инвалидами по вопросам, связанным с обеспечением
доступности для них объектов и услуг транспортной инфраструктуры, в общем
количестве работников, предоставляющих услуги населению в данной сфере
</v>
      </c>
      <c r="F58" s="199" t="str">
        <f>IF('Data Import'!$AY$311&lt;&gt;"",'Data Import'!$AY$311,"")</f>
        <v>%</v>
      </c>
      <c r="G58" s="201">
        <f>IF('Data Import'!$AY$312&lt;&gt;"",'Data Import'!$AY$312,"")</f>
        <v>100</v>
      </c>
      <c r="H58" s="201">
        <f>IF('Data Import'!$AY$313&lt;&gt;"",'Data Import'!$AY$313,"")</f>
        <v>92.45</v>
      </c>
      <c r="I58" s="199" t="str">
        <f>IF('Data Import'!$AY$314="Нет","+","")</f>
        <v/>
      </c>
      <c r="J58" s="179" t="str">
        <f>IF('Data Import'!$AY$315&lt;&gt;"",'Data Import'!$AY$315,"")</f>
        <v/>
      </c>
      <c r="K58" s="179" t="str">
        <f>IF('Data Import'!$AY$316&lt;&gt;"",'Data Import'!$AY$316,"")</f>
        <v>инструктирование и обучение сотрудников.</v>
      </c>
      <c r="L58" s="200">
        <f>IF('Data Import'!$AY$317&lt;&gt;"",'Data Import'!$AY$317,"")</f>
        <v>98</v>
      </c>
      <c r="M58" s="200">
        <f>IF('Data Import'!$AY$318&lt;&gt;"",'Data Import'!$AY$318,"")</f>
        <v>87</v>
      </c>
      <c r="N58" s="201">
        <f>IF('Data Import'!$AY$319&lt;&gt;"",'Data Import'!$AY$319,"")</f>
        <v>88.775999999999996</v>
      </c>
    </row>
    <row r="59" spans="1:14" s="202" customFormat="1" ht="15.75" customHeight="1" x14ac:dyDescent="0.25">
      <c r="A59" s="33">
        <v>49</v>
      </c>
      <c r="B59" s="177" t="s">
        <v>59</v>
      </c>
      <c r="C59" s="199" t="str">
        <f>IF('Data Import'!$AZ$308="Нет","+","")</f>
        <v/>
      </c>
      <c r="D59" s="199" t="str">
        <f>IF('Data Import'!$AZ$309="Нет","+","")</f>
        <v/>
      </c>
      <c r="E59" s="179" t="str">
        <f>IF('Data Import'!$AZ$310&lt;&gt;"",'Data Import'!$AZ$310,"")</f>
        <v/>
      </c>
      <c r="F59" s="199" t="str">
        <f>IF('Data Import'!$AZ$311&lt;&gt;"",'Data Import'!$AZ$311,"")</f>
        <v/>
      </c>
      <c r="G59" s="201" t="str">
        <f>IF('Data Import'!$AZ$312&lt;&gt;"",'Data Import'!$AZ$312,"")</f>
        <v/>
      </c>
      <c r="H59" s="201" t="str">
        <f>IF('Data Import'!$AZ$313&lt;&gt;"",'Data Import'!$AZ$313,"")</f>
        <v/>
      </c>
      <c r="I59" s="199" t="str">
        <f>IF('Data Import'!$AZ$314="Нет","+","")</f>
        <v/>
      </c>
      <c r="J59" s="179" t="str">
        <f>IF('Data Import'!$AZ$315&lt;&gt;"",'Data Import'!$AZ$315,"")</f>
        <v/>
      </c>
      <c r="K59" s="179" t="str">
        <f>IF('Data Import'!$AZ$316&lt;&gt;"",'Data Import'!$AZ$316,"")</f>
        <v/>
      </c>
      <c r="L59" s="200" t="str">
        <f>IF('Data Import'!$AZ$317&lt;&gt;"",'Data Import'!$AZ$317,"")</f>
        <v/>
      </c>
      <c r="M59" s="200" t="str">
        <f>IF('Data Import'!$AZ$318&lt;&gt;"",'Data Import'!$AZ$318,"")</f>
        <v/>
      </c>
      <c r="N59" s="201" t="str">
        <f>IF('Data Import'!$AZ$319&lt;&gt;"",'Data Import'!$AZ$319,"")</f>
        <v/>
      </c>
    </row>
    <row r="60" spans="1:14" s="202" customFormat="1" ht="141.75" customHeight="1" x14ac:dyDescent="0.25">
      <c r="A60" s="33">
        <v>50</v>
      </c>
      <c r="B60" s="177" t="s">
        <v>60</v>
      </c>
      <c r="C60" s="199" t="str">
        <f>IF('Data Import'!$BA$308="Нет","+","")</f>
        <v>+</v>
      </c>
      <c r="D60" s="199" t="str">
        <f>IF('Data Import'!$BA$309="Нет","+","")</f>
        <v/>
      </c>
      <c r="E60" s="179" t="str">
        <f>IF('Data Import'!$BA$310&lt;&gt;"",'Data Import'!$BA$310,"")</f>
        <v/>
      </c>
      <c r="F60" s="199" t="str">
        <f>IF('Data Import'!$BA$311&lt;&gt;"",'Data Import'!$BA$311,"")</f>
        <v/>
      </c>
      <c r="G60" s="201" t="str">
        <f>IF('Data Import'!$BA$312&lt;&gt;"",'Data Import'!$BA$312,"")</f>
        <v/>
      </c>
      <c r="H60" s="201" t="str">
        <f>IF('Data Import'!$BA$313&lt;&gt;"",'Data Import'!$BA$313,"")</f>
        <v/>
      </c>
      <c r="I60" s="199" t="str">
        <f>IF('Data Import'!$BA$314="Нет","+","")</f>
        <v/>
      </c>
      <c r="J60" s="179" t="str">
        <f>IF('Data Import'!$BA$315&lt;&gt;"",'Data Import'!$BA$315,"")</f>
        <v/>
      </c>
      <c r="K60" s="179" t="str">
        <f>IF('Data Import'!$BA$316&lt;&gt;"",'Data Import'!$BA$316,"")</f>
        <v xml:space="preserve">Сотрудники железной дороги прошли инструктирование или обучение для работы с пассажирами из числа инвалидов, по вопросам связанным с обеспечением доступности для них объектов и услуг в соответствии с законодательством Российской Федерации    
Сотрудники аэропорта, исполнение должностных обязанностей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2025 год – не менее 75 %.
</v>
      </c>
      <c r="L60" s="200">
        <f>IF('Data Import'!$BA$317&lt;&gt;"",'Data Import'!$BA$317,"")</f>
        <v>277</v>
      </c>
      <c r="M60" s="200">
        <f>IF('Data Import'!$BA$318&lt;&gt;"",'Data Import'!$BA$318,"")</f>
        <v>200</v>
      </c>
      <c r="N60" s="201">
        <f>IF('Data Import'!$BA$319&lt;&gt;"",'Data Import'!$BA$319,"")</f>
        <v>72.201999999999998</v>
      </c>
    </row>
    <row r="61" spans="1:14" s="202" customFormat="1" ht="15.75" customHeight="1" x14ac:dyDescent="0.25">
      <c r="A61" s="33">
        <v>51</v>
      </c>
      <c r="B61" s="177" t="s">
        <v>61</v>
      </c>
      <c r="C61" s="199" t="str">
        <f>IF('Data Import'!$BB$308="Нет","+","")</f>
        <v/>
      </c>
      <c r="D61" s="199" t="str">
        <f>IF('Data Import'!$BB$309="Нет","+","")</f>
        <v/>
      </c>
      <c r="E61" s="179" t="str">
        <f>IF('Data Import'!$BB$310&lt;&gt;"",'Data Import'!$BB$310,"")</f>
        <v/>
      </c>
      <c r="F61" s="199" t="str">
        <f>IF('Data Import'!$BB$311&lt;&gt;"",'Data Import'!$BB$311,"")</f>
        <v/>
      </c>
      <c r="G61" s="201" t="str">
        <f>IF('Data Import'!$BB$312&lt;&gt;"",'Data Import'!$BB$312,"")</f>
        <v/>
      </c>
      <c r="H61" s="201" t="str">
        <f>IF('Data Import'!$BB$313&lt;&gt;"",'Data Import'!$BB$313,"")</f>
        <v/>
      </c>
      <c r="I61" s="199" t="str">
        <f>IF('Data Import'!$BB$314="Нет","+","")</f>
        <v/>
      </c>
      <c r="J61" s="179" t="str">
        <f>IF('Data Import'!$BB$315&lt;&gt;"",'Data Import'!$BB$315,"")</f>
        <v/>
      </c>
      <c r="K61" s="179" t="str">
        <f>IF('Data Import'!$BB$316&lt;&gt;"",'Data Import'!$BB$316,"")</f>
        <v/>
      </c>
      <c r="L61" s="200" t="str">
        <f>IF('Data Import'!$BB$317&lt;&gt;"",'Data Import'!$BB$317,"")</f>
        <v/>
      </c>
      <c r="M61" s="200" t="str">
        <f>IF('Data Import'!$BB$318&lt;&gt;"",'Data Import'!$BB$318,"")</f>
        <v/>
      </c>
      <c r="N61" s="201" t="str">
        <f>IF('Data Import'!$BB$319&lt;&gt;"",'Data Import'!$BB$319,"")</f>
        <v/>
      </c>
    </row>
    <row r="62" spans="1:14" s="202" customFormat="1" ht="81.75" customHeight="1" x14ac:dyDescent="0.25">
      <c r="A62" s="33">
        <v>52</v>
      </c>
      <c r="B62" s="177" t="s">
        <v>62</v>
      </c>
      <c r="C62" s="199" t="str">
        <f>IF('Data Import'!$BC$308="Нет","+","")</f>
        <v/>
      </c>
      <c r="D62" s="199" t="str">
        <f>IF('Data Import'!$BC$309="Нет","+","")</f>
        <v/>
      </c>
      <c r="E62" s="179" t="str">
        <f>IF('Data Import'!$BC$310&lt;&gt;"",'Data Import'!$BC$310,"")</f>
        <v>Проведение инструктирования 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субъекта Российской Федерации</v>
      </c>
      <c r="F62" s="199" t="str">
        <f>IF('Data Import'!$BC$311&lt;&gt;"",'Data Import'!$BC$311,"")</f>
        <v>чел.</v>
      </c>
      <c r="G62" s="201">
        <f>IF('Data Import'!$BC$312&lt;&gt;"",'Data Import'!$BC$312,"")</f>
        <v>10</v>
      </c>
      <c r="H62" s="201">
        <f>IF('Data Import'!$BC$313&lt;&gt;"",'Data Import'!$BC$313,"")</f>
        <v>1</v>
      </c>
      <c r="I62" s="199" t="str">
        <f>IF('Data Import'!$BC$314="Нет","+","")</f>
        <v/>
      </c>
      <c r="J62" s="179" t="str">
        <f>IF('Data Import'!$BC$315&lt;&gt;"",'Data Import'!$BC$315,"")</f>
        <v/>
      </c>
      <c r="K62" s="179" t="str">
        <f>IF('Data Import'!$BC$316&lt;&gt;"",'Data Import'!$BC$316,"")</f>
        <v xml:space="preserve">проводилось обучение и инструктаж                                                         
</v>
      </c>
      <c r="L62" s="200">
        <f>IF('Data Import'!$BC$317&lt;&gt;"",'Data Import'!$BC$317,"")</f>
        <v>107</v>
      </c>
      <c r="M62" s="200">
        <f>IF('Data Import'!$BC$318&lt;&gt;"",'Data Import'!$BC$318,"")</f>
        <v>107</v>
      </c>
      <c r="N62" s="201">
        <f>IF('Data Import'!$BC$319&lt;&gt;"",'Data Import'!$BC$319,"")</f>
        <v>100</v>
      </c>
    </row>
    <row r="63" spans="1:14" s="202" customFormat="1" ht="155.25" customHeight="1" x14ac:dyDescent="0.25">
      <c r="A63" s="33">
        <v>53</v>
      </c>
      <c r="B63" s="177" t="s">
        <v>63</v>
      </c>
      <c r="C63" s="199" t="str">
        <f>IF('Data Import'!$BD$308="Нет","+","")</f>
        <v/>
      </c>
      <c r="D63" s="199" t="str">
        <f>IF('Data Import'!$BD$309="Нет","+","")</f>
        <v/>
      </c>
      <c r="E63" s="179" t="str">
        <f>IF('Data Import'!$BD$310&lt;&gt;"",'Data Import'!$BD$310,"")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региональной транспортной инфраструктуры и услуг, прошедших обучение или инструктирование</v>
      </c>
      <c r="F63" s="199" t="str">
        <f>IF('Data Import'!$BD$311&lt;&gt;"",'Data Import'!$BD$311,"")</f>
        <v>%</v>
      </c>
      <c r="G63" s="201">
        <f>IF('Data Import'!$BD$312&lt;&gt;"",'Data Import'!$BD$312,"")</f>
        <v>50</v>
      </c>
      <c r="H63" s="201">
        <f>IF('Data Import'!$BD$313&lt;&gt;"",'Data Import'!$BD$313,"")</f>
        <v>55.7</v>
      </c>
      <c r="I63" s="199" t="str">
        <f>IF('Data Import'!$BD$314="Нет","+","")</f>
        <v/>
      </c>
      <c r="J63" s="179" t="str">
        <f>IF('Data Import'!$BD$315&lt;&gt;"",'Data Import'!$BD$315,"")</f>
        <v/>
      </c>
      <c r="K63" s="179" t="str">
        <f>IF('Data Import'!$BD$316&lt;&gt;"",'Data Import'!$BD$316,"")</f>
        <v>Согласно условиям заключенных государственных, муниципальных контрактов, одной из обязанностей перевозчика является ежегодно проводить инструктирование по вопросам обеспечения доступности для пассажиров с инвалидностью, обучение правилам пользования вспомогательными посадочными устройствами для беспрепятственного доступа маломобильных групп населения, оказания помощи при посадке и высадке пассажиров. По имеющейся информации все водители и кондукторы должны проходить соответствующее обучение и инструктаж при приёме на работу (первичный инструктаж),  в дальнейшем ежеквартально должны проводятся повторные инструктажи.</v>
      </c>
      <c r="L63" s="200">
        <f>IF('Data Import'!$BD$317&lt;&gt;"",'Data Import'!$BD$317,"")</f>
        <v>830</v>
      </c>
      <c r="M63" s="200">
        <f>IF('Data Import'!$BD$318&lt;&gt;"",'Data Import'!$BD$318,"")</f>
        <v>462</v>
      </c>
      <c r="N63" s="201">
        <f>IF('Data Import'!$BD$319&lt;&gt;"",'Data Import'!$BD$319,"")</f>
        <v>55.662999999999997</v>
      </c>
    </row>
    <row r="64" spans="1:14" s="202" customFormat="1" ht="15.75" customHeight="1" x14ac:dyDescent="0.25">
      <c r="A64" s="33">
        <v>54</v>
      </c>
      <c r="B64" s="177" t="s">
        <v>64</v>
      </c>
      <c r="C64" s="199" t="str">
        <f>IF('Data Import'!$BE$308="Нет","+","")</f>
        <v>+</v>
      </c>
      <c r="D64" s="199" t="str">
        <f>IF('Data Import'!$BE$309="Нет","+","")</f>
        <v/>
      </c>
      <c r="E64" s="179" t="str">
        <f>IF('Data Import'!$BE$310&lt;&gt;"",'Data Import'!$BE$310,"")</f>
        <v/>
      </c>
      <c r="F64" s="199" t="str">
        <f>IF('Data Import'!$BE$311&lt;&gt;"",'Data Import'!$BE$311,"")</f>
        <v/>
      </c>
      <c r="G64" s="201" t="str">
        <f>IF('Data Import'!$BE$312&lt;&gt;"",'Data Import'!$BE$312,"")</f>
        <v/>
      </c>
      <c r="H64" s="201" t="str">
        <f>IF('Data Import'!$BE$313&lt;&gt;"",'Data Import'!$BE$313,"")</f>
        <v/>
      </c>
      <c r="I64" s="199" t="str">
        <f>IF('Data Import'!$BE$314="Нет","+","")</f>
        <v/>
      </c>
      <c r="J64" s="179" t="str">
        <f>IF('Data Import'!$BE$315&lt;&gt;"",'Data Import'!$BE$315,"")</f>
        <v/>
      </c>
      <c r="K64" s="179" t="str">
        <f>IF('Data Import'!$BE$316&lt;&gt;"",'Data Import'!$BE$316,"")</f>
        <v/>
      </c>
      <c r="L64" s="200">
        <f>IF('Data Import'!$BE$317&lt;&gt;"",'Data Import'!$BE$317,"")</f>
        <v>813</v>
      </c>
      <c r="M64" s="200">
        <f>IF('Data Import'!$BE$318&lt;&gt;"",'Data Import'!$BE$318,"")</f>
        <v>813</v>
      </c>
      <c r="N64" s="201">
        <f>IF('Data Import'!$BE$319&lt;&gt;"",'Data Import'!$BE$319,"")</f>
        <v>100</v>
      </c>
    </row>
    <row r="65" spans="1:14" s="202" customFormat="1" ht="15.75" customHeight="1" x14ac:dyDescent="0.25">
      <c r="A65" s="33">
        <v>55</v>
      </c>
      <c r="B65" s="177" t="s">
        <v>65</v>
      </c>
      <c r="C65" s="199" t="str">
        <f>IF('Data Import'!$BF$308="Нет","+","")</f>
        <v>+</v>
      </c>
      <c r="D65" s="199" t="str">
        <f>IF('Data Import'!$BF$309="Нет","+","")</f>
        <v/>
      </c>
      <c r="E65" s="179" t="str">
        <f>IF('Data Import'!$BF$310&lt;&gt;"",'Data Import'!$BF$310,"")</f>
        <v/>
      </c>
      <c r="F65" s="199" t="str">
        <f>IF('Data Import'!$BF$311&lt;&gt;"",'Data Import'!$BF$311,"")</f>
        <v/>
      </c>
      <c r="G65" s="201" t="str">
        <f>IF('Data Import'!$BF$312&lt;&gt;"",'Data Import'!$BF$312,"")</f>
        <v/>
      </c>
      <c r="H65" s="201" t="str">
        <f>IF('Data Import'!$BF$313&lt;&gt;"",'Data Import'!$BF$313,"")</f>
        <v/>
      </c>
      <c r="I65" s="199" t="str">
        <f>IF('Data Import'!$BF$314="Нет","+","")</f>
        <v>+</v>
      </c>
      <c r="J65" s="179" t="str">
        <f>IF('Data Import'!$BF$315&lt;&gt;"",'Data Import'!$BF$315,"")</f>
        <v/>
      </c>
      <c r="K65" s="179" t="str">
        <f>IF('Data Import'!$BF$316&lt;&gt;"",'Data Import'!$BF$316,"")</f>
        <v/>
      </c>
      <c r="L65" s="200">
        <f>IF('Data Import'!$BF$317&lt;&gt;"",'Data Import'!$BF$317,"")</f>
        <v>2478</v>
      </c>
      <c r="M65" s="200">
        <f>IF('Data Import'!$BF$318&lt;&gt;"",'Data Import'!$BF$318,"")</f>
        <v>1075</v>
      </c>
      <c r="N65" s="201">
        <f>IF('Data Import'!$BF$319&lt;&gt;"",'Data Import'!$BF$319,"")</f>
        <v>43.381999999999998</v>
      </c>
    </row>
    <row r="66" spans="1:14" s="202" customFormat="1" ht="78.75" customHeight="1" x14ac:dyDescent="0.25">
      <c r="A66" s="33">
        <v>56</v>
      </c>
      <c r="B66" s="177" t="s">
        <v>66</v>
      </c>
      <c r="C66" s="199" t="str">
        <f>IF('Data Import'!$BG$308="Нет","+","")</f>
        <v/>
      </c>
      <c r="D66" s="199" t="str">
        <f>IF('Data Import'!$BG$309="Нет","+","")</f>
        <v/>
      </c>
      <c r="E66" s="179" t="str">
        <f>IF('Data Import'!$BG$310&lt;&gt;"",'Data Import'!$BG$310,"")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обучения 
или инструктирование</v>
      </c>
      <c r="F66" s="199" t="str">
        <f>IF('Data Import'!$BG$311&lt;&gt;"",'Data Import'!$BG$311,"")</f>
        <v>%</v>
      </c>
      <c r="G66" s="201">
        <f>IF('Data Import'!$BG$312&lt;&gt;"",'Data Import'!$BG$312,"")</f>
        <v>0</v>
      </c>
      <c r="H66" s="201">
        <f>IF('Data Import'!$BG$313&lt;&gt;"",'Data Import'!$BG$313,"")</f>
        <v>0</v>
      </c>
      <c r="I66" s="199" t="str">
        <f>IF('Data Import'!$BG$314="Нет","+","")</f>
        <v/>
      </c>
      <c r="J66" s="179" t="str">
        <f>IF('Data Import'!$BG$315&lt;&gt;"",'Data Import'!$BG$315,"")</f>
        <v/>
      </c>
      <c r="K66" s="179" t="str">
        <f>IF('Data Import'!$BG$316&lt;&gt;"",'Data Import'!$BG$316,"")</f>
        <v>Инструктирование. Должностная инструкция кондуктора автобуса. Собрание по предприятию.</v>
      </c>
      <c r="L66" s="200">
        <f>IF('Data Import'!$BG$317&lt;&gt;"",'Data Import'!$BG$317,"")</f>
        <v>759</v>
      </c>
      <c r="M66" s="200">
        <f>IF('Data Import'!$BG$318&lt;&gt;"",'Data Import'!$BG$318,"")</f>
        <v>650</v>
      </c>
      <c r="N66" s="201">
        <f>IF('Data Import'!$BG$319&lt;&gt;"",'Data Import'!$BG$319,"")</f>
        <v>85.638999999999996</v>
      </c>
    </row>
    <row r="67" spans="1:14" s="202" customFormat="1" ht="15.75" customHeight="1" x14ac:dyDescent="0.25">
      <c r="A67" s="33">
        <v>57</v>
      </c>
      <c r="B67" s="177" t="s">
        <v>67</v>
      </c>
      <c r="C67" s="199" t="str">
        <f>IF('Data Import'!$BH$308="Нет","+","")</f>
        <v/>
      </c>
      <c r="D67" s="199" t="str">
        <f>IF('Data Import'!$BH$309="Нет","+","")</f>
        <v/>
      </c>
      <c r="E67" s="179" t="str">
        <f>IF('Data Import'!$BH$310&lt;&gt;"",'Data Import'!$BH$310,"")</f>
        <v/>
      </c>
      <c r="F67" s="199" t="str">
        <f>IF('Data Import'!$BH$311&lt;&gt;"",'Data Import'!$BH$311,"")</f>
        <v/>
      </c>
      <c r="G67" s="201" t="str">
        <f>IF('Data Import'!$BH$312&lt;&gt;"",'Data Import'!$BH$312,"")</f>
        <v/>
      </c>
      <c r="H67" s="201" t="str">
        <f>IF('Data Import'!$BH$313&lt;&gt;"",'Data Import'!$BH$313,"")</f>
        <v/>
      </c>
      <c r="I67" s="199" t="str">
        <f>IF('Data Import'!$BH$314="Нет","+","")</f>
        <v/>
      </c>
      <c r="J67" s="179" t="str">
        <f>IF('Data Import'!$BH$315&lt;&gt;"",'Data Import'!$BH$315,"")</f>
        <v/>
      </c>
      <c r="K67" s="179" t="str">
        <f>IF('Data Import'!$BH$316&lt;&gt;"",'Data Import'!$BH$316,"")</f>
        <v/>
      </c>
      <c r="L67" s="200" t="str">
        <f>IF('Data Import'!$BH$317&lt;&gt;"",'Data Import'!$BH$317,"")</f>
        <v/>
      </c>
      <c r="M67" s="200" t="str">
        <f>IF('Data Import'!$BH$318&lt;&gt;"",'Data Import'!$BH$318,"")</f>
        <v/>
      </c>
      <c r="N67" s="201" t="str">
        <f>IF('Data Import'!$BH$319&lt;&gt;"",'Data Import'!$BH$319,"")</f>
        <v/>
      </c>
    </row>
    <row r="68" spans="1:14" s="202" customFormat="1" ht="93.75" customHeight="1" x14ac:dyDescent="0.25">
      <c r="A68" s="33">
        <v>58</v>
      </c>
      <c r="B68" s="177" t="s">
        <v>68</v>
      </c>
      <c r="C68" s="199" t="str">
        <f>IF('Data Import'!$BI$308="Нет","+","")</f>
        <v/>
      </c>
      <c r="D68" s="199" t="str">
        <f>IF('Data Import'!$BI$309="Нет","+","")</f>
        <v/>
      </c>
      <c r="E68" s="179" t="str">
        <f>IF('Data Import'!$BI$310&lt;&gt;"",'Data Import'!$BI$310,"")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v>
      </c>
      <c r="F68" s="199" t="str">
        <f>IF('Data Import'!$BI$311&lt;&gt;"",'Data Import'!$BI$311,"")</f>
        <v>%</v>
      </c>
      <c r="G68" s="201">
        <f>IF('Data Import'!$BI$312&lt;&gt;"",'Data Import'!$BI$312,"")</f>
        <v>75</v>
      </c>
      <c r="H68" s="201">
        <f>IF('Data Import'!$BI$313&lt;&gt;"",'Data Import'!$BI$313,"")</f>
        <v>95.1</v>
      </c>
      <c r="I68" s="199" t="str">
        <f>IF('Data Import'!$BI$314="Нет","+","")</f>
        <v/>
      </c>
      <c r="J68" s="179" t="str">
        <f>IF('Data Import'!$BI$315&lt;&gt;"",'Data Import'!$BI$315,"")</f>
        <v/>
      </c>
      <c r="K68" s="179" t="str">
        <f>IF('Data Import'!$BI$316&lt;&gt;"",'Data Import'!$BI$316,"")</f>
        <v>Организовано проведение инструктирования и обучения сотрудников организаций транспортного комплекса Челябинской области,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v>
      </c>
      <c r="L68" s="200">
        <f>IF('Data Import'!$BI$317&lt;&gt;"",'Data Import'!$BI$317,"")</f>
        <v>774</v>
      </c>
      <c r="M68" s="200">
        <f>IF('Data Import'!$BI$318&lt;&gt;"",'Data Import'!$BI$318,"")</f>
        <v>736</v>
      </c>
      <c r="N68" s="201">
        <f>IF('Data Import'!$BI$319&lt;&gt;"",'Data Import'!$BI$319,"")</f>
        <v>95.09</v>
      </c>
    </row>
    <row r="69" spans="1:14" s="202" customFormat="1" ht="78" customHeight="1" x14ac:dyDescent="0.25">
      <c r="A69" s="33">
        <v>59</v>
      </c>
      <c r="B69" s="177" t="s">
        <v>69</v>
      </c>
      <c r="C69" s="199" t="str">
        <f>IF('Data Import'!$BJ$308="Нет","+","")</f>
        <v/>
      </c>
      <c r="D69" s="199" t="str">
        <f>IF('Data Import'!$BJ$309="Нет","+","")</f>
        <v/>
      </c>
      <c r="E69" s="179" t="str">
        <f>IF('Data Import'!$BJ$310&lt;&gt;"",'Data Import'!$BJ$310,"")</f>
        <v>Доля персонала, оказывающего услуги населению и прошедшего обучение (инструктирование) по вопросам, связанным с особенностями предоставления услуг инвалидам в зависимости от стойких расстройств функций организма (зрения, слуха, опорно-двигательного аппарата), от общего числа специалистов, оказывающих услуги населению</v>
      </c>
      <c r="F69" s="199" t="str">
        <f>IF('Data Import'!$BJ$311&lt;&gt;"",'Data Import'!$BJ$311,"")</f>
        <v>%</v>
      </c>
      <c r="G69" s="201">
        <f>IF('Data Import'!$BJ$312&lt;&gt;"",'Data Import'!$BJ$312,"")</f>
        <v>100</v>
      </c>
      <c r="H69" s="201">
        <f>IF('Data Import'!$BJ$313&lt;&gt;"",'Data Import'!$BJ$313,"")</f>
        <v>100</v>
      </c>
      <c r="I69" s="199" t="str">
        <f>IF('Data Import'!$BJ$314="Нет","+","")</f>
        <v/>
      </c>
      <c r="J69" s="179" t="str">
        <f>IF('Data Import'!$BJ$315&lt;&gt;"",'Data Import'!$BJ$315,"")</f>
        <v/>
      </c>
      <c r="K69" s="179" t="str">
        <f>IF('Data Import'!$BJ$316&lt;&gt;"",'Data Import'!$BJ$316,"")</f>
        <v>Организовано ежегодное инструктирование/ обучение всех сотрудников организаций транспорта, исполнение должностных обязанностей которых связано с обеспечением доступности для инвалидов объектов транспортной инфраструктуры и услуг</v>
      </c>
      <c r="L69" s="200">
        <f>IF('Data Import'!$BJ$317&lt;&gt;"",'Data Import'!$BJ$317,"")</f>
        <v>465</v>
      </c>
      <c r="M69" s="200">
        <f>IF('Data Import'!$BJ$318&lt;&gt;"",'Data Import'!$BJ$318,"")</f>
        <v>465</v>
      </c>
      <c r="N69" s="201">
        <f>IF('Data Import'!$BJ$319&lt;&gt;"",'Data Import'!$BJ$319,"")</f>
        <v>100</v>
      </c>
    </row>
    <row r="70" spans="1:14" s="202" customFormat="1" ht="81" customHeight="1" x14ac:dyDescent="0.25">
      <c r="A70" s="33">
        <v>60</v>
      </c>
      <c r="B70" s="177" t="s">
        <v>70</v>
      </c>
      <c r="C70" s="199" t="str">
        <f>IF('Data Import'!$BK$308="Нет","+","")</f>
        <v/>
      </c>
      <c r="D70" s="199" t="str">
        <f>IF('Data Import'!$BK$309="Нет","+","")</f>
        <v/>
      </c>
      <c r="E70" s="179" t="str">
        <f>IF('Data Import'!$BK$310&lt;&gt;"",'Data Import'!$BK$310,"")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v>
      </c>
      <c r="F70" s="199" t="str">
        <f>IF('Data Import'!$BK$311&lt;&gt;"",'Data Import'!$BK$311,"")</f>
        <v>%</v>
      </c>
      <c r="G70" s="201">
        <f>IF('Data Import'!$BK$312&lt;&gt;"",'Data Import'!$BK$312,"")</f>
        <v>64</v>
      </c>
      <c r="H70" s="201">
        <f>IF('Data Import'!$BK$313&lt;&gt;"",'Data Import'!$BK$313,"")</f>
        <v>67</v>
      </c>
      <c r="I70" s="199" t="str">
        <f>IF('Data Import'!$BK$314="Нет","+","")</f>
        <v/>
      </c>
      <c r="J70" s="179" t="str">
        <f>IF('Data Import'!$BK$315&lt;&gt;"",'Data Import'!$BK$315,"")</f>
        <v/>
      </c>
      <c r="K70" s="179" t="str">
        <f>IF('Data Import'!$BK$316&lt;&gt;"",'Data Import'!$BK$316,"")</f>
        <v>Работа проводится транспортными компаниями</v>
      </c>
      <c r="L70" s="200">
        <f>IF('Data Import'!$BK$317&lt;&gt;"",'Data Import'!$BK$317,"")</f>
        <v>1802</v>
      </c>
      <c r="M70" s="200">
        <f>IF('Data Import'!$BK$318&lt;&gt;"",'Data Import'!$BK$318,"")</f>
        <v>1207</v>
      </c>
      <c r="N70" s="201">
        <f>IF('Data Import'!$BK$319&lt;&gt;"",'Data Import'!$BK$319,"")</f>
        <v>66.980999999999995</v>
      </c>
    </row>
    <row r="71" spans="1:14" s="202" customFormat="1" ht="80.25" customHeight="1" x14ac:dyDescent="0.25">
      <c r="A71" s="33">
        <v>61</v>
      </c>
      <c r="B71" s="177" t="s">
        <v>71</v>
      </c>
      <c r="C71" s="199" t="str">
        <f>IF('Data Import'!$BL$308="Нет","+","")</f>
        <v/>
      </c>
      <c r="D71" s="199" t="str">
        <f>IF('Data Import'!$BL$309="Нет","+","")</f>
        <v>+</v>
      </c>
      <c r="E71" s="179" t="str">
        <f>IF('Data Import'!$BL$310&lt;&gt;"",'Data Import'!$BL$310,"")</f>
        <v/>
      </c>
      <c r="F71" s="199" t="str">
        <f>IF('Data Import'!$BL$311&lt;&gt;"",'Data Import'!$BL$311,"")</f>
        <v/>
      </c>
      <c r="G71" s="201" t="str">
        <f>IF('Data Import'!$BL$312&lt;&gt;"",'Data Import'!$BL$312,"")</f>
        <v/>
      </c>
      <c r="H71" s="201" t="str">
        <f>IF('Data Import'!$BL$313&lt;&gt;"",'Data Import'!$BL$313,"")</f>
        <v/>
      </c>
      <c r="I71" s="199" t="str">
        <f>IF('Data Import'!$BL$314="Нет","+","")</f>
        <v/>
      </c>
      <c r="J71" s="179" t="str">
        <f>IF('Data Import'!$BL$315&lt;&gt;"",'Data Import'!$BL$315,"")</f>
        <v/>
      </c>
      <c r="K71" s="179" t="str">
        <f>IF('Data Import'!$BL$316&lt;&gt;"",'Data Import'!$BL$316,"")</f>
        <v>Инструктирование специалистов с целью обеспечения безопасности при перевозке в
транспортном средстве инвалидов с нарушениями функций опорно-двигательного
аппарата, а также инвалидов с расстройствами функций зрения и слуха
Проведение инструктажа (первичный, повторный, целевой</v>
      </c>
      <c r="L71" s="200">
        <f>IF('Data Import'!$BL$317&lt;&gt;"",'Data Import'!$BL$317,"")</f>
        <v>1412</v>
      </c>
      <c r="M71" s="200">
        <f>IF('Data Import'!$BL$318&lt;&gt;"",'Data Import'!$BL$318,"")</f>
        <v>1066</v>
      </c>
      <c r="N71" s="201">
        <f>IF('Data Import'!$BL$319&lt;&gt;"",'Data Import'!$BL$319,"")</f>
        <v>75.495999999999995</v>
      </c>
    </row>
    <row r="72" spans="1:14" s="202" customFormat="1" ht="93" customHeight="1" x14ac:dyDescent="0.25">
      <c r="A72" s="33">
        <v>62</v>
      </c>
      <c r="B72" s="177" t="s">
        <v>72</v>
      </c>
      <c r="C72" s="199" t="str">
        <f>IF('Data Import'!$BM$308="Нет","+","")</f>
        <v/>
      </c>
      <c r="D72" s="199" t="str">
        <f>IF('Data Import'!$BM$309="Нет","+","")</f>
        <v/>
      </c>
      <c r="E72" s="179" t="str">
        <f>IF('Data Import'!$BM$310&lt;&gt;"",'Data Import'!$BM$310,"")</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                                                  2024  год - 70%,                              2025  год -  75%,                                           2026 год -  80 %
</v>
      </c>
      <c r="F72" s="199" t="str">
        <f>IF('Data Import'!$BM$311&lt;&gt;"",'Data Import'!$BM$311,"")</f>
        <v>%</v>
      </c>
      <c r="G72" s="201">
        <f>IF('Data Import'!$BM$312&lt;&gt;"",'Data Import'!$BM$312,"")</f>
        <v>75</v>
      </c>
      <c r="H72" s="201">
        <f>IF('Data Import'!$BM$313&lt;&gt;"",'Data Import'!$BM$313,"")</f>
        <v>100</v>
      </c>
      <c r="I72" s="199" t="str">
        <f>IF('Data Import'!$BM$314="Нет","+","")</f>
        <v/>
      </c>
      <c r="J72" s="179" t="str">
        <f>IF('Data Import'!$BM$315&lt;&gt;"",'Data Import'!$BM$315,"")</f>
        <v/>
      </c>
      <c r="K72" s="179" t="str">
        <f>IF('Data Import'!$BM$316&lt;&gt;"",'Data Import'!$BM$316,"")</f>
        <v xml:space="preserve">Координация работы  и проведение проверок субъектов рынка перевозок пассажиров
</v>
      </c>
      <c r="L72" s="200">
        <f>IF('Data Import'!$BM$317&lt;&gt;"",'Data Import'!$BM$317,"")</f>
        <v>268</v>
      </c>
      <c r="M72" s="200">
        <f>IF('Data Import'!$BM$318&lt;&gt;"",'Data Import'!$BM$318,"")</f>
        <v>268</v>
      </c>
      <c r="N72" s="201">
        <f>IF('Data Import'!$BM$319&lt;&gt;"",'Data Import'!$BM$319,"")</f>
        <v>100</v>
      </c>
    </row>
    <row r="73" spans="1:14" s="202" customFormat="1" ht="166.5" customHeight="1" x14ac:dyDescent="0.25">
      <c r="A73" s="33">
        <v>63</v>
      </c>
      <c r="B73" s="177" t="s">
        <v>73</v>
      </c>
      <c r="C73" s="199" t="str">
        <f>IF('Data Import'!$BN$308="Нет","+","")</f>
        <v>+</v>
      </c>
      <c r="D73" s="199" t="str">
        <f>IF('Data Import'!$BN$309="Нет","+","")</f>
        <v/>
      </c>
      <c r="E73" s="179" t="str">
        <f>IF('Data Import'!$BN$310&lt;&gt;"",'Data Import'!$BN$310,"")</f>
        <v/>
      </c>
      <c r="F73" s="199" t="str">
        <f>IF('Data Import'!$BN$311&lt;&gt;"",'Data Import'!$BN$311,"")</f>
        <v/>
      </c>
      <c r="G73" s="201" t="str">
        <f>IF('Data Import'!$BN$312&lt;&gt;"",'Data Import'!$BN$312,"")</f>
        <v/>
      </c>
      <c r="H73" s="201" t="str">
        <f>IF('Data Import'!$BN$313&lt;&gt;"",'Data Import'!$BN$313,"")</f>
        <v/>
      </c>
      <c r="I73" s="199" t="str">
        <f>IF('Data Import'!$BN$314="Нет","+","")</f>
        <v/>
      </c>
      <c r="J73" s="179" t="str">
        <f>IF('Data Import'!$BN$315&lt;&gt;"",'Data Import'!$BN$315,"")</f>
        <v xml:space="preserve">Руководителями пассажирских автопредприятий организовано ежегодное проведение инструктажей водительского состава по вопросам обеспечения доступности для инвалидов объектов транспортной инфраструктуры и транспортных средств. </v>
      </c>
      <c r="K73" s="179" t="str">
        <f>IF('Data Import'!$BN$316&lt;&gt;"",'Data Import'!$BN$316,"")</f>
        <v/>
      </c>
      <c r="L73" s="200" t="str">
        <f>IF('Data Import'!$BN$317&lt;&gt;"",'Data Import'!$BN$317,"")</f>
        <v/>
      </c>
      <c r="M73" s="200" t="str">
        <f>IF('Data Import'!$BN$318&lt;&gt;"",'Data Import'!$BN$318,"")</f>
        <v/>
      </c>
      <c r="N73" s="201" t="str">
        <f>IF('Data Import'!$BN$319&lt;&gt;"",'Data Import'!$BN$319,"")</f>
        <v/>
      </c>
    </row>
    <row r="74" spans="1:14" s="202" customFormat="1" ht="183" customHeight="1" x14ac:dyDescent="0.25">
      <c r="A74" s="33">
        <v>64</v>
      </c>
      <c r="B74" s="177" t="s">
        <v>74</v>
      </c>
      <c r="C74" s="199" t="str">
        <f>IF('Data Import'!$BO$308="Нет","+","")</f>
        <v>+</v>
      </c>
      <c r="D74" s="199" t="str">
        <f>IF('Data Import'!$BO$309="Нет","+","")</f>
        <v/>
      </c>
      <c r="E74" s="179" t="str">
        <f>IF('Data Import'!$BO$310&lt;&gt;"",'Data Import'!$BO$310,"")</f>
        <v/>
      </c>
      <c r="F74" s="199" t="str">
        <f>IF('Data Import'!$BO$311&lt;&gt;"",'Data Import'!$BO$311,"")</f>
        <v/>
      </c>
      <c r="G74" s="201" t="str">
        <f>IF('Data Import'!$BO$312&lt;&gt;"",'Data Import'!$BO$312,"")</f>
        <v/>
      </c>
      <c r="H74" s="201" t="str">
        <f>IF('Data Import'!$BO$313&lt;&gt;"",'Data Import'!$BO$313,"")</f>
        <v/>
      </c>
      <c r="I74" s="199" t="str">
        <f>IF('Data Import'!$BO$314="Нет","+","")</f>
        <v/>
      </c>
      <c r="J74" s="179" t="str">
        <f>IF('Data Import'!$BO$315&lt;&gt;"",'Data Import'!$BO$315,"")</f>
        <v/>
      </c>
      <c r="K74" s="179" t="str">
        <f>IF('Data Import'!$BO$316&lt;&gt;"",'Data Import'!$BO$316,"")</f>
        <v>Обучающие программы Корпоративного университета транспортного комплекса Москвы: «Ежегодные занятия для водителей, осуществляющих перевозку маломобильных граждан Службы заказных перевозок ГУП "Мосгортранс», "Сопровождение на транспорте маломобильных пассажиров. Клиентоориентирование", "Работа с маломобильными пассажирами категории с нарушением функций опорно-двигательного аппарата", "Работа с маломобильными пассажирами по категории с психическими отклонениями", "Работа с маломобильными пассажирами категории с нарушением слуха", "Культура обслуживания пассажиров и психология общения", Повышение квалификации начальников участков обслуживания, старших инспекторов и инспекторов Центра обеспечения мобильности пассажиров. Обучение водителей автобусов на базе предприятий-перевозчиков.</v>
      </c>
      <c r="L74" s="200">
        <f>IF('Data Import'!$BO$317&lt;&gt;"",'Data Import'!$BO$317,"")</f>
        <v>2242</v>
      </c>
      <c r="M74" s="200">
        <f>IF('Data Import'!$BO$318&lt;&gt;"",'Data Import'!$BO$318,"")</f>
        <v>1819</v>
      </c>
      <c r="N74" s="201">
        <f>IF('Data Import'!$BO$319&lt;&gt;"",'Data Import'!$BO$319,"")</f>
        <v>81.132999999999996</v>
      </c>
    </row>
    <row r="75" spans="1:14" s="202" customFormat="1" ht="15.75" customHeight="1" x14ac:dyDescent="0.25">
      <c r="A75" s="33">
        <v>65</v>
      </c>
      <c r="B75" s="177" t="s">
        <v>75</v>
      </c>
      <c r="C75" s="199" t="str">
        <f>IF('Data Import'!$BP$308="Нет","+","")</f>
        <v>+</v>
      </c>
      <c r="D75" s="199" t="str">
        <f>IF('Data Import'!$BP$309="Нет","+","")</f>
        <v/>
      </c>
      <c r="E75" s="179" t="str">
        <f>IF('Data Import'!$BP$310&lt;&gt;"",'Data Import'!$BP$310,"")</f>
        <v/>
      </c>
      <c r="F75" s="199" t="str">
        <f>IF('Data Import'!$BP$311&lt;&gt;"",'Data Import'!$BP$311,"")</f>
        <v/>
      </c>
      <c r="G75" s="201" t="str">
        <f>IF('Data Import'!$BP$312&lt;&gt;"",'Data Import'!$BP$312,"")</f>
        <v/>
      </c>
      <c r="H75" s="201" t="str">
        <f>IF('Data Import'!$BP$313&lt;&gt;"",'Data Import'!$BP$313,"")</f>
        <v/>
      </c>
      <c r="I75" s="199" t="str">
        <f>IF('Data Import'!$BP$314="Нет","+","")</f>
        <v>+</v>
      </c>
      <c r="J75" s="179" t="str">
        <f>IF('Data Import'!$BP$315&lt;&gt;"",'Data Import'!$BP$315,"")</f>
        <v/>
      </c>
      <c r="K75" s="179" t="str">
        <f>IF('Data Import'!$BP$316&lt;&gt;"",'Data Import'!$BP$316,"")</f>
        <v/>
      </c>
      <c r="L75" s="200">
        <f>IF('Data Import'!$BP$317&lt;&gt;"",'Data Import'!$BP$317,"")</f>
        <v>908</v>
      </c>
      <c r="M75" s="200">
        <f>IF('Data Import'!$BP$318&lt;&gt;"",'Data Import'!$BP$318,"")</f>
        <v>633</v>
      </c>
      <c r="N75" s="201">
        <f>IF('Data Import'!$BP$319&lt;&gt;"",'Data Import'!$BP$319,"")</f>
        <v>69.713999999999999</v>
      </c>
    </row>
    <row r="76" spans="1:14" s="202" customFormat="1" ht="77.25" customHeight="1" x14ac:dyDescent="0.25">
      <c r="A76" s="33">
        <v>66</v>
      </c>
      <c r="B76" s="177" t="s">
        <v>76</v>
      </c>
      <c r="C76" s="199" t="str">
        <f>IF('Data Import'!$BQ$308="Нет","+","")</f>
        <v/>
      </c>
      <c r="D76" s="199" t="str">
        <f>IF('Data Import'!$BQ$309="Нет","+","")</f>
        <v/>
      </c>
      <c r="E76" s="179" t="str">
        <f>IF('Data Import'!$BQ$310&lt;&gt;"",'Data Import'!$BQ$310,"")</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законодательствам Калужской области, прошедших обучение или инструктирование. </v>
      </c>
      <c r="F76" s="199" t="str">
        <f>IF('Data Import'!$BQ$311&lt;&gt;"",'Data Import'!$BQ$311,"")</f>
        <v>%</v>
      </c>
      <c r="G76" s="201">
        <f>IF('Data Import'!$BQ$312&lt;&gt;"",'Data Import'!$BQ$312,"")</f>
        <v>35</v>
      </c>
      <c r="H76" s="201">
        <f>IF('Data Import'!$BQ$313&lt;&gt;"",'Data Import'!$BQ$313,"")</f>
        <v>89.6</v>
      </c>
      <c r="I76" s="199" t="str">
        <f>IF('Data Import'!$BQ$314="Нет","+","")</f>
        <v/>
      </c>
      <c r="J76" s="179" t="str">
        <f>IF('Data Import'!$BQ$315&lt;&gt;"",'Data Import'!$BQ$315,"")</f>
        <v/>
      </c>
      <c r="K76" s="179" t="str">
        <f>IF('Data Import'!$BQ$316&lt;&gt;"",'Data Import'!$BQ$316,"")</f>
        <v>Проведение инструктирования сотрудников, обучение в специализированных организациях по оказанию ситуационной помощи инвалидам и МГН</v>
      </c>
      <c r="L76" s="200">
        <f>IF('Data Import'!$BQ$317&lt;&gt;"",'Data Import'!$BQ$317,"")</f>
        <v>776</v>
      </c>
      <c r="M76" s="200">
        <f>IF('Data Import'!$BQ$318&lt;&gt;"",'Data Import'!$BQ$318,"")</f>
        <v>695</v>
      </c>
      <c r="N76" s="201">
        <f>IF('Data Import'!$BQ$319&lt;&gt;"",'Data Import'!$BQ$319,"")</f>
        <v>89.561999999999998</v>
      </c>
    </row>
    <row r="77" spans="1:14" s="202" customFormat="1" ht="60" customHeight="1" x14ac:dyDescent="0.25">
      <c r="A77" s="33">
        <v>67</v>
      </c>
      <c r="B77" s="177" t="s">
        <v>77</v>
      </c>
      <c r="C77" s="199" t="str">
        <f>IF('Data Import'!$BR$308="Нет","+","")</f>
        <v/>
      </c>
      <c r="D77" s="199" t="str">
        <f>IF('Data Import'!$BR$309="Нет","+","")</f>
        <v/>
      </c>
      <c r="E77" s="179" t="str">
        <f>IF('Data Import'!$BR$310&lt;&gt;"",'Data Import'!$BR$310,"")</f>
        <v>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v>
      </c>
      <c r="F77" s="199" t="str">
        <f>IF('Data Import'!$BR$311&lt;&gt;"",'Data Import'!$BR$311,"")</f>
        <v>%</v>
      </c>
      <c r="G77" s="201">
        <f>IF('Data Import'!$BR$312&lt;&gt;"",'Data Import'!$BR$312,"")</f>
        <v>95</v>
      </c>
      <c r="H77" s="201">
        <f>IF('Data Import'!$BR$313&lt;&gt;"",'Data Import'!$BR$313,"")</f>
        <v>100</v>
      </c>
      <c r="I77" s="199" t="str">
        <f>IF('Data Import'!$BR$314="Нет","+","")</f>
        <v>+</v>
      </c>
      <c r="J77" s="179" t="str">
        <f>IF('Data Import'!$BR$315&lt;&gt;"",'Data Import'!$BR$315,"")</f>
        <v/>
      </c>
      <c r="K77" s="179" t="str">
        <f>IF('Data Import'!$BR$316&lt;&gt;"",'Data Import'!$BR$316,"")</f>
        <v/>
      </c>
      <c r="L77" s="200">
        <f>IF('Data Import'!$BR$317&lt;&gt;"",'Data Import'!$BR$317,"")</f>
        <v>458</v>
      </c>
      <c r="M77" s="200">
        <f>IF('Data Import'!$BR$318&lt;&gt;"",'Data Import'!$BR$318,"")</f>
        <v>458</v>
      </c>
      <c r="N77" s="201">
        <f>IF('Data Import'!$BR$319&lt;&gt;"",'Data Import'!$BR$319,"")</f>
        <v>100</v>
      </c>
    </row>
    <row r="78" spans="1:14" s="202" customFormat="1" ht="80.25" customHeight="1" x14ac:dyDescent="0.25">
      <c r="A78" s="33">
        <v>68</v>
      </c>
      <c r="B78" s="177" t="s">
        <v>78</v>
      </c>
      <c r="C78" s="199" t="str">
        <f>IF('Data Import'!$BS$308="Нет","+","")</f>
        <v/>
      </c>
      <c r="D78" s="199" t="str">
        <f>IF('Data Import'!$BS$309="Нет","+","")</f>
        <v/>
      </c>
      <c r="E78" s="179" t="str">
        <f>IF('Data Import'!$BS$310&lt;&gt;"",'Data Import'!$BS$310,"")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v>
      </c>
      <c r="F78" s="199" t="str">
        <f>IF('Data Import'!$BS$311&lt;&gt;"",'Data Import'!$BS$311,"")</f>
        <v>%</v>
      </c>
      <c r="G78" s="201">
        <f>IF('Data Import'!$BS$312&lt;&gt;"",'Data Import'!$BS$312,"")</f>
        <v>75</v>
      </c>
      <c r="H78" s="201">
        <f>IF('Data Import'!$BS$313&lt;&gt;"",'Data Import'!$BS$313,"")</f>
        <v>75.8</v>
      </c>
      <c r="I78" s="199" t="str">
        <f>IF('Data Import'!$BS$314="Нет","+","")</f>
        <v/>
      </c>
      <c r="J78" s="179" t="str">
        <f>IF('Data Import'!$BS$315&lt;&gt;"",'Data Import'!$BS$315,"")</f>
        <v/>
      </c>
      <c r="K78" s="179" t="str">
        <f>IF('Data Import'!$BS$316&lt;&gt;"",'Data Import'!$BS$316,"")</f>
        <v>Инструктирование сотрудников по вопросам, связанным с обеспечением доступности для инвалидов объектов транспортной инфраструктуры, транспортных средств и предоставляемых транспортных услуг</v>
      </c>
      <c r="L78" s="200">
        <f>IF('Data Import'!$BS$317&lt;&gt;"",'Data Import'!$BS$317,"")</f>
        <v>355</v>
      </c>
      <c r="M78" s="200">
        <f>IF('Data Import'!$BS$318&lt;&gt;"",'Data Import'!$BS$318,"")</f>
        <v>269</v>
      </c>
      <c r="N78" s="201">
        <f>IF('Data Import'!$BS$319&lt;&gt;"",'Data Import'!$BS$319,"")</f>
        <v>75.775000000000006</v>
      </c>
    </row>
    <row r="79" spans="1:14" s="202" customFormat="1" ht="78.75" customHeight="1" x14ac:dyDescent="0.25">
      <c r="A79" s="33">
        <v>69</v>
      </c>
      <c r="B79" s="177" t="s">
        <v>79</v>
      </c>
      <c r="C79" s="199" t="str">
        <f>IF('Data Import'!$BT$308="Нет","+","")</f>
        <v/>
      </c>
      <c r="D79" s="199" t="str">
        <f>IF('Data Import'!$BT$309="Нет","+","")</f>
        <v/>
      </c>
      <c r="E79" s="179" t="str">
        <f>IF('Data Import'!$BT$310&lt;&gt;"",'Data Import'!$BT$310,"")</f>
        <v>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прошедших обучение или инструктирование</v>
      </c>
      <c r="F79" s="199" t="str">
        <f>IF('Data Import'!$BT$311&lt;&gt;"",'Data Import'!$BT$311,"")</f>
        <v>%</v>
      </c>
      <c r="G79" s="201">
        <f>IF('Data Import'!$BT$312&lt;&gt;"",'Data Import'!$BT$312,"")</f>
        <v>0</v>
      </c>
      <c r="H79" s="201">
        <f>IF('Data Import'!$BT$313&lt;&gt;"",'Data Import'!$BT$313,"")</f>
        <v>64</v>
      </c>
      <c r="I79" s="199" t="str">
        <f>IF('Data Import'!$BT$314="Нет","+","")</f>
        <v/>
      </c>
      <c r="J79" s="179" t="str">
        <f>IF('Data Import'!$BT$315&lt;&gt;"",'Data Import'!$BT$315,"")</f>
        <v/>
      </c>
      <c r="K79" s="179" t="str">
        <f>IF('Data Import'!$BT$316&lt;&gt;"",'Data Import'!$BT$316,"")</f>
        <v>Инструктирование работников, непосредственно связанных с обслуживанием пассажиров</v>
      </c>
      <c r="L79" s="200">
        <f>IF('Data Import'!$BT$317&lt;&gt;"",'Data Import'!$BT$317,"")</f>
        <v>1219</v>
      </c>
      <c r="M79" s="200">
        <f>IF('Data Import'!$BT$318&lt;&gt;"",'Data Import'!$BT$318,"")</f>
        <v>780</v>
      </c>
      <c r="N79" s="201">
        <f>IF('Data Import'!$BT$319&lt;&gt;"",'Data Import'!$BT$319,"")</f>
        <v>63.987000000000002</v>
      </c>
    </row>
    <row r="80" spans="1:14" s="202" customFormat="1" ht="15.75" customHeight="1" x14ac:dyDescent="0.25">
      <c r="A80" s="33">
        <v>70</v>
      </c>
      <c r="B80" s="177" t="s">
        <v>80</v>
      </c>
      <c r="C80" s="199" t="str">
        <f>IF('Data Import'!$BU$308="Нет","+","")</f>
        <v/>
      </c>
      <c r="D80" s="199" t="str">
        <f>IF('Data Import'!$BU$309="Нет","+","")</f>
        <v/>
      </c>
      <c r="E80" s="179" t="str">
        <f>IF('Data Import'!$BU$310&lt;&gt;"",'Data Import'!$BU$310,"")</f>
        <v/>
      </c>
      <c r="F80" s="199" t="str">
        <f>IF('Data Import'!$BU$311&lt;&gt;"",'Data Import'!$BU$311,"")</f>
        <v/>
      </c>
      <c r="G80" s="201" t="str">
        <f>IF('Data Import'!$BU$312&lt;&gt;"",'Data Import'!$BU$312,"")</f>
        <v/>
      </c>
      <c r="H80" s="201" t="str">
        <f>IF('Data Import'!$BU$313&lt;&gt;"",'Data Import'!$BU$313,"")</f>
        <v/>
      </c>
      <c r="I80" s="199" t="str">
        <f>IF('Data Import'!$BU$314="Нет","+","")</f>
        <v/>
      </c>
      <c r="J80" s="179" t="str">
        <f>IF('Data Import'!$BU$315&lt;&gt;"",'Data Import'!$BU$315,"")</f>
        <v/>
      </c>
      <c r="K80" s="179" t="str">
        <f>IF('Data Import'!$BU$316&lt;&gt;"",'Data Import'!$BU$316,"")</f>
        <v/>
      </c>
      <c r="L80" s="200" t="str">
        <f>IF('Data Import'!$BU$317&lt;&gt;"",'Data Import'!$BU$317,"")</f>
        <v/>
      </c>
      <c r="M80" s="200" t="str">
        <f>IF('Data Import'!$BU$318&lt;&gt;"",'Data Import'!$BU$318,"")</f>
        <v/>
      </c>
      <c r="N80" s="201" t="str">
        <f>IF('Data Import'!$BU$319&lt;&gt;"",'Data Import'!$BU$319,"")</f>
        <v/>
      </c>
    </row>
    <row r="81" spans="1:14" s="202" customFormat="1" ht="15.75" customHeight="1" x14ac:dyDescent="0.25">
      <c r="A81" s="33">
        <v>71</v>
      </c>
      <c r="B81" s="177" t="s">
        <v>81</v>
      </c>
      <c r="C81" s="199" t="str">
        <f>IF('Data Import'!$BV$308="Нет","+","")</f>
        <v>+</v>
      </c>
      <c r="D81" s="199" t="str">
        <f>IF('Data Import'!$BV$309="Нет","+","")</f>
        <v/>
      </c>
      <c r="E81" s="179" t="str">
        <f>IF('Data Import'!$BV$310&lt;&gt;"",'Data Import'!$BV$310,"")</f>
        <v/>
      </c>
      <c r="F81" s="199" t="str">
        <f>IF('Data Import'!$BV$311&lt;&gt;"",'Data Import'!$BV$311,"")</f>
        <v/>
      </c>
      <c r="G81" s="201" t="str">
        <f>IF('Data Import'!$BV$312&lt;&gt;"",'Data Import'!$BV$312,"")</f>
        <v/>
      </c>
      <c r="H81" s="201" t="str">
        <f>IF('Data Import'!$BV$313&lt;&gt;"",'Data Import'!$BV$313,"")</f>
        <v/>
      </c>
      <c r="I81" s="199" t="str">
        <f>IF('Data Import'!$BV$314="Нет","+","")</f>
        <v>+</v>
      </c>
      <c r="J81" s="179" t="str">
        <f>IF('Data Import'!$BV$315&lt;&gt;"",'Data Import'!$BV$315,"")</f>
        <v/>
      </c>
      <c r="K81" s="179" t="str">
        <f>IF('Data Import'!$BV$316&lt;&gt;"",'Data Import'!$BV$316,"")</f>
        <v/>
      </c>
      <c r="L81" s="200">
        <f>IF('Data Import'!$BV$317&lt;&gt;"",'Data Import'!$BV$317,"")</f>
        <v>10</v>
      </c>
      <c r="M81" s="200">
        <f>IF('Data Import'!$BV$318&lt;&gt;"",'Data Import'!$BV$318,"")</f>
        <v>0</v>
      </c>
      <c r="N81" s="201">
        <f>IF('Data Import'!$BV$319&lt;&gt;"",'Data Import'!$BV$319,"")</f>
        <v>0</v>
      </c>
    </row>
    <row r="82" spans="1:14" s="202" customFormat="1" ht="15.75" customHeight="1" x14ac:dyDescent="0.25">
      <c r="A82" s="33">
        <v>72</v>
      </c>
      <c r="B82" s="177" t="s">
        <v>82</v>
      </c>
      <c r="C82" s="199" t="str">
        <f>IF('Data Import'!$BW$308="Нет","+","")</f>
        <v/>
      </c>
      <c r="D82" s="199" t="str">
        <f>IF('Data Import'!$BW$309="Нет","+","")</f>
        <v/>
      </c>
      <c r="E82" s="179" t="str">
        <f>IF('Data Import'!$BW$310&lt;&gt;"",'Data Import'!$BW$310,"")</f>
        <v/>
      </c>
      <c r="F82" s="199" t="str">
        <f>IF('Data Import'!$BW$311&lt;&gt;"",'Data Import'!$BW$311,"")</f>
        <v/>
      </c>
      <c r="G82" s="201" t="str">
        <f>IF('Data Import'!$BW$312&lt;&gt;"",'Data Import'!$BW$312,"")</f>
        <v/>
      </c>
      <c r="H82" s="201" t="str">
        <f>IF('Data Import'!$BW$313&lt;&gt;"",'Data Import'!$BW$313,"")</f>
        <v/>
      </c>
      <c r="I82" s="199" t="str">
        <f>IF('Data Import'!$BW$314="Нет","+","")</f>
        <v/>
      </c>
      <c r="J82" s="179" t="str">
        <f>IF('Data Import'!$BW$315&lt;&gt;"",'Data Import'!$BW$315,"")</f>
        <v/>
      </c>
      <c r="K82" s="179" t="str">
        <f>IF('Data Import'!$BW$316&lt;&gt;"",'Data Import'!$BW$316,"")</f>
        <v/>
      </c>
      <c r="L82" s="200" t="str">
        <f>IF('Data Import'!$BW$317&lt;&gt;"",'Data Import'!$BW$317,"")</f>
        <v/>
      </c>
      <c r="M82" s="200" t="str">
        <f>IF('Data Import'!$BW$318&lt;&gt;"",'Data Import'!$BW$318,"")</f>
        <v/>
      </c>
      <c r="N82" s="201" t="str">
        <f>IF('Data Import'!$BW$319&lt;&gt;"",'Data Import'!$BW$319,"")</f>
        <v/>
      </c>
    </row>
    <row r="83" spans="1:14" s="202" customFormat="1" ht="15.75" customHeight="1" x14ac:dyDescent="0.25">
      <c r="A83" s="33">
        <v>73</v>
      </c>
      <c r="B83" s="177" t="s">
        <v>83</v>
      </c>
      <c r="C83" s="199" t="str">
        <f>IF('Data Import'!$BX$308="Нет","+","")</f>
        <v/>
      </c>
      <c r="D83" s="199" t="str">
        <f>IF('Data Import'!$BX$309="Нет","+","")</f>
        <v/>
      </c>
      <c r="E83" s="179" t="str">
        <f>IF('Data Import'!$BX$310&lt;&gt;"",'Data Import'!$BX$310,"")</f>
        <v/>
      </c>
      <c r="F83" s="199" t="str">
        <f>IF('Data Import'!$BX$311&lt;&gt;"",'Data Import'!$BX$311,"")</f>
        <v/>
      </c>
      <c r="G83" s="201" t="str">
        <f>IF('Data Import'!$BX$312&lt;&gt;"",'Data Import'!$BX$312,"")</f>
        <v/>
      </c>
      <c r="H83" s="201" t="str">
        <f>IF('Data Import'!$BX$313&lt;&gt;"",'Data Import'!$BX$313,"")</f>
        <v/>
      </c>
      <c r="I83" s="199" t="str">
        <f>IF('Data Import'!$BX$314="Нет","+","")</f>
        <v/>
      </c>
      <c r="J83" s="179" t="str">
        <f>IF('Data Import'!$BX$315&lt;&gt;"",'Data Import'!$BX$315,"")</f>
        <v/>
      </c>
      <c r="K83" s="179" t="str">
        <f>IF('Data Import'!$BX$316&lt;&gt;"",'Data Import'!$BX$316,"")</f>
        <v/>
      </c>
      <c r="L83" s="200" t="str">
        <f>IF('Data Import'!$BX$317&lt;&gt;"",'Data Import'!$BX$317,"")</f>
        <v/>
      </c>
      <c r="M83" s="200" t="str">
        <f>IF('Data Import'!$BX$318&lt;&gt;"",'Data Import'!$BX$318,"")</f>
        <v/>
      </c>
      <c r="N83" s="201" t="str">
        <f>IF('Data Import'!$BX$319&lt;&gt;"",'Data Import'!$BX$319,"")</f>
        <v/>
      </c>
    </row>
    <row r="84" spans="1:14" s="202" customFormat="1" ht="69" customHeight="1" x14ac:dyDescent="0.25">
      <c r="A84" s="33">
        <v>74</v>
      </c>
      <c r="B84" s="177" t="s">
        <v>84</v>
      </c>
      <c r="C84" s="199" t="str">
        <f>IF('Data Import'!$BY$308="Нет","+","")</f>
        <v/>
      </c>
      <c r="D84" s="199" t="str">
        <f>IF('Data Import'!$BY$309="Нет","+","")</f>
        <v>+</v>
      </c>
      <c r="E84" s="179" t="str">
        <f>IF('Data Import'!$BY$310&lt;&gt;"",'Data Import'!$BY$310,"")</f>
        <v/>
      </c>
      <c r="F84" s="199" t="str">
        <f>IF('Data Import'!$BY$311&lt;&gt;"",'Data Import'!$BY$311,"")</f>
        <v/>
      </c>
      <c r="G84" s="201" t="str">
        <f>IF('Data Import'!$BY$312&lt;&gt;"",'Data Import'!$BY$312,"")</f>
        <v/>
      </c>
      <c r="H84" s="201" t="str">
        <f>IF('Data Import'!$BY$313&lt;&gt;"",'Data Import'!$BY$313,"")</f>
        <v/>
      </c>
      <c r="I84" s="199" t="str">
        <f>IF('Data Import'!$BY$314="Нет","+","")</f>
        <v/>
      </c>
      <c r="J84" s="179" t="str">
        <f>IF('Data Import'!$BY$315&lt;&gt;"",'Data Import'!$BY$315,"")</f>
        <v/>
      </c>
      <c r="K84" s="179" t="str">
        <f>IF('Data Import'!$BY$316&lt;&gt;"",'Data Import'!$BY$316,"")</f>
        <v xml:space="preserve">Проведение обучение сотрудников,  исполнение должностных обязанностей которых связано с обеспечением доступности для инвалидов объектов транспортной инфраструктуры и услуг. Все сотрудники организаций транспортной отрасли проходят ежедневный инструктаж по работе с инвалидами и МГН
</v>
      </c>
      <c r="L84" s="200">
        <f>IF('Data Import'!$BY$317&lt;&gt;"",'Data Import'!$BY$317,"")</f>
        <v>294</v>
      </c>
      <c r="M84" s="200">
        <f>IF('Data Import'!$BY$318&lt;&gt;"",'Data Import'!$BY$318,"")</f>
        <v>294</v>
      </c>
      <c r="N84" s="201">
        <f>IF('Data Import'!$BY$319&lt;&gt;"",'Data Import'!$BY$319,"")</f>
        <v>100</v>
      </c>
    </row>
    <row r="85" spans="1:14" s="202" customFormat="1" ht="15.75" customHeight="1" x14ac:dyDescent="0.25">
      <c r="A85" s="33">
        <v>75</v>
      </c>
      <c r="B85" s="177" t="s">
        <v>85</v>
      </c>
      <c r="C85" s="199" t="str">
        <f>IF('Data Import'!$BZ$308="Нет","+","")</f>
        <v/>
      </c>
      <c r="D85" s="199" t="str">
        <f>IF('Data Import'!$BZ$309="Нет","+","")</f>
        <v/>
      </c>
      <c r="E85" s="179" t="str">
        <f>IF('Data Import'!$BZ$310&lt;&gt;"",'Data Import'!$BZ$310,"")</f>
        <v/>
      </c>
      <c r="F85" s="199" t="str">
        <f>IF('Data Import'!$BZ$311&lt;&gt;"",'Data Import'!$BZ$311,"")</f>
        <v/>
      </c>
      <c r="G85" s="201" t="str">
        <f>IF('Data Import'!$BZ$312&lt;&gt;"",'Data Import'!$BZ$312,"")</f>
        <v/>
      </c>
      <c r="H85" s="201" t="str">
        <f>IF('Data Import'!$BZ$313&lt;&gt;"",'Data Import'!$BZ$313,"")</f>
        <v/>
      </c>
      <c r="I85" s="199" t="str">
        <f>IF('Data Import'!$BZ$314="Нет","+","")</f>
        <v/>
      </c>
      <c r="J85" s="179" t="str">
        <f>IF('Data Import'!$BZ$315&lt;&gt;"",'Data Import'!$BZ$315,"")</f>
        <v/>
      </c>
      <c r="K85" s="179" t="str">
        <f>IF('Data Import'!$BZ$316&lt;&gt;"",'Data Import'!$BZ$316,"")</f>
        <v/>
      </c>
      <c r="L85" s="200" t="str">
        <f>IF('Data Import'!$BZ$317&lt;&gt;"",'Data Import'!$BZ$317,"")</f>
        <v/>
      </c>
      <c r="M85" s="200" t="str">
        <f>IF('Data Import'!$BZ$318&lt;&gt;"",'Data Import'!$BZ$318,"")</f>
        <v/>
      </c>
      <c r="N85" s="201" t="str">
        <f>IF('Data Import'!$BZ$319&lt;&gt;"",'Data Import'!$BZ$319,"")</f>
        <v/>
      </c>
    </row>
    <row r="86" spans="1:14" s="202" customFormat="1" ht="96" customHeight="1" x14ac:dyDescent="0.25">
      <c r="A86" s="33">
        <v>76</v>
      </c>
      <c r="B86" s="177" t="s">
        <v>86</v>
      </c>
      <c r="C86" s="199" t="str">
        <f>IF('Data Import'!$CA$308="Нет","+","")</f>
        <v/>
      </c>
      <c r="D86" s="199" t="str">
        <f>IF('Data Import'!$CA$309="Нет","+","")</f>
        <v/>
      </c>
      <c r="E86" s="179" t="str">
        <f>IF('Data Import'!$CA$310&lt;&gt;"",'Data Import'!$CA$310,"")</f>
        <v>Доля сотрудников в сфере транспорта, прошедших инструктирование и/или обучение по вопросам, связанным с обеспечением доступности для инвалидов объектов и услуг в сфере транспорта, в общей численности сотрудников, предоставляющих услуги в сфере транспорта</v>
      </c>
      <c r="F86" s="199" t="str">
        <f>IF('Data Import'!$CA$311&lt;&gt;"",'Data Import'!$CA$311,"")</f>
        <v>%</v>
      </c>
      <c r="G86" s="201">
        <f>IF('Data Import'!$CA$312&lt;&gt;"",'Data Import'!$CA$312,"")</f>
        <v>33.299999999999997</v>
      </c>
      <c r="H86" s="201">
        <f>IF('Data Import'!$CA$313&lt;&gt;"",'Data Import'!$CA$313,"")</f>
        <v>75.349999999999994</v>
      </c>
      <c r="I86" s="199" t="str">
        <f>IF('Data Import'!$CA$314="Нет","+","")</f>
        <v/>
      </c>
      <c r="J86" s="179" t="str">
        <f>IF('Data Import'!$CA$315&lt;&gt;"",'Data Import'!$CA$315,"")</f>
        <v/>
      </c>
      <c r="K86" s="179" t="str">
        <f>IF('Data Import'!$CA$316&lt;&gt;"",'Data Import'!$CA$316,"")</f>
        <v>Направлены письма в транспортные компании о необходимости проведения обучения/инструктирование водителей транспортной компании,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v>
      </c>
      <c r="L86" s="200">
        <f>IF('Data Import'!$CA$317&lt;&gt;"",'Data Import'!$CA$317,"")</f>
        <v>2430</v>
      </c>
      <c r="M86" s="200">
        <f>IF('Data Import'!$CA$318&lt;&gt;"",'Data Import'!$CA$318,"")</f>
        <v>1831</v>
      </c>
      <c r="N86" s="201">
        <f>IF('Data Import'!$CA$319&lt;&gt;"",'Data Import'!$CA$319,"")</f>
        <v>75.349999999999994</v>
      </c>
    </row>
    <row r="87" spans="1:14" s="202" customFormat="1" ht="15.75" customHeight="1" x14ac:dyDescent="0.25">
      <c r="A87" s="33">
        <v>77</v>
      </c>
      <c r="B87" s="177" t="s">
        <v>87</v>
      </c>
      <c r="C87" s="199" t="str">
        <f>IF('Data Import'!$CB$308="Нет","+","")</f>
        <v/>
      </c>
      <c r="D87" s="199" t="str">
        <f>IF('Data Import'!$CB$309="Нет","+","")</f>
        <v/>
      </c>
      <c r="E87" s="179" t="str">
        <f>IF('Data Import'!$CB$310&lt;&gt;"",'Data Import'!$CB$310,"")</f>
        <v/>
      </c>
      <c r="F87" s="199" t="str">
        <f>IF('Data Import'!$CB$311&lt;&gt;"",'Data Import'!$CB$311,"")</f>
        <v/>
      </c>
      <c r="G87" s="201" t="str">
        <f>IF('Data Import'!$CB$312&lt;&gt;"",'Data Import'!$CB$312,"")</f>
        <v/>
      </c>
      <c r="H87" s="201" t="str">
        <f>IF('Data Import'!$CB$313&lt;&gt;"",'Data Import'!$CB$313,"")</f>
        <v/>
      </c>
      <c r="I87" s="199" t="str">
        <f>IF('Data Import'!$CB$314="Нет","+","")</f>
        <v/>
      </c>
      <c r="J87" s="179" t="str">
        <f>IF('Data Import'!$CB$315&lt;&gt;"",'Data Import'!$CB$315,"")</f>
        <v/>
      </c>
      <c r="K87" s="179" t="str">
        <f>IF('Data Import'!$CB$316&lt;&gt;"",'Data Import'!$CB$316,"")</f>
        <v/>
      </c>
      <c r="L87" s="200" t="str">
        <f>IF('Data Import'!$CB$317&lt;&gt;"",'Data Import'!$CB$317,"")</f>
        <v/>
      </c>
      <c r="M87" s="200" t="str">
        <f>IF('Data Import'!$CB$318&lt;&gt;"",'Data Import'!$CB$318,"")</f>
        <v/>
      </c>
      <c r="N87" s="201" t="str">
        <f>IF('Data Import'!$CB$319&lt;&gt;"",'Data Import'!$CB$319,"")</f>
        <v/>
      </c>
    </row>
    <row r="88" spans="1:14" s="202" customFormat="1" ht="83.25" customHeight="1" x14ac:dyDescent="0.25">
      <c r="A88" s="33">
        <v>78</v>
      </c>
      <c r="B88" s="177" t="s">
        <v>88</v>
      </c>
      <c r="C88" s="199" t="str">
        <f>IF('Data Import'!$CC$308="Нет","+","")</f>
        <v/>
      </c>
      <c r="D88" s="199" t="str">
        <f>IF('Data Import'!$CC$309="Нет","+","")</f>
        <v/>
      </c>
      <c r="E88" s="179" t="str">
        <f>IF('Data Import'!$CC$310&lt;&gt;"",'Data Import'!$CC$310,"")</f>
        <v xml:space="preserve">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v>
      </c>
      <c r="F88" s="199" t="str">
        <f>IF('Data Import'!$CC$311&lt;&gt;"",'Data Import'!$CC$311,"")</f>
        <v>%</v>
      </c>
      <c r="G88" s="201">
        <f>IF('Data Import'!$CC$312&lt;&gt;"",'Data Import'!$CC$312,"")</f>
        <v>75</v>
      </c>
      <c r="H88" s="201">
        <f>IF('Data Import'!$CC$313&lt;&gt;"",'Data Import'!$CC$313,"")</f>
        <v>75</v>
      </c>
      <c r="I88" s="199" t="str">
        <f>IF('Data Import'!$CC$314="Нет","+","")</f>
        <v>+</v>
      </c>
      <c r="J88" s="179" t="str">
        <f>IF('Data Import'!$CC$315&lt;&gt;"",'Data Import'!$CC$315,"")</f>
        <v/>
      </c>
      <c r="K88" s="179" t="str">
        <f>IF('Data Import'!$CC$316&lt;&gt;"",'Data Import'!$CC$316,"")</f>
        <v/>
      </c>
      <c r="L88" s="200">
        <f>IF('Data Import'!$CC$317&lt;&gt;"",'Data Import'!$CC$317,"")</f>
        <v>594</v>
      </c>
      <c r="M88" s="200">
        <f>IF('Data Import'!$CC$318&lt;&gt;"",'Data Import'!$CC$318,"")</f>
        <v>59</v>
      </c>
      <c r="N88" s="201">
        <f>IF('Data Import'!$CC$319&lt;&gt;"",'Data Import'!$CC$319,"")</f>
        <v>9.9329999999999998</v>
      </c>
    </row>
    <row r="89" spans="1:14" s="202" customFormat="1" ht="36" customHeight="1" x14ac:dyDescent="0.25">
      <c r="A89" s="33">
        <v>79</v>
      </c>
      <c r="B89" s="177" t="s">
        <v>89</v>
      </c>
      <c r="C89" s="199" t="str">
        <f>IF('Data Import'!$CD$308="Нет","+","")</f>
        <v>+</v>
      </c>
      <c r="D89" s="199" t="str">
        <f>IF('Data Import'!$CD$309="Нет","+","")</f>
        <v/>
      </c>
      <c r="E89" s="179" t="str">
        <f>IF('Data Import'!$CD$310&lt;&gt;"",'Data Import'!$CD$310,"")</f>
        <v/>
      </c>
      <c r="F89" s="199" t="str">
        <f>IF('Data Import'!$CD$311&lt;&gt;"",'Data Import'!$CD$311,"")</f>
        <v/>
      </c>
      <c r="G89" s="201" t="str">
        <f>IF('Data Import'!$CD$312&lt;&gt;"",'Data Import'!$CD$312,"")</f>
        <v/>
      </c>
      <c r="H89" s="201" t="str">
        <f>IF('Data Import'!$CD$313&lt;&gt;"",'Data Import'!$CD$313,"")</f>
        <v/>
      </c>
      <c r="I89" s="199" t="str">
        <f>IF('Data Import'!$CD$314="Нет","+","")</f>
        <v/>
      </c>
      <c r="J89" s="179" t="str">
        <f>IF('Data Import'!$CD$315&lt;&gt;"",'Data Import'!$CD$315,"")</f>
        <v/>
      </c>
      <c r="K89" s="179" t="str">
        <f>IF('Data Import'!$CD$316&lt;&gt;"",'Data Import'!$CD$316,"")</f>
        <v>Проведение инструктирования или обучения сотрудников организаций транспортного комплекса</v>
      </c>
      <c r="L89" s="200">
        <f>IF('Data Import'!$CD$317&lt;&gt;"",'Data Import'!$CD$317,"")</f>
        <v>1459</v>
      </c>
      <c r="M89" s="200">
        <f>IF('Data Import'!$CD$318&lt;&gt;"",'Data Import'!$CD$318,"")</f>
        <v>1438</v>
      </c>
      <c r="N89" s="201">
        <f>IF('Data Import'!$CD$319&lt;&gt;"",'Data Import'!$CD$319,"")</f>
        <v>98.561000000000007</v>
      </c>
    </row>
    <row r="90" spans="1:14" s="202" customFormat="1" ht="62.25" customHeight="1" x14ac:dyDescent="0.25">
      <c r="A90" s="33">
        <v>80</v>
      </c>
      <c r="B90" s="177" t="s">
        <v>90</v>
      </c>
      <c r="C90" s="199" t="str">
        <f>IF('Data Import'!$CE$308="Нет","+","")</f>
        <v/>
      </c>
      <c r="D90" s="199" t="str">
        <f>IF('Data Import'!$CE$309="Нет","+","")</f>
        <v>+</v>
      </c>
      <c r="E90" s="179" t="str">
        <f>IF('Data Import'!$CE$310&lt;&gt;"",'Data Import'!$CE$310,"")</f>
        <v/>
      </c>
      <c r="F90" s="199" t="str">
        <f>IF('Data Import'!$CE$311&lt;&gt;"",'Data Import'!$CE$311,"")</f>
        <v/>
      </c>
      <c r="G90" s="201" t="str">
        <f>IF('Data Import'!$CE$312&lt;&gt;"",'Data Import'!$CE$312,"")</f>
        <v/>
      </c>
      <c r="H90" s="201" t="str">
        <f>IF('Data Import'!$CE$313&lt;&gt;"",'Data Import'!$CE$313,"")</f>
        <v/>
      </c>
      <c r="I90" s="199" t="str">
        <f>IF('Data Import'!$CE$314="Нет","+","")</f>
        <v/>
      </c>
      <c r="J90" s="179" t="str">
        <f>IF('Data Import'!$CE$315&lt;&gt;"",'Data Import'!$CE$315,"")</f>
        <v/>
      </c>
      <c r="K90" s="179" t="str">
        <f>IF('Data Import'!$CE$316&lt;&gt;"",'Data Import'!$CE$316,"")</f>
        <v>Проведение инструктирования или обучения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транспортных средств и оказываемых услуг</v>
      </c>
      <c r="L90" s="200">
        <f>IF('Data Import'!$CE$317&lt;&gt;"",'Data Import'!$CE$317,"")</f>
        <v>1309</v>
      </c>
      <c r="M90" s="200">
        <f>IF('Data Import'!$CE$318&lt;&gt;"",'Data Import'!$CE$318,"")</f>
        <v>1265</v>
      </c>
      <c r="N90" s="201">
        <f>IF('Data Import'!$CE$319&lt;&gt;"",'Data Import'!$CE$319,"")</f>
        <v>96.638999999999996</v>
      </c>
    </row>
    <row r="91" spans="1:14" s="202" customFormat="1" ht="15.75" customHeight="1" x14ac:dyDescent="0.25">
      <c r="A91" s="33">
        <v>81</v>
      </c>
      <c r="B91" s="177" t="s">
        <v>91</v>
      </c>
      <c r="C91" s="199" t="str">
        <f>IF('Data Import'!$CF$308="Нет","+","")</f>
        <v/>
      </c>
      <c r="D91" s="199" t="str">
        <f>IF('Data Import'!$CF$309="Нет","+","")</f>
        <v/>
      </c>
      <c r="E91" s="179" t="str">
        <f>IF('Data Import'!$CF$310&lt;&gt;"",'Data Import'!$CF$310,"")</f>
        <v/>
      </c>
      <c r="F91" s="199" t="str">
        <f>IF('Data Import'!$CF$311&lt;&gt;"",'Data Import'!$CF$311,"")</f>
        <v/>
      </c>
      <c r="G91" s="201" t="str">
        <f>IF('Data Import'!$CF$312&lt;&gt;"",'Data Import'!$CF$312,"")</f>
        <v/>
      </c>
      <c r="H91" s="201" t="str">
        <f>IF('Data Import'!$CF$313&lt;&gt;"",'Data Import'!$CF$313,"")</f>
        <v/>
      </c>
      <c r="I91" s="199" t="str">
        <f>IF('Data Import'!$CF$314="Нет","+","")</f>
        <v/>
      </c>
      <c r="J91" s="179" t="str">
        <f>IF('Data Import'!$CF$315&lt;&gt;"",'Data Import'!$CF$315,"")</f>
        <v/>
      </c>
      <c r="K91" s="179" t="str">
        <f>IF('Data Import'!$CF$316&lt;&gt;"",'Data Import'!$CF$316,"")</f>
        <v/>
      </c>
      <c r="L91" s="200" t="str">
        <f>IF('Data Import'!$CF$317&lt;&gt;"",'Data Import'!$CF$317,"")</f>
        <v/>
      </c>
      <c r="M91" s="200" t="str">
        <f>IF('Data Import'!$CF$318&lt;&gt;"",'Data Import'!$CF$318,"")</f>
        <v/>
      </c>
      <c r="N91" s="201" t="str">
        <f>IF('Data Import'!$CF$319&lt;&gt;"",'Data Import'!$CF$319,"")</f>
        <v/>
      </c>
    </row>
    <row r="92" spans="1:14" s="202" customFormat="1" ht="15.75" customHeight="1" x14ac:dyDescent="0.25">
      <c r="A92" s="33">
        <v>82</v>
      </c>
      <c r="B92" s="177" t="s">
        <v>92</v>
      </c>
      <c r="C92" s="199" t="str">
        <f>IF('Data Import'!$CG$308="Нет","+","")</f>
        <v/>
      </c>
      <c r="D92" s="199" t="str">
        <f>IF('Data Import'!$CG$309="Нет","+","")</f>
        <v/>
      </c>
      <c r="E92" s="179" t="str">
        <f>IF('Data Import'!$CG$310&lt;&gt;"",'Data Import'!$CG$310,"")</f>
        <v/>
      </c>
      <c r="F92" s="199" t="str">
        <f>IF('Data Import'!$CG$311&lt;&gt;"",'Data Import'!$CG$311,"")</f>
        <v/>
      </c>
      <c r="G92" s="201" t="str">
        <f>IF('Data Import'!$CG$312&lt;&gt;"",'Data Import'!$CG$312,"")</f>
        <v/>
      </c>
      <c r="H92" s="201" t="str">
        <f>IF('Data Import'!$CG$313&lt;&gt;"",'Data Import'!$CG$313,"")</f>
        <v/>
      </c>
      <c r="I92" s="199" t="str">
        <f>IF('Data Import'!$CG$314="Нет","+","")</f>
        <v/>
      </c>
      <c r="J92" s="179" t="str">
        <f>IF('Data Import'!$CG$315&lt;&gt;"",'Data Import'!$CG$315,"")</f>
        <v/>
      </c>
      <c r="K92" s="179" t="str">
        <f>IF('Data Import'!$CG$316&lt;&gt;"",'Data Import'!$CG$316,"")</f>
        <v/>
      </c>
      <c r="L92" s="200" t="str">
        <f>IF('Data Import'!$CG$317&lt;&gt;"",'Data Import'!$CG$317,"")</f>
        <v/>
      </c>
      <c r="M92" s="200" t="str">
        <f>IF('Data Import'!$CG$318&lt;&gt;"",'Data Import'!$CG$318,"")</f>
        <v/>
      </c>
      <c r="N92" s="201" t="str">
        <f>IF('Data Import'!$CG$319&lt;&gt;"",'Data Import'!$CG$319,"")</f>
        <v/>
      </c>
    </row>
    <row r="93" spans="1:14" s="202" customFormat="1" ht="18.75" customHeight="1" x14ac:dyDescent="0.25">
      <c r="A93" s="33">
        <v>83</v>
      </c>
      <c r="B93" s="177" t="s">
        <v>93</v>
      </c>
      <c r="C93" s="199" t="str">
        <f>IF('Data Import'!$CH$308="Нет","+","")</f>
        <v>+</v>
      </c>
      <c r="D93" s="199" t="str">
        <f>IF('Data Import'!$CH$309="Нет","+","")</f>
        <v/>
      </c>
      <c r="E93" s="179" t="str">
        <f>IF('Data Import'!$CH$310&lt;&gt;"",'Data Import'!$CH$310,"")</f>
        <v/>
      </c>
      <c r="F93" s="199" t="str">
        <f>IF('Data Import'!$CH$311&lt;&gt;"",'Data Import'!$CH$311,"")</f>
        <v/>
      </c>
      <c r="G93" s="201" t="str">
        <f>IF('Data Import'!$CH$312&lt;&gt;"",'Data Import'!$CH$312,"")</f>
        <v/>
      </c>
      <c r="H93" s="201" t="str">
        <f>IF('Data Import'!$CH$313&lt;&gt;"",'Data Import'!$CH$313,"")</f>
        <v/>
      </c>
      <c r="I93" s="199" t="str">
        <f>IF('Data Import'!$CH$314="Нет","+","")</f>
        <v/>
      </c>
      <c r="J93" s="179" t="str">
        <f>IF('Data Import'!$CH$315&lt;&gt;"",'Data Import'!$CH$315,"")</f>
        <v/>
      </c>
      <c r="K93" s="179" t="str">
        <f>IF('Data Import'!$CH$316&lt;&gt;"",'Data Import'!$CH$316,"")</f>
        <v>Проведена раьяснительная работа</v>
      </c>
      <c r="L93" s="200">
        <f>IF('Data Import'!$CH$317&lt;&gt;"",'Data Import'!$CH$317,"")</f>
        <v>47996</v>
      </c>
      <c r="M93" s="200">
        <f>IF('Data Import'!$CH$318&lt;&gt;"",'Data Import'!$CH$318,"")</f>
        <v>5756</v>
      </c>
      <c r="N93" s="201">
        <f>IF('Data Import'!$CH$319&lt;&gt;"",'Data Import'!$CH$319,"")</f>
        <v>11.993</v>
      </c>
    </row>
    <row r="94" spans="1:14" s="202" customFormat="1" ht="15.75" customHeight="1" x14ac:dyDescent="0.25">
      <c r="A94" s="33">
        <v>84</v>
      </c>
      <c r="B94" s="177" t="s">
        <v>94</v>
      </c>
      <c r="C94" s="199" t="str">
        <f>IF('Data Import'!$CI$308="Нет","+","")</f>
        <v/>
      </c>
      <c r="D94" s="199" t="str">
        <f>IF('Data Import'!$CI$309="Нет","+","")</f>
        <v/>
      </c>
      <c r="E94" s="179" t="str">
        <f>IF('Data Import'!$CI$310&lt;&gt;"",'Data Import'!$CI$310,"")</f>
        <v/>
      </c>
      <c r="F94" s="199" t="str">
        <f>IF('Data Import'!$CI$311&lt;&gt;"",'Data Import'!$CI$311,"")</f>
        <v/>
      </c>
      <c r="G94" s="201" t="str">
        <f>IF('Data Import'!$CI$312&lt;&gt;"",'Data Import'!$CI$312,"")</f>
        <v/>
      </c>
      <c r="H94" s="201" t="str">
        <f>IF('Data Import'!$CI$313&lt;&gt;"",'Data Import'!$CI$313,"")</f>
        <v/>
      </c>
      <c r="I94" s="199" t="str">
        <f>IF('Data Import'!$CI$314="Нет","+","")</f>
        <v/>
      </c>
      <c r="J94" s="179" t="str">
        <f>IF('Data Import'!$CI$315&lt;&gt;"",'Data Import'!$CI$315,"")</f>
        <v/>
      </c>
      <c r="K94" s="179" t="str">
        <f>IF('Data Import'!$CI$316&lt;&gt;"",'Data Import'!$CI$316,"")</f>
        <v/>
      </c>
      <c r="L94" s="200" t="str">
        <f>IF('Data Import'!$CI$317&lt;&gt;"",'Data Import'!$CI$317,"")</f>
        <v/>
      </c>
      <c r="M94" s="200" t="str">
        <f>IF('Data Import'!$CI$318&lt;&gt;"",'Data Import'!$CI$318,"")</f>
        <v/>
      </c>
      <c r="N94" s="201" t="str">
        <f>IF('Data Import'!$CI$319&lt;&gt;"",'Data Import'!$CI$319,"")</f>
        <v/>
      </c>
    </row>
    <row r="95" spans="1:14" s="202" customFormat="1" ht="15.75" customHeight="1" x14ac:dyDescent="0.25">
      <c r="A95" s="33">
        <v>85</v>
      </c>
      <c r="B95" s="177" t="s">
        <v>95</v>
      </c>
      <c r="C95" s="199" t="str">
        <f>IF('Data Import'!$CJ$308="Нет","+","")</f>
        <v/>
      </c>
      <c r="D95" s="199" t="str">
        <f>IF('Data Import'!$CJ$309="Нет","+","")</f>
        <v/>
      </c>
      <c r="E95" s="179" t="str">
        <f>IF('Data Import'!$CJ$310&lt;&gt;"",'Data Import'!$CJ$310,"")</f>
        <v/>
      </c>
      <c r="F95" s="199" t="str">
        <f>IF('Data Import'!$CJ$311&lt;&gt;"",'Data Import'!$CJ$311,"")</f>
        <v/>
      </c>
      <c r="G95" s="201" t="str">
        <f>IF('Data Import'!$CJ$312&lt;&gt;"",'Data Import'!$CJ$312,"")</f>
        <v/>
      </c>
      <c r="H95" s="201" t="str">
        <f>IF('Data Import'!$CJ$313&lt;&gt;"",'Data Import'!$CJ$313,"")</f>
        <v/>
      </c>
      <c r="I95" s="199" t="str">
        <f>IF('Data Import'!$CJ$314="Нет","+","")</f>
        <v/>
      </c>
      <c r="J95" s="179" t="str">
        <f>IF('Data Import'!$CJ$315&lt;&gt;"",'Data Import'!$CJ$315,"")</f>
        <v/>
      </c>
      <c r="K95" s="179" t="str">
        <f>IF('Data Import'!$CJ$316&lt;&gt;"",'Data Import'!$CJ$316,"")</f>
        <v/>
      </c>
      <c r="L95" s="200" t="str">
        <f>IF('Data Import'!$CJ$317&lt;&gt;"",'Data Import'!$CJ$317,"")</f>
        <v/>
      </c>
      <c r="M95" s="200" t="str">
        <f>IF('Data Import'!$CJ$318&lt;&gt;"",'Data Import'!$CJ$318,"")</f>
        <v/>
      </c>
      <c r="N95" s="201" t="str">
        <f>IF('Data Import'!$CJ$319&lt;&gt;"",'Data Import'!$CJ$319,"")</f>
        <v/>
      </c>
    </row>
    <row r="96" spans="1:14" s="202" customFormat="1" ht="15.75" customHeight="1" x14ac:dyDescent="0.25">
      <c r="A96" s="33">
        <v>86</v>
      </c>
      <c r="B96" s="177" t="s">
        <v>96</v>
      </c>
      <c r="C96" s="199" t="str">
        <f>IF('Data Import'!$CK$308="Нет","+","")</f>
        <v/>
      </c>
      <c r="D96" s="199" t="str">
        <f>IF('Data Import'!$CK$309="Нет","+","")</f>
        <v/>
      </c>
      <c r="E96" s="179" t="str">
        <f>IF('Data Import'!$CK$310&lt;&gt;"",'Data Import'!$CK$310,"")</f>
        <v/>
      </c>
      <c r="F96" s="199" t="str">
        <f>IF('Data Import'!$CK$311&lt;&gt;"",'Data Import'!$CK$311,"")</f>
        <v/>
      </c>
      <c r="G96" s="201" t="str">
        <f>IF('Data Import'!$CK$312&lt;&gt;"",'Data Import'!$CK$312,"")</f>
        <v/>
      </c>
      <c r="H96" s="201" t="str">
        <f>IF('Data Import'!$CK$313&lt;&gt;"",'Data Import'!$CK$313,"")</f>
        <v/>
      </c>
      <c r="I96" s="199" t="str">
        <f>IF('Data Import'!$CK$314="Нет","+","")</f>
        <v/>
      </c>
      <c r="J96" s="179" t="str">
        <f>IF('Data Import'!$CK$315&lt;&gt;"",'Data Import'!$CK$315,"")</f>
        <v/>
      </c>
      <c r="K96" s="179" t="str">
        <f>IF('Data Import'!$CK$316&lt;&gt;"",'Data Import'!$CK$316,"")</f>
        <v/>
      </c>
      <c r="L96" s="200" t="str">
        <f>IF('Data Import'!$CK$317&lt;&gt;"",'Data Import'!$CK$317,"")</f>
        <v/>
      </c>
      <c r="M96" s="200" t="str">
        <f>IF('Data Import'!$CK$318&lt;&gt;"",'Data Import'!$CK$318,"")</f>
        <v/>
      </c>
      <c r="N96" s="201" t="str">
        <f>IF('Data Import'!$CK$319&lt;&gt;"",'Data Import'!$CK$319,"")</f>
        <v/>
      </c>
    </row>
    <row r="97" spans="1:14" s="202" customFormat="1" ht="93" customHeight="1" x14ac:dyDescent="0.25">
      <c r="A97" s="33">
        <v>87</v>
      </c>
      <c r="B97" s="177" t="s">
        <v>97</v>
      </c>
      <c r="C97" s="199" t="str">
        <f>IF('Data Import'!$CL$308="Нет","+","")</f>
        <v/>
      </c>
      <c r="D97" s="199" t="str">
        <f>IF('Data Import'!$CL$309="Нет","+","")</f>
        <v/>
      </c>
      <c r="E97" s="179" t="str">
        <f>IF('Data Import'!$CL$310&lt;&gt;"",'Data Import'!$CL$310,"")</f>
        <v xml:space="preserve">Доля сотрудников организаций, предоставляющих услуги населению и прошедших инструктирование или обучение для работы с инвалидами по вопросам, связанным с обеспечением доступности для них объектов и услуг в соответствии с законодательством Российской Федерации и законодательством Республики Крым (от общего количества сотрудников, предоставляющих услуги населению), из них сотрудников:
</v>
      </c>
      <c r="F97" s="199" t="str">
        <f>IF('Data Import'!$CL$311&lt;&gt;"",'Data Import'!$CL$311,"")</f>
        <v>%</v>
      </c>
      <c r="G97" s="201">
        <f>IF('Data Import'!$CL$312&lt;&gt;"",'Data Import'!$CL$312,"")</f>
        <v>100</v>
      </c>
      <c r="H97" s="201">
        <f>IF('Data Import'!$CL$313&lt;&gt;"",'Data Import'!$CL$313,"")</f>
        <v>100</v>
      </c>
      <c r="I97" s="199" t="str">
        <f>IF('Data Import'!$CL$314="Нет","+","")</f>
        <v/>
      </c>
      <c r="J97" s="179" t="str">
        <f>IF('Data Import'!$CL$315&lt;&gt;"",'Data Import'!$CL$315,"")</f>
        <v/>
      </c>
      <c r="K97" s="179" t="str">
        <f>IF('Data Import'!$CL$316&lt;&gt;"",'Data Import'!$CL$316,"")</f>
        <v>инструктажи, повышение квалификации, обучение</v>
      </c>
      <c r="L97" s="200">
        <f>IF('Data Import'!$CL$317&lt;&gt;"",'Data Import'!$CL$317,"")</f>
        <v>4276</v>
      </c>
      <c r="M97" s="200">
        <f>IF('Data Import'!$CL$318&lt;&gt;"",'Data Import'!$CL$318,"")</f>
        <v>4276</v>
      </c>
      <c r="N97" s="201">
        <f>IF('Data Import'!$CL$319&lt;&gt;"",'Data Import'!$CL$319,"")</f>
        <v>100</v>
      </c>
    </row>
    <row r="98" spans="1:14" s="202" customFormat="1" ht="15.75" customHeight="1" x14ac:dyDescent="0.25">
      <c r="A98" s="33">
        <v>88</v>
      </c>
      <c r="B98" s="177" t="s">
        <v>98</v>
      </c>
      <c r="C98" s="199" t="str">
        <f>IF('Data Import'!$CM$308="Нет","+","")</f>
        <v>+</v>
      </c>
      <c r="D98" s="199" t="str">
        <f>IF('Data Import'!$CM$309="Нет","+","")</f>
        <v/>
      </c>
      <c r="E98" s="179" t="str">
        <f>IF('Data Import'!$CM$310&lt;&gt;"",'Data Import'!$CM$310,"")</f>
        <v/>
      </c>
      <c r="F98" s="199" t="str">
        <f>IF('Data Import'!$CM$311&lt;&gt;"",'Data Import'!$CM$311,"")</f>
        <v/>
      </c>
      <c r="G98" s="201" t="str">
        <f>IF('Data Import'!$CM$312&lt;&gt;"",'Data Import'!$CM$312,"")</f>
        <v/>
      </c>
      <c r="H98" s="201" t="str">
        <f>IF('Data Import'!$CM$313&lt;&gt;"",'Data Import'!$CM$313,"")</f>
        <v/>
      </c>
      <c r="I98" s="199" t="str">
        <f>IF('Data Import'!$CM$314="Нет","+","")</f>
        <v>+</v>
      </c>
      <c r="J98" s="179" t="str">
        <f>IF('Data Import'!$CM$315&lt;&gt;"",'Data Import'!$CM$315,"")</f>
        <v/>
      </c>
      <c r="K98" s="179" t="str">
        <f>IF('Data Import'!$CM$316&lt;&gt;"",'Data Import'!$CM$316,"")</f>
        <v/>
      </c>
      <c r="L98" s="200" t="str">
        <f>IF('Data Import'!$CM$317&lt;&gt;"",'Data Import'!$CM$317,"")</f>
        <v/>
      </c>
      <c r="M98" s="200" t="str">
        <f>IF('Data Import'!$CM$318&lt;&gt;"",'Data Import'!$CM$318,"")</f>
        <v/>
      </c>
      <c r="N98" s="201" t="str">
        <f>IF('Data Import'!$CM$319&lt;&gt;"",'Data Import'!$CM$319,"")</f>
        <v/>
      </c>
    </row>
    <row r="99" spans="1:14" s="202" customFormat="1" ht="15.75" customHeight="1" x14ac:dyDescent="0.25">
      <c r="A99" s="33">
        <v>89</v>
      </c>
      <c r="B99" s="177" t="s">
        <v>99</v>
      </c>
      <c r="C99" s="199" t="str">
        <f>IF('Data Import'!$CN$308="Нет","+","")</f>
        <v/>
      </c>
      <c r="D99" s="199" t="str">
        <f>IF('Data Import'!$CN$309="Нет","+","")</f>
        <v/>
      </c>
      <c r="E99" s="179" t="str">
        <f>IF('Data Import'!$CN$310&lt;&gt;"",'Data Import'!$CN$310,"")</f>
        <v/>
      </c>
      <c r="F99" s="199" t="str">
        <f>IF('Data Import'!$CN$311&lt;&gt;"",'Data Import'!$CN$311,"")</f>
        <v/>
      </c>
      <c r="G99" s="201" t="str">
        <f>IF('Data Import'!$CN$312&lt;&gt;"",'Data Import'!$CN$312,"")</f>
        <v/>
      </c>
      <c r="H99" s="201" t="str">
        <f>IF('Data Import'!$CN$313&lt;&gt;"",'Data Import'!$CN$313,"")</f>
        <v/>
      </c>
      <c r="I99" s="199" t="str">
        <f>IF('Data Import'!$CN$314="Нет","+","")</f>
        <v/>
      </c>
      <c r="J99" s="179" t="str">
        <f>IF('Data Import'!$CN$315&lt;&gt;"",'Data Import'!$CN$315,"")</f>
        <v/>
      </c>
      <c r="K99" s="179" t="str">
        <f>IF('Data Import'!$CN$316&lt;&gt;"",'Data Import'!$CN$316,"")</f>
        <v/>
      </c>
      <c r="L99" s="200" t="str">
        <f>IF('Data Import'!$CN$317&lt;&gt;"",'Data Import'!$CN$317,"")</f>
        <v/>
      </c>
      <c r="M99" s="200" t="str">
        <f>IF('Data Import'!$CN$318&lt;&gt;"",'Data Import'!$CN$318,"")</f>
        <v/>
      </c>
      <c r="N99" s="201" t="str">
        <f>IF('Data Import'!$CN$319&lt;&gt;"",'Data Import'!$CN$319,"")</f>
        <v/>
      </c>
    </row>
    <row r="101" spans="1:14" x14ac:dyDescent="0.25">
      <c r="A101" s="9" t="s">
        <v>189</v>
      </c>
      <c r="B101" s="150" t="s">
        <v>242</v>
      </c>
      <c r="C101" s="145"/>
      <c r="D101" s="145"/>
      <c r="E101" s="145"/>
      <c r="F101" s="147"/>
      <c r="G101" s="147"/>
      <c r="H101" s="147"/>
      <c r="I101" s="145"/>
      <c r="J101" s="145"/>
      <c r="K101" s="145"/>
      <c r="L101" s="147"/>
      <c r="M101" s="147"/>
      <c r="N101" s="147"/>
    </row>
    <row r="102" spans="1:14" x14ac:dyDescent="0.25">
      <c r="A102" s="10"/>
      <c r="B102" s="2"/>
    </row>
  </sheetData>
  <autoFilter ref="A10:N10"/>
  <mergeCells count="20">
    <mergeCell ref="B101:N101"/>
    <mergeCell ref="A2:A9"/>
    <mergeCell ref="B2:B9"/>
    <mergeCell ref="C2:N2"/>
    <mergeCell ref="C3:N3"/>
    <mergeCell ref="C4:N4"/>
    <mergeCell ref="C5:H5"/>
    <mergeCell ref="I5:K7"/>
    <mergeCell ref="L5:M5"/>
    <mergeCell ref="N5:N9"/>
    <mergeCell ref="C6:C9"/>
    <mergeCell ref="D6:H6"/>
    <mergeCell ref="L6:L9"/>
    <mergeCell ref="M6:M9"/>
    <mergeCell ref="D7:H7"/>
    <mergeCell ref="D8:D9"/>
    <mergeCell ref="A1:N1"/>
    <mergeCell ref="E8:H8"/>
    <mergeCell ref="I8:I9"/>
    <mergeCell ref="J8:J9"/>
  </mergeCells>
  <pageMargins left="0.7" right="0.7" top="0.75" bottom="0.75" header="0.3" footer="0.3"/>
  <pageSetup paperSize="9" firstPageNumber="2147483648" orientation="portrait"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0"/>
  <sheetViews>
    <sheetView zoomScale="70" zoomScaleNormal="70" workbookViewId="0">
      <pane xSplit="2" ySplit="10" topLeftCell="C89" activePane="bottomRight" state="frozen"/>
      <selection pane="topRight" activeCell="C1" sqref="C1"/>
      <selection pane="bottomLeft" activeCell="A11" sqref="A11"/>
      <selection pane="bottomRight" activeCell="A38" sqref="A38"/>
    </sheetView>
  </sheetViews>
  <sheetFormatPr defaultRowHeight="15" x14ac:dyDescent="0.25"/>
  <cols>
    <col min="1" max="1" width="5.42578125" style="57" customWidth="1"/>
    <col min="2" max="2" width="42" style="56" customWidth="1"/>
    <col min="3" max="3" width="5.28515625" style="63" customWidth="1"/>
    <col min="4" max="4" width="5.140625" style="63" customWidth="1"/>
    <col min="5" max="5" width="85.7109375" style="63" customWidth="1"/>
    <col min="6" max="6" width="11.85546875" style="63" customWidth="1"/>
    <col min="7" max="7" width="14" style="63" customWidth="1"/>
    <col min="8" max="8" width="14.140625" style="63" customWidth="1"/>
    <col min="9" max="9" width="6.7109375" style="63" customWidth="1"/>
    <col min="10" max="10" width="28.7109375" style="63" customWidth="1"/>
    <col min="11" max="11" width="53.5703125" style="18" customWidth="1"/>
    <col min="12" max="12" width="11.85546875" style="63" customWidth="1"/>
    <col min="13" max="13" width="30.85546875" style="63" customWidth="1"/>
    <col min="14" max="14" width="30.85546875" style="57" customWidth="1"/>
  </cols>
  <sheetData>
    <row r="1" spans="1:14" ht="18.75" customHeight="1" x14ac:dyDescent="0.25">
      <c r="A1" s="15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row>
    <row r="2" spans="1:14" ht="15.75" customHeight="1" x14ac:dyDescent="0.25">
      <c r="A2" s="92" t="s">
        <v>0</v>
      </c>
      <c r="B2" s="92" t="s">
        <v>1</v>
      </c>
      <c r="C2" s="95" t="s">
        <v>233</v>
      </c>
      <c r="D2" s="90"/>
      <c r="E2" s="90"/>
      <c r="F2" s="90"/>
      <c r="G2" s="90"/>
      <c r="H2" s="90"/>
      <c r="I2" s="90"/>
      <c r="J2" s="90"/>
      <c r="K2" s="90"/>
      <c r="L2" s="90"/>
      <c r="M2" s="90"/>
      <c r="N2" s="91"/>
    </row>
    <row r="3" spans="1:14" ht="36" customHeight="1" x14ac:dyDescent="0.25">
      <c r="A3" s="93"/>
      <c r="B3" s="93"/>
      <c r="C3" s="95" t="s">
        <v>243</v>
      </c>
      <c r="D3" s="90"/>
      <c r="E3" s="90"/>
      <c r="F3" s="90"/>
      <c r="G3" s="90"/>
      <c r="H3" s="90"/>
      <c r="I3" s="90"/>
      <c r="J3" s="90"/>
      <c r="K3" s="90"/>
      <c r="L3" s="90"/>
      <c r="M3" s="90"/>
      <c r="N3" s="91"/>
    </row>
    <row r="4" spans="1:14" ht="36" customHeight="1" x14ac:dyDescent="0.25">
      <c r="A4" s="93"/>
      <c r="B4" s="93"/>
      <c r="C4" s="160" t="str">
        <f>CONCATENATE("Ожидаемый результат: 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(далее - инструктора) прошли обучение по программам дополнительного"," профессионального образования, согласованным с общественными организациями инвалидов: ",VLOOKUP(INT(LEFT('Data Import'!$A$1,4)),'Meta Data'!$A$20:$B$26,2))</f>
        <v>Ожидаемый результат: 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(далее - инструктора) прошли обучение по программам дополнительного профессионального образования, согласованным с общественными организациями инвалидов: 2025 год – не менее 35 %,</v>
      </c>
      <c r="D4" s="90"/>
      <c r="E4" s="90"/>
      <c r="F4" s="90"/>
      <c r="G4" s="90"/>
      <c r="H4" s="90"/>
      <c r="I4" s="90"/>
      <c r="J4" s="90"/>
      <c r="K4" s="90"/>
      <c r="L4" s="90"/>
      <c r="M4" s="90"/>
      <c r="N4" s="91"/>
    </row>
    <row r="5" spans="1:14" ht="51" customHeight="1" x14ac:dyDescent="0.25">
      <c r="A5" s="93"/>
      <c r="B5" s="93"/>
      <c r="C5" s="157" t="s">
        <v>113</v>
      </c>
      <c r="D5" s="90"/>
      <c r="E5" s="90"/>
      <c r="F5" s="90"/>
      <c r="G5" s="90"/>
      <c r="H5" s="91"/>
      <c r="I5" s="166" t="str">
        <f>CONCATENATE("Велась ли в ",'Data Import'!$A$1," работа по данному направлению")</f>
        <v>Велась ли в 2025 г. работа по данному направлению</v>
      </c>
      <c r="J5" s="105"/>
      <c r="K5" s="100"/>
      <c r="L5" s="157" t="s">
        <v>244</v>
      </c>
      <c r="M5" s="91"/>
      <c r="N5" s="157" t="s">
        <v>245</v>
      </c>
    </row>
    <row r="6" spans="1:14" ht="21" customHeight="1" x14ac:dyDescent="0.25">
      <c r="A6" s="93"/>
      <c r="B6" s="93"/>
      <c r="C6" s="157" t="s">
        <v>6</v>
      </c>
      <c r="D6" s="161" t="s">
        <v>7</v>
      </c>
      <c r="E6" s="90"/>
      <c r="F6" s="90"/>
      <c r="G6" s="90"/>
      <c r="H6" s="91"/>
      <c r="I6" s="157" t="s">
        <v>6</v>
      </c>
      <c r="J6" s="157" t="s">
        <v>8</v>
      </c>
      <c r="K6" s="61" t="s">
        <v>7</v>
      </c>
      <c r="L6" s="157" t="s">
        <v>177</v>
      </c>
      <c r="M6" s="157" t="str">
        <f>CONCATENATE("в которых по итогам ",LEFT('Data Import'!$A$1,4)," года инструктора прошли обучение по программам дополнительного профессионального образования, согласованным с общественными организациями инвалидов (включая инструкторов, прошедших обучение в предыдущих годах)")</f>
        <v>в которых по итогам 2025 года инструктора прошли обучение по программам дополнительного профессионального образования, согласованным с общественными организациями инвалидов (включая инструкторов, прошедших обучение в предыдущих годах)</v>
      </c>
      <c r="N6" s="93"/>
    </row>
    <row r="7" spans="1:14" ht="32.25" customHeight="1" x14ac:dyDescent="0.25">
      <c r="A7" s="93"/>
      <c r="B7" s="93"/>
      <c r="C7" s="93"/>
      <c r="D7" s="157" t="s">
        <v>116</v>
      </c>
      <c r="E7" s="90"/>
      <c r="F7" s="90"/>
      <c r="G7" s="90"/>
      <c r="H7" s="91"/>
      <c r="I7" s="93"/>
      <c r="J7" s="93"/>
      <c r="K7" s="157" t="s">
        <v>237</v>
      </c>
      <c r="L7" s="93"/>
      <c r="M7" s="93"/>
      <c r="N7" s="93"/>
    </row>
    <row r="8" spans="1:14" ht="15.75" customHeight="1" x14ac:dyDescent="0.25">
      <c r="A8" s="93"/>
      <c r="B8" s="93"/>
      <c r="C8" s="93"/>
      <c r="D8" s="157" t="s">
        <v>6</v>
      </c>
      <c r="E8" s="157" t="s">
        <v>7</v>
      </c>
      <c r="F8" s="90"/>
      <c r="G8" s="90"/>
      <c r="H8" s="91"/>
      <c r="I8" s="93"/>
      <c r="J8" s="93"/>
      <c r="K8" s="93"/>
      <c r="L8" s="93"/>
      <c r="M8" s="93"/>
      <c r="N8" s="93"/>
    </row>
    <row r="9" spans="1:14" ht="112.5" customHeight="1" x14ac:dyDescent="0.25">
      <c r="A9" s="94"/>
      <c r="B9" s="94"/>
      <c r="C9" s="94"/>
      <c r="D9" s="94"/>
      <c r="E9" s="60" t="s">
        <v>117</v>
      </c>
      <c r="F9" s="60" t="s">
        <v>118</v>
      </c>
      <c r="G9" s="60" t="str">
        <f>CONCATENATE("Плановое значение целевого показателя на ",LEFT('Data Import'!$A$1,4)," год")</f>
        <v>Плановое значение целевого показателя на 2025 год</v>
      </c>
      <c r="H9" s="60" t="str">
        <f>CONCATENATE("Фактическое значение целевого показателя в ",LEFT('Data Import'!$A$1,4)," году ")</f>
        <v xml:space="preserve">Фактическое значение целевого показателя в 2025 году </v>
      </c>
      <c r="I9" s="94"/>
      <c r="J9" s="94"/>
      <c r="K9" s="94"/>
      <c r="L9" s="94"/>
      <c r="M9" s="94"/>
      <c r="N9" s="94"/>
    </row>
    <row r="10" spans="1:14" s="48" customFormat="1" ht="15.75" customHeight="1" x14ac:dyDescent="0.25">
      <c r="A10" s="45">
        <v>1</v>
      </c>
      <c r="B10" s="45">
        <v>2</v>
      </c>
      <c r="C10" s="45">
        <v>3</v>
      </c>
      <c r="D10" s="45">
        <v>4</v>
      </c>
      <c r="E10" s="45">
        <v>5</v>
      </c>
      <c r="F10" s="45">
        <v>6</v>
      </c>
      <c r="G10" s="45">
        <v>7</v>
      </c>
      <c r="H10" s="45">
        <v>8</v>
      </c>
      <c r="I10" s="45">
        <v>9</v>
      </c>
      <c r="J10" s="32">
        <v>10</v>
      </c>
      <c r="K10" s="32">
        <v>11</v>
      </c>
      <c r="L10" s="45">
        <v>12</v>
      </c>
      <c r="M10" s="45">
        <v>13</v>
      </c>
      <c r="N10" s="32">
        <v>14</v>
      </c>
    </row>
    <row r="11" spans="1:14" s="202" customFormat="1" ht="15.75" customHeight="1" x14ac:dyDescent="0.25">
      <c r="A11" s="33">
        <v>1</v>
      </c>
      <c r="B11" s="177" t="s">
        <v>11</v>
      </c>
      <c r="C11" s="199" t="str">
        <f>IF('Data Import'!$D$320="Нет","+","")</f>
        <v/>
      </c>
      <c r="D11" s="199" t="str">
        <f>IF('Data Import'!$D$321="Нет","+","")</f>
        <v/>
      </c>
      <c r="E11" s="179" t="str">
        <f>IF('Data Import'!$D$322&lt;&gt;"",'Data Import'!$D$322,"")</f>
        <v/>
      </c>
      <c r="F11" s="199" t="str">
        <f>IF('Data Import'!$D$323&lt;&gt;"",'Data Import'!$D$323,"")</f>
        <v/>
      </c>
      <c r="G11" s="201" t="str">
        <f>IF('Data Import'!$D$324&lt;&gt;"",'Data Import'!$D$324,"")</f>
        <v/>
      </c>
      <c r="H11" s="201" t="str">
        <f>IF('Data Import'!$D$325&lt;&gt;"",'Data Import'!$D$325,"")</f>
        <v/>
      </c>
      <c r="I11" s="199" t="str">
        <f>IF('Data Import'!$D$326="Нет","+","")</f>
        <v/>
      </c>
      <c r="J11" s="179" t="str">
        <f>IF('Data Import'!$D$327&lt;&gt;"",'Data Import'!$D$327,"")</f>
        <v/>
      </c>
      <c r="K11" s="179" t="str">
        <f>IF('Data Import'!$D$328&lt;&gt;"",'Data Import'!$D$328,"")</f>
        <v/>
      </c>
      <c r="L11" s="200" t="str">
        <f>IF('Data Import'!$D$329&lt;&gt;"",'Data Import'!$D$329,"")</f>
        <v/>
      </c>
      <c r="M11" s="200" t="str">
        <f>IF('Data Import'!$D$330&lt;&gt;"",'Data Import'!$D$330,"")</f>
        <v/>
      </c>
      <c r="N11" s="201" t="str">
        <f>IF('Data Import'!$D$331&lt;&gt;"",'Data Import'!$D$331,"")</f>
        <v/>
      </c>
    </row>
    <row r="12" spans="1:14" s="202" customFormat="1" ht="15.75" customHeight="1" x14ac:dyDescent="0.25">
      <c r="A12" s="33">
        <v>2</v>
      </c>
      <c r="B12" s="177" t="s">
        <v>12</v>
      </c>
      <c r="C12" s="199" t="str">
        <f>IF('Data Import'!$E$320="Нет","+","")</f>
        <v/>
      </c>
      <c r="D12" s="199" t="str">
        <f>IF('Data Import'!$E$321="Нет","+","")</f>
        <v/>
      </c>
      <c r="E12" s="179" t="str">
        <f>IF('Data Import'!$E$322&lt;&gt;"",'Data Import'!$E$322,"")</f>
        <v/>
      </c>
      <c r="F12" s="199" t="str">
        <f>IF('Data Import'!$E$323&lt;&gt;"",'Data Import'!$E$323,"")</f>
        <v/>
      </c>
      <c r="G12" s="201" t="str">
        <f>IF('Data Import'!$E$324&lt;&gt;"",'Data Import'!$E$324,"")</f>
        <v/>
      </c>
      <c r="H12" s="201" t="str">
        <f>IF('Data Import'!$E$325&lt;&gt;"",'Data Import'!$E$325,"")</f>
        <v/>
      </c>
      <c r="I12" s="199" t="str">
        <f>IF('Data Import'!$E$326="Нет","+","")</f>
        <v/>
      </c>
      <c r="J12" s="179" t="str">
        <f>IF('Data Import'!$E$327&lt;&gt;"",'Data Import'!$E$327,"")</f>
        <v/>
      </c>
      <c r="K12" s="179" t="str">
        <f>IF('Data Import'!$E$328&lt;&gt;"",'Data Import'!$E$328,"")</f>
        <v/>
      </c>
      <c r="L12" s="200" t="str">
        <f>IF('Data Import'!$E$329&lt;&gt;"",'Data Import'!$E$329,"")</f>
        <v/>
      </c>
      <c r="M12" s="200" t="str">
        <f>IF('Data Import'!$E$330&lt;&gt;"",'Data Import'!$E$330,"")</f>
        <v/>
      </c>
      <c r="N12" s="201" t="str">
        <f>IF('Data Import'!$E$331&lt;&gt;"",'Data Import'!$E$331,"")</f>
        <v/>
      </c>
    </row>
    <row r="13" spans="1:14" s="202" customFormat="1" ht="15.75" customHeight="1" x14ac:dyDescent="0.25">
      <c r="A13" s="33">
        <v>3</v>
      </c>
      <c r="B13" s="177" t="s">
        <v>13</v>
      </c>
      <c r="C13" s="199" t="str">
        <f>IF('Data Import'!$F$320="Нет","+","")</f>
        <v/>
      </c>
      <c r="D13" s="199" t="str">
        <f>IF('Data Import'!$F$321="Нет","+","")</f>
        <v/>
      </c>
      <c r="E13" s="179" t="str">
        <f>IF('Data Import'!$F$322&lt;&gt;"",'Data Import'!$F$322,"")</f>
        <v/>
      </c>
      <c r="F13" s="199" t="str">
        <f>IF('Data Import'!$F$323&lt;&gt;"",'Data Import'!$F$323,"")</f>
        <v/>
      </c>
      <c r="G13" s="201" t="str">
        <f>IF('Data Import'!$F$324&lt;&gt;"",'Data Import'!$F$324,"")</f>
        <v/>
      </c>
      <c r="H13" s="201" t="str">
        <f>IF('Data Import'!$F$325&lt;&gt;"",'Data Import'!$F$325,"")</f>
        <v/>
      </c>
      <c r="I13" s="199" t="str">
        <f>IF('Data Import'!$F$326="Нет","+","")</f>
        <v/>
      </c>
      <c r="J13" s="179" t="str">
        <f>IF('Data Import'!$F$327&lt;&gt;"",'Data Import'!$F$327,"")</f>
        <v/>
      </c>
      <c r="K13" s="179" t="str">
        <f>IF('Data Import'!$F$328&lt;&gt;"",'Data Import'!$F$328,"")</f>
        <v/>
      </c>
      <c r="L13" s="200" t="str">
        <f>IF('Data Import'!$F$329&lt;&gt;"",'Data Import'!$F$329,"")</f>
        <v/>
      </c>
      <c r="M13" s="200" t="str">
        <f>IF('Data Import'!$F$330&lt;&gt;"",'Data Import'!$F$330,"")</f>
        <v/>
      </c>
      <c r="N13" s="201" t="str">
        <f>IF('Data Import'!$F$331&lt;&gt;"",'Data Import'!$F$331,"")</f>
        <v/>
      </c>
    </row>
    <row r="14" spans="1:14" s="202" customFormat="1" ht="96.75" customHeight="1" x14ac:dyDescent="0.25">
      <c r="A14" s="33">
        <v>4</v>
      </c>
      <c r="B14" s="177" t="s">
        <v>14</v>
      </c>
      <c r="C14" s="199" t="str">
        <f>IF('Data Import'!$G$320="Нет","+","")</f>
        <v/>
      </c>
      <c r="D14" s="199" t="str">
        <f>IF('Data Import'!$G$321="Нет","+","")</f>
        <v/>
      </c>
      <c r="E14" s="179" t="str">
        <f>IF('Data Import'!$G$322&lt;&gt;"",'Data Import'!$G$322,"")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v>
      </c>
      <c r="F14" s="199" t="str">
        <f>IF('Data Import'!$G$323&lt;&gt;"",'Data Import'!$G$323,"")</f>
        <v>%</v>
      </c>
      <c r="G14" s="201">
        <f>IF('Data Import'!$G$324&lt;&gt;"",'Data Import'!$G$324,"")</f>
        <v>35</v>
      </c>
      <c r="H14" s="201">
        <f>IF('Data Import'!$G$325&lt;&gt;"",'Data Import'!$G$325,"")</f>
        <v>35</v>
      </c>
      <c r="I14" s="199" t="str">
        <f>IF('Data Import'!$G$326="Нет","+","")</f>
        <v/>
      </c>
      <c r="J14" s="179" t="str">
        <f>IF('Data Import'!$G$327&lt;&gt;"",'Data Import'!$G$327,"")</f>
        <v/>
      </c>
      <c r="K14" s="179" t="str">
        <f>IF('Data Import'!$G$328&lt;&gt;"",'Data Import'!$G$328,"")</f>
        <v xml:space="preserve">Регулярное проведение инструктажа </v>
      </c>
      <c r="L14" s="200">
        <f>IF('Data Import'!$G$329&lt;&gt;"",'Data Import'!$G$329,"")</f>
        <v>9</v>
      </c>
      <c r="M14" s="200">
        <f>IF('Data Import'!$G$330&lt;&gt;"",'Data Import'!$G$330,"")</f>
        <v>0</v>
      </c>
      <c r="N14" s="201">
        <f>IF('Data Import'!$G$331&lt;&gt;"",'Data Import'!$G$331,"")</f>
        <v>0</v>
      </c>
    </row>
    <row r="15" spans="1:14" s="202" customFormat="1" ht="15.75" customHeight="1" x14ac:dyDescent="0.25">
      <c r="A15" s="33">
        <v>5</v>
      </c>
      <c r="B15" s="177" t="s">
        <v>15</v>
      </c>
      <c r="C15" s="199" t="str">
        <f>IF('Data Import'!$H$320="Нет","+","")</f>
        <v>+</v>
      </c>
      <c r="D15" s="199" t="str">
        <f>IF('Data Import'!$H$321="Нет","+","")</f>
        <v/>
      </c>
      <c r="E15" s="179" t="str">
        <f>IF('Data Import'!$H$322&lt;&gt;"",'Data Import'!$H$322,"")</f>
        <v/>
      </c>
      <c r="F15" s="199" t="str">
        <f>IF('Data Import'!$H$323&lt;&gt;"",'Data Import'!$H$323,"")</f>
        <v/>
      </c>
      <c r="G15" s="201" t="str">
        <f>IF('Data Import'!$H$324&lt;&gt;"",'Data Import'!$H$324,"")</f>
        <v/>
      </c>
      <c r="H15" s="201" t="str">
        <f>IF('Data Import'!$H$325&lt;&gt;"",'Data Import'!$H$325,"")</f>
        <v/>
      </c>
      <c r="I15" s="199" t="str">
        <f>IF('Data Import'!$H$326="Нет","+","")</f>
        <v>+</v>
      </c>
      <c r="J15" s="179" t="str">
        <f>IF('Data Import'!$H$327&lt;&gt;"",'Data Import'!$H$327,"")</f>
        <v/>
      </c>
      <c r="K15" s="179" t="str">
        <f>IF('Data Import'!$H$328&lt;&gt;"",'Data Import'!$H$328,"")</f>
        <v/>
      </c>
      <c r="L15" s="200">
        <f>IF('Data Import'!$H$329&lt;&gt;"",'Data Import'!$H$329,"")</f>
        <v>78</v>
      </c>
      <c r="M15" s="200">
        <f>IF('Data Import'!$H$330&lt;&gt;"",'Data Import'!$H$330,"")</f>
        <v>0</v>
      </c>
      <c r="N15" s="201">
        <f>IF('Data Import'!$H$331&lt;&gt;"",'Data Import'!$H$331,"")</f>
        <v>0</v>
      </c>
    </row>
    <row r="16" spans="1:14" s="202" customFormat="1" ht="15.75" customHeight="1" x14ac:dyDescent="0.25">
      <c r="A16" s="33">
        <v>6</v>
      </c>
      <c r="B16" s="177" t="s">
        <v>16</v>
      </c>
      <c r="C16" s="199" t="str">
        <f>IF('Data Import'!$I$320="Нет","+","")</f>
        <v>+</v>
      </c>
      <c r="D16" s="199" t="str">
        <f>IF('Data Import'!$I$321="Нет","+","")</f>
        <v/>
      </c>
      <c r="E16" s="179" t="str">
        <f>IF('Data Import'!$I$322&lt;&gt;"",'Data Import'!$I$322,"")</f>
        <v/>
      </c>
      <c r="F16" s="199" t="str">
        <f>IF('Data Import'!$I$323&lt;&gt;"",'Data Import'!$I$323,"")</f>
        <v/>
      </c>
      <c r="G16" s="201" t="str">
        <f>IF('Data Import'!$I$324&lt;&gt;"",'Data Import'!$I$324,"")</f>
        <v/>
      </c>
      <c r="H16" s="201" t="str">
        <f>IF('Data Import'!$I$325&lt;&gt;"",'Data Import'!$I$325,"")</f>
        <v/>
      </c>
      <c r="I16" s="199" t="str">
        <f>IF('Data Import'!$I$326="Нет","+","")</f>
        <v>+</v>
      </c>
      <c r="J16" s="179" t="str">
        <f>IF('Data Import'!$I$327&lt;&gt;"",'Data Import'!$I$327,"")</f>
        <v/>
      </c>
      <c r="K16" s="179" t="str">
        <f>IF('Data Import'!$I$328&lt;&gt;"",'Data Import'!$I$328,"")</f>
        <v/>
      </c>
      <c r="L16" s="200" t="str">
        <f>IF('Data Import'!$I$329&lt;&gt;"",'Data Import'!$I$329,"")</f>
        <v/>
      </c>
      <c r="M16" s="200" t="str">
        <f>IF('Data Import'!$I$330&lt;&gt;"",'Data Import'!$I$330,"")</f>
        <v/>
      </c>
      <c r="N16" s="201" t="str">
        <f>IF('Data Import'!$I$331&lt;&gt;"",'Data Import'!$I$331,"")</f>
        <v/>
      </c>
    </row>
    <row r="17" spans="1:14" s="202" customFormat="1" ht="200.25" customHeight="1" x14ac:dyDescent="0.25">
      <c r="A17" s="33">
        <v>7</v>
      </c>
      <c r="B17" s="177" t="s">
        <v>17</v>
      </c>
      <c r="C17" s="199" t="str">
        <f>IF('Data Import'!$J$320="Нет","+","")</f>
        <v/>
      </c>
      <c r="D17" s="199" t="str">
        <f>IF('Data Import'!$J$321="Нет","+","")</f>
        <v/>
      </c>
      <c r="E17" s="179" t="str">
        <f>IF('Data Import'!$J$322&lt;&gt;"",'Data Import'!$J$322,"")</f>
        <v>Проведение обучения по программам дополнительного профессионального образования</v>
      </c>
      <c r="F17" s="199" t="str">
        <f>IF('Data Import'!$J$323&lt;&gt;"",'Data Import'!$J$323,"")</f>
        <v>%</v>
      </c>
      <c r="G17" s="201">
        <f>IF('Data Import'!$J$324&lt;&gt;"",'Data Import'!$J$324,"")</f>
        <v>80</v>
      </c>
      <c r="H17" s="201">
        <f>IF('Data Import'!$J$325&lt;&gt;"",'Data Import'!$J$325,"")</f>
        <v>80</v>
      </c>
      <c r="I17" s="199" t="str">
        <f>IF('Data Import'!$J$326="Нет","+","")</f>
        <v/>
      </c>
      <c r="J17" s="179" t="str">
        <f>IF('Data Import'!$J$327&lt;&gt;"",'Data Import'!$J$327,"")</f>
        <v/>
      </c>
      <c r="K17" s="179" t="str">
        <f>IF('Data Import'!$J$328&lt;&gt;"",'Data Import'!$J$328,"")</f>
        <v>В Сахалинской области проведение обучения по программам дополнительного профессионального образования, согласованным с общественными организациями инвалидов, не проводится.  В августе 2025 года был проведен обучающий семинар по программе 
«ПРАКТИЧЕСКИЕ АСПЕКТЫ ОБЕСПЕЧЕНИЯ ДОСТУПНОСТИ УСЛУГ В СФЕРЕ ТРАНСПОРТА ДЛЯ ЛЮДЕЙ С ИНВАЛИДНОСТЬЮ И ДРУГИХ МАЛОМОБИЛЬНЫХ ГРУПП НАСЕЛЕНИЯ»для работников транспортных  организаций, задействованных в формированиидоступной среды жизнедеятельности для инвалидов и других маломобильных
групп населения</v>
      </c>
      <c r="L17" s="200">
        <f>IF('Data Import'!$J$329&lt;&gt;"",'Data Import'!$J$329,"")</f>
        <v>29</v>
      </c>
      <c r="M17" s="200">
        <f>IF('Data Import'!$J$330&lt;&gt;"",'Data Import'!$J$330,"")</f>
        <v>0</v>
      </c>
      <c r="N17" s="201">
        <f>IF('Data Import'!$J$331&lt;&gt;"",'Data Import'!$J$331,"")</f>
        <v>0</v>
      </c>
    </row>
    <row r="18" spans="1:14" s="202" customFormat="1" ht="15.75" customHeight="1" x14ac:dyDescent="0.25">
      <c r="A18" s="33">
        <v>8</v>
      </c>
      <c r="B18" s="177" t="s">
        <v>18</v>
      </c>
      <c r="C18" s="199" t="str">
        <f>IF('Data Import'!$K$320="Нет","+","")</f>
        <v>+</v>
      </c>
      <c r="D18" s="199" t="str">
        <f>IF('Data Import'!$K$321="Нет","+","")</f>
        <v/>
      </c>
      <c r="E18" s="179" t="str">
        <f>IF('Data Import'!$K$322&lt;&gt;"",'Data Import'!$K$322,"")</f>
        <v/>
      </c>
      <c r="F18" s="199" t="str">
        <f>IF('Data Import'!$K$323&lt;&gt;"",'Data Import'!$K$323,"")</f>
        <v/>
      </c>
      <c r="G18" s="201" t="str">
        <f>IF('Data Import'!$K$324&lt;&gt;"",'Data Import'!$K$324,"")</f>
        <v/>
      </c>
      <c r="H18" s="201" t="str">
        <f>IF('Data Import'!$K$325&lt;&gt;"",'Data Import'!$K$325,"")</f>
        <v/>
      </c>
      <c r="I18" s="199" t="str">
        <f>IF('Data Import'!$K$326="Нет","+","")</f>
        <v>+</v>
      </c>
      <c r="J18" s="179" t="str">
        <f>IF('Data Import'!$K$327&lt;&gt;"",'Data Import'!$K$327,"")</f>
        <v/>
      </c>
      <c r="K18" s="179" t="str">
        <f>IF('Data Import'!$K$328&lt;&gt;"",'Data Import'!$K$328,"")</f>
        <v/>
      </c>
      <c r="L18" s="200">
        <f>IF('Data Import'!$K$329&lt;&gt;"",'Data Import'!$K$329,"")</f>
        <v>34</v>
      </c>
      <c r="M18" s="200">
        <f>IF('Data Import'!$K$330&lt;&gt;"",'Data Import'!$K$330,"")</f>
        <v>0</v>
      </c>
      <c r="N18" s="201">
        <f>IF('Data Import'!$K$331&lt;&gt;"",'Data Import'!$K$331,"")</f>
        <v>0</v>
      </c>
    </row>
    <row r="19" spans="1:14" s="202" customFormat="1" ht="55.5" customHeight="1" x14ac:dyDescent="0.25">
      <c r="A19" s="33">
        <v>9</v>
      </c>
      <c r="B19" s="177" t="s">
        <v>19</v>
      </c>
      <c r="C19" s="199" t="str">
        <f>IF('Data Import'!$L$320="Нет","+","")</f>
        <v/>
      </c>
      <c r="D19" s="199" t="str">
        <f>IF('Data Import'!$L$321="Нет","+","")</f>
        <v/>
      </c>
      <c r="E19" s="179" t="str">
        <f>IF('Data Import'!$L$322&lt;&gt;"",'Data Import'!$L$322,"")</f>
        <v>Доля специалистов, прошедших инструктирование (обучение) особенностям организации работы с инвалидами или повышение квалификации по вопросам интеграции инвалидов, от общего числа специалистов занятых в сфере транспорта</v>
      </c>
      <c r="F19" s="199" t="str">
        <f>IF('Data Import'!$L$323&lt;&gt;"",'Data Import'!$L$323,"")</f>
        <v>%</v>
      </c>
      <c r="G19" s="201">
        <f>IF('Data Import'!$L$324&lt;&gt;"",'Data Import'!$L$324,"")</f>
        <v>90</v>
      </c>
      <c r="H19" s="201">
        <f>IF('Data Import'!$L$325&lt;&gt;"",'Data Import'!$L$325,"")</f>
        <v>0</v>
      </c>
      <c r="I19" s="199" t="str">
        <f>IF('Data Import'!$L$326="Нет","+","")</f>
        <v>+</v>
      </c>
      <c r="J19" s="179" t="str">
        <f>IF('Data Import'!$L$327&lt;&gt;"",'Data Import'!$L$327,"")</f>
        <v/>
      </c>
      <c r="K19" s="179" t="str">
        <f>IF('Data Import'!$L$328&lt;&gt;"",'Data Import'!$L$328,"")</f>
        <v/>
      </c>
      <c r="L19" s="200">
        <f>IF('Data Import'!$L$329&lt;&gt;"",'Data Import'!$L$329,"")</f>
        <v>30</v>
      </c>
      <c r="M19" s="200">
        <f>IF('Data Import'!$L$330&lt;&gt;"",'Data Import'!$L$330,"")</f>
        <v>0</v>
      </c>
      <c r="N19" s="201">
        <f>IF('Data Import'!$L$331&lt;&gt;"",'Data Import'!$L$331,"")</f>
        <v>0</v>
      </c>
    </row>
    <row r="20" spans="1:14" s="202" customFormat="1" ht="15.75" customHeight="1" x14ac:dyDescent="0.25">
      <c r="A20" s="33">
        <v>10</v>
      </c>
      <c r="B20" s="177" t="s">
        <v>20</v>
      </c>
      <c r="C20" s="199" t="str">
        <f>IF('Data Import'!$M$320="Нет","+","")</f>
        <v>+</v>
      </c>
      <c r="D20" s="199" t="str">
        <f>IF('Data Import'!$M$321="Нет","+","")</f>
        <v/>
      </c>
      <c r="E20" s="179" t="str">
        <f>IF('Data Import'!$M$322&lt;&gt;"",'Data Import'!$M$322,"")</f>
        <v/>
      </c>
      <c r="F20" s="199" t="str">
        <f>IF('Data Import'!$M$323&lt;&gt;"",'Data Import'!$M$323,"")</f>
        <v/>
      </c>
      <c r="G20" s="201" t="str">
        <f>IF('Data Import'!$M$324&lt;&gt;"",'Data Import'!$M$324,"")</f>
        <v/>
      </c>
      <c r="H20" s="201" t="str">
        <f>IF('Data Import'!$M$325&lt;&gt;"",'Data Import'!$M$325,"")</f>
        <v/>
      </c>
      <c r="I20" s="199" t="str">
        <f>IF('Data Import'!$M$326="Нет","+","")</f>
        <v>+</v>
      </c>
      <c r="J20" s="179" t="str">
        <f>IF('Data Import'!$M$327&lt;&gt;"",'Data Import'!$M$327,"")</f>
        <v/>
      </c>
      <c r="K20" s="179" t="str">
        <f>IF('Data Import'!$M$328&lt;&gt;"",'Data Import'!$M$328,"")</f>
        <v/>
      </c>
      <c r="L20" s="200">
        <f>IF('Data Import'!$M$329&lt;&gt;"",'Data Import'!$M$329,"")</f>
        <v>63</v>
      </c>
      <c r="M20" s="200">
        <f>IF('Data Import'!$M$330&lt;&gt;"",'Data Import'!$M$330,"")</f>
        <v>23</v>
      </c>
      <c r="N20" s="201">
        <f>IF('Data Import'!$M$331&lt;&gt;"",'Data Import'!$M$331,"")</f>
        <v>36.508000000000003</v>
      </c>
    </row>
    <row r="21" spans="1:14" s="202" customFormat="1" ht="15.75" customHeight="1" x14ac:dyDescent="0.25">
      <c r="A21" s="33">
        <v>11</v>
      </c>
      <c r="B21" s="177" t="s">
        <v>21</v>
      </c>
      <c r="C21" s="199" t="str">
        <f>IF('Data Import'!$N$320="Нет","+","")</f>
        <v>+</v>
      </c>
      <c r="D21" s="199" t="str">
        <f>IF('Data Import'!$N$321="Нет","+","")</f>
        <v/>
      </c>
      <c r="E21" s="179" t="str">
        <f>IF('Data Import'!$N$322&lt;&gt;"",'Data Import'!$N$322,"")</f>
        <v/>
      </c>
      <c r="F21" s="199" t="str">
        <f>IF('Data Import'!$N$323&lt;&gt;"",'Data Import'!$N$323,"")</f>
        <v/>
      </c>
      <c r="G21" s="201" t="str">
        <f>IF('Data Import'!$N$324&lt;&gt;"",'Data Import'!$N$324,"")</f>
        <v/>
      </c>
      <c r="H21" s="201" t="str">
        <f>IF('Data Import'!$N$325&lt;&gt;"",'Data Import'!$N$325,"")</f>
        <v/>
      </c>
      <c r="I21" s="199" t="str">
        <f>IF('Data Import'!$N$326="Нет","+","")</f>
        <v>+</v>
      </c>
      <c r="J21" s="179" t="str">
        <f>IF('Data Import'!$N$327&lt;&gt;"",'Data Import'!$N$327,"")</f>
        <v/>
      </c>
      <c r="K21" s="179" t="str">
        <f>IF('Data Import'!$N$328&lt;&gt;"",'Data Import'!$N$328,"")</f>
        <v/>
      </c>
      <c r="L21" s="200">
        <f>IF('Data Import'!$N$329&lt;&gt;"",'Data Import'!$N$329,"")</f>
        <v>72</v>
      </c>
      <c r="M21" s="200">
        <f>IF('Data Import'!$N$330&lt;&gt;"",'Data Import'!$N$330,"")</f>
        <v>0</v>
      </c>
      <c r="N21" s="201">
        <f>IF('Data Import'!$N$331&lt;&gt;"",'Data Import'!$N$331,"")</f>
        <v>0</v>
      </c>
    </row>
    <row r="22" spans="1:14" s="202" customFormat="1" ht="15.75" customHeight="1" x14ac:dyDescent="0.25">
      <c r="A22" s="33">
        <v>12</v>
      </c>
      <c r="B22" s="177" t="s">
        <v>22</v>
      </c>
      <c r="C22" s="199" t="str">
        <f>IF('Data Import'!$O$320="Нет","+","")</f>
        <v>+</v>
      </c>
      <c r="D22" s="199" t="str">
        <f>IF('Data Import'!$O$321="Нет","+","")</f>
        <v/>
      </c>
      <c r="E22" s="179" t="str">
        <f>IF('Data Import'!$O$322&lt;&gt;"",'Data Import'!$O$322,"")</f>
        <v/>
      </c>
      <c r="F22" s="199" t="str">
        <f>IF('Data Import'!$O$323&lt;&gt;"",'Data Import'!$O$323,"")</f>
        <v/>
      </c>
      <c r="G22" s="201" t="str">
        <f>IF('Data Import'!$O$324&lt;&gt;"",'Data Import'!$O$324,"")</f>
        <v/>
      </c>
      <c r="H22" s="201" t="str">
        <f>IF('Data Import'!$O$325&lt;&gt;"",'Data Import'!$O$325,"")</f>
        <v/>
      </c>
      <c r="I22" s="199" t="str">
        <f>IF('Data Import'!$O$326="Нет","+","")</f>
        <v>+</v>
      </c>
      <c r="J22" s="179" t="str">
        <f>IF('Data Import'!$O$327&lt;&gt;"",'Data Import'!$O$327,"")</f>
        <v/>
      </c>
      <c r="K22" s="179" t="str">
        <f>IF('Data Import'!$O$328&lt;&gt;"",'Data Import'!$O$328,"")</f>
        <v/>
      </c>
      <c r="L22" s="200">
        <f>IF('Data Import'!$O$329&lt;&gt;"",'Data Import'!$O$329,"")</f>
        <v>12</v>
      </c>
      <c r="M22" s="200">
        <f>IF('Data Import'!$O$330&lt;&gt;"",'Data Import'!$O$330,"")</f>
        <v>1</v>
      </c>
      <c r="N22" s="201">
        <f>IF('Data Import'!$O$331&lt;&gt;"",'Data Import'!$O$331,"")</f>
        <v>8.3330000000000002</v>
      </c>
    </row>
    <row r="23" spans="1:14" s="202" customFormat="1" ht="140.25" customHeight="1" x14ac:dyDescent="0.25">
      <c r="A23" s="33">
        <v>13</v>
      </c>
      <c r="B23" s="177" t="s">
        <v>23</v>
      </c>
      <c r="C23" s="199" t="str">
        <f>IF('Data Import'!$P$320="Нет","+","")</f>
        <v/>
      </c>
      <c r="D23" s="199" t="str">
        <f>IF('Data Import'!$P$321="Нет","+","")</f>
        <v/>
      </c>
      <c r="E23" s="179" t="str">
        <f>IF('Data Import'!$P$322&lt;&gt;"",'Data Import'!$P$322,"")</f>
        <v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не менее 20 %, 
2025 год – не менее 35 %, 
2026 год – не менее 50 % </v>
      </c>
      <c r="F23" s="199" t="str">
        <f>IF('Data Import'!$P$323&lt;&gt;"",'Data Import'!$P$323,"")</f>
        <v/>
      </c>
      <c r="G23" s="201" t="str">
        <f>IF('Data Import'!$P$324&lt;&gt;"",'Data Import'!$P$324,"")</f>
        <v/>
      </c>
      <c r="H23" s="201" t="str">
        <f>IF('Data Import'!$P$325&lt;&gt;"",'Data Import'!$P$325,"")</f>
        <v/>
      </c>
      <c r="I23" s="199" t="str">
        <f>IF('Data Import'!$P$326="Нет","+","")</f>
        <v/>
      </c>
      <c r="J23" s="179" t="str">
        <f>IF('Data Import'!$P$327&lt;&gt;"",'Data Import'!$P$327,"")</f>
        <v/>
      </c>
      <c r="K23" s="179" t="str">
        <f>IF('Data Import'!$P$328&lt;&gt;"",'Data Import'!$P$328,"")</f>
        <v xml:space="preserve">г. Пенза, АО "Пензенское объединение автовокзалов": Дистанционный курс семинаров от Федерального ресурсного (информационно-методического) центра по формированию доступной среды для инвалидов и других маломобильных групп населения ФГБУ ФНОЦ МСЭ и Р им. Г.А. Альбрехта Минтруда России.                                                                                  Семинар-тренинг под руководством председателя регионального отделения Общероссийской общественной организвции "Российский Союз Инвалидов"   </v>
      </c>
      <c r="L23" s="200">
        <f>IF('Data Import'!$P$329&lt;&gt;"",'Data Import'!$P$329,"")</f>
        <v>141</v>
      </c>
      <c r="M23" s="200">
        <f>IF('Data Import'!$P$330&lt;&gt;"",'Data Import'!$P$330,"")</f>
        <v>5</v>
      </c>
      <c r="N23" s="201">
        <f>IF('Data Import'!$P$331&lt;&gt;"",'Data Import'!$P$331,"")</f>
        <v>3.5459999999999998</v>
      </c>
    </row>
    <row r="24" spans="1:14" s="202" customFormat="1" ht="15.75" customHeight="1" x14ac:dyDescent="0.25">
      <c r="A24" s="33">
        <v>14</v>
      </c>
      <c r="B24" s="177" t="s">
        <v>24</v>
      </c>
      <c r="C24" s="199" t="str">
        <f>IF('Data Import'!$Q$320="Нет","+","")</f>
        <v>+</v>
      </c>
      <c r="D24" s="199" t="str">
        <f>IF('Data Import'!$Q$321="Нет","+","")</f>
        <v/>
      </c>
      <c r="E24" s="179" t="str">
        <f>IF('Data Import'!$Q$322&lt;&gt;"",'Data Import'!$Q$322,"")</f>
        <v/>
      </c>
      <c r="F24" s="199" t="str">
        <f>IF('Data Import'!$Q$323&lt;&gt;"",'Data Import'!$Q$323,"")</f>
        <v/>
      </c>
      <c r="G24" s="201" t="str">
        <f>IF('Data Import'!$Q$324&lt;&gt;"",'Data Import'!$Q$324,"")</f>
        <v/>
      </c>
      <c r="H24" s="201" t="str">
        <f>IF('Data Import'!$Q$325&lt;&gt;"",'Data Import'!$Q$325,"")</f>
        <v/>
      </c>
      <c r="I24" s="199" t="str">
        <f>IF('Data Import'!$Q$326="Нет","+","")</f>
        <v>+</v>
      </c>
      <c r="J24" s="179" t="str">
        <f>IF('Data Import'!$Q$327&lt;&gt;"",'Data Import'!$Q$327,"")</f>
        <v/>
      </c>
      <c r="K24" s="179" t="str">
        <f>IF('Data Import'!$Q$328&lt;&gt;"",'Data Import'!$Q$328,"")</f>
        <v/>
      </c>
      <c r="L24" s="200">
        <f>IF('Data Import'!$Q$329&lt;&gt;"",'Data Import'!$Q$329,"")</f>
        <v>33</v>
      </c>
      <c r="M24" s="200">
        <f>IF('Data Import'!$Q$330&lt;&gt;"",'Data Import'!$Q$330,"")</f>
        <v>2</v>
      </c>
      <c r="N24" s="201">
        <f>IF('Data Import'!$Q$331&lt;&gt;"",'Data Import'!$Q$331,"")</f>
        <v>6.0609999999999999</v>
      </c>
    </row>
    <row r="25" spans="1:14" s="202" customFormat="1" ht="15.75" customHeight="1" x14ac:dyDescent="0.25">
      <c r="A25" s="33">
        <v>15</v>
      </c>
      <c r="B25" s="177" t="s">
        <v>25</v>
      </c>
      <c r="C25" s="199" t="str">
        <f>IF('Data Import'!$R$320="Нет","+","")</f>
        <v>+</v>
      </c>
      <c r="D25" s="199" t="str">
        <f>IF('Data Import'!$R$321="Нет","+","")</f>
        <v/>
      </c>
      <c r="E25" s="179" t="str">
        <f>IF('Data Import'!$R$322&lt;&gt;"",'Data Import'!$R$322,"")</f>
        <v/>
      </c>
      <c r="F25" s="199" t="str">
        <f>IF('Data Import'!$R$323&lt;&gt;"",'Data Import'!$R$323,"")</f>
        <v/>
      </c>
      <c r="G25" s="201" t="str">
        <f>IF('Data Import'!$R$324&lt;&gt;"",'Data Import'!$R$324,"")</f>
        <v/>
      </c>
      <c r="H25" s="201" t="str">
        <f>IF('Data Import'!$R$325&lt;&gt;"",'Data Import'!$R$325,"")</f>
        <v/>
      </c>
      <c r="I25" s="199" t="str">
        <f>IF('Data Import'!$R$326="Нет","+","")</f>
        <v>+</v>
      </c>
      <c r="J25" s="179" t="str">
        <f>IF('Data Import'!$R$327&lt;&gt;"",'Data Import'!$R$327,"")</f>
        <v/>
      </c>
      <c r="K25" s="179" t="str">
        <f>IF('Data Import'!$R$328&lt;&gt;"",'Data Import'!$R$328,"")</f>
        <v/>
      </c>
      <c r="L25" s="200">
        <f>IF('Data Import'!$R$329&lt;&gt;"",'Data Import'!$R$329,"")</f>
        <v>27</v>
      </c>
      <c r="M25" s="200">
        <f>IF('Data Import'!$R$330&lt;&gt;"",'Data Import'!$R$330,"")</f>
        <v>2</v>
      </c>
      <c r="N25" s="201">
        <f>IF('Data Import'!$R$331&lt;&gt;"",'Data Import'!$R$331,"")</f>
        <v>7.407</v>
      </c>
    </row>
    <row r="26" spans="1:14" s="202" customFormat="1" ht="93.75" customHeight="1" x14ac:dyDescent="0.25">
      <c r="A26" s="33">
        <v>16</v>
      </c>
      <c r="B26" s="177" t="s">
        <v>26</v>
      </c>
      <c r="C26" s="199" t="str">
        <f>IF('Data Import'!$S$320="Нет","+","")</f>
        <v/>
      </c>
      <c r="D26" s="199" t="str">
        <f>IF('Data Import'!$S$321="Нет","+","")</f>
        <v/>
      </c>
      <c r="E26" s="179" t="str">
        <f>IF('Data Import'!$S$322&lt;&gt;"",'Data Import'!$S$322,"")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Республики Марий Эл, прошли обучение по программам дополнительного профессионального образования, согласованным с общественными организациями инвалидов</v>
      </c>
      <c r="F26" s="199" t="str">
        <f>IF('Data Import'!$S$323&lt;&gt;"",'Data Import'!$S$323,"")</f>
        <v>%</v>
      </c>
      <c r="G26" s="201">
        <f>IF('Data Import'!$S$324&lt;&gt;"",'Data Import'!$S$324,"")</f>
        <v>20</v>
      </c>
      <c r="H26" s="201">
        <f>IF('Data Import'!$S$325&lt;&gt;"",'Data Import'!$S$325,"")</f>
        <v>21.4</v>
      </c>
      <c r="I26" s="199" t="str">
        <f>IF('Data Import'!$S$326="Нет","+","")</f>
        <v/>
      </c>
      <c r="J26" s="179" t="str">
        <f>IF('Data Import'!$S$327&lt;&gt;"",'Data Import'!$S$327,"")</f>
        <v/>
      </c>
      <c r="K26" s="179" t="str">
        <f>IF('Data Import'!$S$328&lt;&gt;"",'Data Import'!$S$328,"")</f>
        <v>прохождение обучения</v>
      </c>
      <c r="L26" s="200">
        <f>IF('Data Import'!$S$329&lt;&gt;"",'Data Import'!$S$329,"")</f>
        <v>14</v>
      </c>
      <c r="M26" s="200">
        <f>IF('Data Import'!$S$330&lt;&gt;"",'Data Import'!$S$330,"")</f>
        <v>3</v>
      </c>
      <c r="N26" s="201">
        <f>IF('Data Import'!$S$331&lt;&gt;"",'Data Import'!$S$331,"")</f>
        <v>21.428999999999998</v>
      </c>
    </row>
    <row r="27" spans="1:14" s="202" customFormat="1" ht="15.75" customHeight="1" x14ac:dyDescent="0.25">
      <c r="A27" s="33">
        <v>17</v>
      </c>
      <c r="B27" s="177" t="s">
        <v>27</v>
      </c>
      <c r="C27" s="199" t="str">
        <f>IF('Data Import'!$T$320="Нет","+","")</f>
        <v/>
      </c>
      <c r="D27" s="199" t="str">
        <f>IF('Data Import'!$T$321="Нет","+","")</f>
        <v/>
      </c>
      <c r="E27" s="179" t="str">
        <f>IF('Data Import'!$T$322&lt;&gt;"",'Data Import'!$T$322,"")</f>
        <v/>
      </c>
      <c r="F27" s="199" t="str">
        <f>IF('Data Import'!$T$323&lt;&gt;"",'Data Import'!$T$323,"")</f>
        <v/>
      </c>
      <c r="G27" s="201" t="str">
        <f>IF('Data Import'!$T$324&lt;&gt;"",'Data Import'!$T$324,"")</f>
        <v/>
      </c>
      <c r="H27" s="201" t="str">
        <f>IF('Data Import'!$T$325&lt;&gt;"",'Data Import'!$T$325,"")</f>
        <v/>
      </c>
      <c r="I27" s="199" t="str">
        <f>IF('Data Import'!$T$326="Нет","+","")</f>
        <v/>
      </c>
      <c r="J27" s="179" t="str">
        <f>IF('Data Import'!$T$327&lt;&gt;"",'Data Import'!$T$327,"")</f>
        <v/>
      </c>
      <c r="K27" s="179" t="str">
        <f>IF('Data Import'!$T$328&lt;&gt;"",'Data Import'!$T$328,"")</f>
        <v/>
      </c>
      <c r="L27" s="200" t="str">
        <f>IF('Data Import'!$T$329&lt;&gt;"",'Data Import'!$T$329,"")</f>
        <v/>
      </c>
      <c r="M27" s="200" t="str">
        <f>IF('Data Import'!$T$330&lt;&gt;"",'Data Import'!$T$330,"")</f>
        <v/>
      </c>
      <c r="N27" s="201" t="str">
        <f>IF('Data Import'!$T$331&lt;&gt;"",'Data Import'!$T$331,"")</f>
        <v/>
      </c>
    </row>
    <row r="28" spans="1:14" s="202" customFormat="1" ht="15.75" customHeight="1" x14ac:dyDescent="0.25">
      <c r="A28" s="33">
        <v>18</v>
      </c>
      <c r="B28" s="177" t="s">
        <v>28</v>
      </c>
      <c r="C28" s="199" t="str">
        <f>IF('Data Import'!$U$320="Нет","+","")</f>
        <v/>
      </c>
      <c r="D28" s="199" t="str">
        <f>IF('Data Import'!$U$321="Нет","+","")</f>
        <v/>
      </c>
      <c r="E28" s="179" t="str">
        <f>IF('Data Import'!$U$322&lt;&gt;"",'Data Import'!$U$322,"")</f>
        <v/>
      </c>
      <c r="F28" s="199" t="str">
        <f>IF('Data Import'!$U$323&lt;&gt;"",'Data Import'!$U$323,"")</f>
        <v/>
      </c>
      <c r="G28" s="201" t="str">
        <f>IF('Data Import'!$U$324&lt;&gt;"",'Data Import'!$U$324,"")</f>
        <v/>
      </c>
      <c r="H28" s="201" t="str">
        <f>IF('Data Import'!$U$325&lt;&gt;"",'Data Import'!$U$325,"")</f>
        <v/>
      </c>
      <c r="I28" s="199" t="str">
        <f>IF('Data Import'!$U$326="Нет","+","")</f>
        <v/>
      </c>
      <c r="J28" s="179" t="str">
        <f>IF('Data Import'!$U$327&lt;&gt;"",'Data Import'!$U$327,"")</f>
        <v/>
      </c>
      <c r="K28" s="179" t="str">
        <f>IF('Data Import'!$U$328&lt;&gt;"",'Data Import'!$U$328,"")</f>
        <v/>
      </c>
      <c r="L28" s="200" t="str">
        <f>IF('Data Import'!$U$329&lt;&gt;"",'Data Import'!$U$329,"")</f>
        <v/>
      </c>
      <c r="M28" s="200" t="str">
        <f>IF('Data Import'!$U$330&lt;&gt;"",'Data Import'!$U$330,"")</f>
        <v/>
      </c>
      <c r="N28" s="201" t="str">
        <f>IF('Data Import'!$U$331&lt;&gt;"",'Data Import'!$U$331,"")</f>
        <v/>
      </c>
    </row>
    <row r="29" spans="1:14" s="202" customFormat="1" ht="15.75" customHeight="1" x14ac:dyDescent="0.25">
      <c r="A29" s="33">
        <v>19</v>
      </c>
      <c r="B29" s="177" t="s">
        <v>29</v>
      </c>
      <c r="C29" s="199" t="str">
        <f>IF('Data Import'!$V$320="Нет","+","")</f>
        <v/>
      </c>
      <c r="D29" s="199" t="str">
        <f>IF('Data Import'!$V$321="Нет","+","")</f>
        <v/>
      </c>
      <c r="E29" s="179" t="str">
        <f>IF('Data Import'!$V$322&lt;&gt;"",'Data Import'!$V$322,"")</f>
        <v/>
      </c>
      <c r="F29" s="199" t="str">
        <f>IF('Data Import'!$V$323&lt;&gt;"",'Data Import'!$V$323,"")</f>
        <v/>
      </c>
      <c r="G29" s="201" t="str">
        <f>IF('Data Import'!$V$324&lt;&gt;"",'Data Import'!$V$324,"")</f>
        <v/>
      </c>
      <c r="H29" s="201" t="str">
        <f>IF('Data Import'!$V$325&lt;&gt;"",'Data Import'!$V$325,"")</f>
        <v/>
      </c>
      <c r="I29" s="199" t="str">
        <f>IF('Data Import'!$V$326="Нет","+","")</f>
        <v/>
      </c>
      <c r="J29" s="179" t="str">
        <f>IF('Data Import'!$V$327&lt;&gt;"",'Data Import'!$V$327,"")</f>
        <v/>
      </c>
      <c r="K29" s="179" t="str">
        <f>IF('Data Import'!$V$328&lt;&gt;"",'Data Import'!$V$328,"")</f>
        <v/>
      </c>
      <c r="L29" s="200" t="str">
        <f>IF('Data Import'!$V$329&lt;&gt;"",'Data Import'!$V$329,"")</f>
        <v/>
      </c>
      <c r="M29" s="200" t="str">
        <f>IF('Data Import'!$V$330&lt;&gt;"",'Data Import'!$V$330,"")</f>
        <v/>
      </c>
      <c r="N29" s="201" t="str">
        <f>IF('Data Import'!$V$331&lt;&gt;"",'Data Import'!$V$331,"")</f>
        <v/>
      </c>
    </row>
    <row r="30" spans="1:14" s="202" customFormat="1" ht="15.75" customHeight="1" x14ac:dyDescent="0.25">
      <c r="A30" s="33">
        <v>20</v>
      </c>
      <c r="B30" s="177" t="s">
        <v>30</v>
      </c>
      <c r="C30" s="199" t="str">
        <f>IF('Data Import'!$W$320="Нет","+","")</f>
        <v>+</v>
      </c>
      <c r="D30" s="199" t="str">
        <f>IF('Data Import'!$W$321="Нет","+","")</f>
        <v/>
      </c>
      <c r="E30" s="179" t="str">
        <f>IF('Data Import'!$W$322&lt;&gt;"",'Data Import'!$W$322,"")</f>
        <v/>
      </c>
      <c r="F30" s="199" t="str">
        <f>IF('Data Import'!$W$323&lt;&gt;"",'Data Import'!$W$323,"")</f>
        <v/>
      </c>
      <c r="G30" s="201" t="str">
        <f>IF('Data Import'!$W$324&lt;&gt;"",'Data Import'!$W$324,"")</f>
        <v/>
      </c>
      <c r="H30" s="201" t="str">
        <f>IF('Data Import'!$W$325&lt;&gt;"",'Data Import'!$W$325,"")</f>
        <v/>
      </c>
      <c r="I30" s="199" t="str">
        <f>IF('Data Import'!$W$326="Нет","+","")</f>
        <v>+</v>
      </c>
      <c r="J30" s="179" t="str">
        <f>IF('Data Import'!$W$327&lt;&gt;"",'Data Import'!$W$327,"")</f>
        <v/>
      </c>
      <c r="K30" s="179" t="str">
        <f>IF('Data Import'!$W$328&lt;&gt;"",'Data Import'!$W$328,"")</f>
        <v/>
      </c>
      <c r="L30" s="200">
        <f>IF('Data Import'!$W$329&lt;&gt;"",'Data Import'!$W$329,"")</f>
        <v>118</v>
      </c>
      <c r="M30" s="200">
        <f>IF('Data Import'!$W$330&lt;&gt;"",'Data Import'!$W$330,"")</f>
        <v>0</v>
      </c>
      <c r="N30" s="201">
        <f>IF('Data Import'!$W$331&lt;&gt;"",'Data Import'!$W$331,"")</f>
        <v>0</v>
      </c>
    </row>
    <row r="31" spans="1:14" s="202" customFormat="1" ht="48.75" customHeight="1" x14ac:dyDescent="0.25">
      <c r="A31" s="33">
        <v>21</v>
      </c>
      <c r="B31" s="177" t="s">
        <v>31</v>
      </c>
      <c r="C31" s="199" t="str">
        <f>IF('Data Import'!$X$320="Нет","+","")</f>
        <v/>
      </c>
      <c r="D31" s="199" t="str">
        <f>IF('Data Import'!$X$321="Нет","+","")</f>
        <v/>
      </c>
      <c r="E31" s="179" t="str">
        <f>IF('Data Import'!$X$322&lt;&gt;"",'Data Import'!$X$322,"")</f>
        <v>Организация обучения (инструктирования) сотрудников по вопросам обеспечения доступности для инвалидов услуг и объектов, на которых они предоставляются, и оказания при этом необходимой помощи</v>
      </c>
      <c r="F31" s="199" t="str">
        <f>IF('Data Import'!$X$323&lt;&gt;"",'Data Import'!$X$323,"")</f>
        <v/>
      </c>
      <c r="G31" s="201" t="str">
        <f>IF('Data Import'!$X$324&lt;&gt;"",'Data Import'!$X$324,"")</f>
        <v/>
      </c>
      <c r="H31" s="201" t="str">
        <f>IF('Data Import'!$X$325&lt;&gt;"",'Data Import'!$X$325,"")</f>
        <v/>
      </c>
      <c r="I31" s="199" t="str">
        <f>IF('Data Import'!$X$326="Нет","+","")</f>
        <v>+</v>
      </c>
      <c r="J31" s="179" t="str">
        <f>IF('Data Import'!$X$327&lt;&gt;"",'Data Import'!$X$327,"")</f>
        <v/>
      </c>
      <c r="K31" s="179" t="str">
        <f>IF('Data Import'!$X$328&lt;&gt;"",'Data Import'!$X$328,"")</f>
        <v/>
      </c>
      <c r="L31" s="200">
        <f>IF('Data Import'!$X$329&lt;&gt;"",'Data Import'!$X$329,"")</f>
        <v>7</v>
      </c>
      <c r="M31" s="200" t="str">
        <f>IF('Data Import'!$X$330&lt;&gt;"",'Data Import'!$X$330,"")</f>
        <v/>
      </c>
      <c r="N31" s="201" t="str">
        <f>IF('Data Import'!$X$331&lt;&gt;"",'Data Import'!$X$331,"")</f>
        <v/>
      </c>
    </row>
    <row r="32" spans="1:14" s="202" customFormat="1" ht="156" customHeight="1" x14ac:dyDescent="0.25">
      <c r="A32" s="33">
        <v>22</v>
      </c>
      <c r="B32" s="177" t="s">
        <v>32</v>
      </c>
      <c r="C32" s="199" t="str">
        <f>IF('Data Import'!$Y$320="Нет","+","")</f>
        <v/>
      </c>
      <c r="D32" s="199" t="str">
        <f>IF('Data Import'!$Y$321="Нет","+","")</f>
        <v/>
      </c>
      <c r="E32" s="179" t="str">
        <f>IF('Data Import'!$Y$322&lt;&gt;"",'Data Import'!$Y$322,"")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РФ и законодательством Ульяновской области, прошли обучение по программам дополнительного профессионального образования.</v>
      </c>
      <c r="F32" s="199" t="str">
        <f>IF('Data Import'!$Y$323&lt;&gt;"",'Data Import'!$Y$323,"")</f>
        <v>%</v>
      </c>
      <c r="G32" s="201">
        <f>IF('Data Import'!$Y$324&lt;&gt;"",'Data Import'!$Y$324,"")</f>
        <v>10</v>
      </c>
      <c r="H32" s="201">
        <f>IF('Data Import'!$Y$325&lt;&gt;"",'Data Import'!$Y$325,"")</f>
        <v>5.7</v>
      </c>
      <c r="I32" s="199" t="str">
        <f>IF('Data Import'!$Y$326="Нет","+","")</f>
        <v/>
      </c>
      <c r="J32" s="179" t="str">
        <f>IF('Data Import'!$Y$327&lt;&gt;"",'Data Import'!$Y$327,"")</f>
        <v/>
      </c>
      <c r="K32" s="179" t="str">
        <f>IF('Data Import'!$Y$328&lt;&gt;"",'Data Import'!$Y$328,"")</f>
        <v>Министерством транспорта Ульяновской области в адрес предприятий и организаций письмом от 07.02.2025 № 73-ИОГВ-06-03.01/662исх была направлена информация о проводимых в 2025 году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имени Г.А.Альбрехта Минтруда России серии онлайн просветительских семинаров по вопросам организации доступной среды для инвалидов и других маломобильных групп населения.</v>
      </c>
      <c r="L32" s="200">
        <f>IF('Data Import'!$Y$329&lt;&gt;"",'Data Import'!$Y$329,"")</f>
        <v>70</v>
      </c>
      <c r="M32" s="200">
        <f>IF('Data Import'!$Y$330&lt;&gt;"",'Data Import'!$Y$330,"")</f>
        <v>4</v>
      </c>
      <c r="N32" s="201">
        <f>IF('Data Import'!$Y$331&lt;&gt;"",'Data Import'!$Y$331,"")</f>
        <v>5.7140000000000004</v>
      </c>
    </row>
    <row r="33" spans="1:14" s="202" customFormat="1" ht="15.75" customHeight="1" x14ac:dyDescent="0.25">
      <c r="A33" s="33">
        <v>23</v>
      </c>
      <c r="B33" s="177" t="s">
        <v>33</v>
      </c>
      <c r="C33" s="199" t="str">
        <f>IF('Data Import'!$Z$320="Нет","+","")</f>
        <v/>
      </c>
      <c r="D33" s="199" t="str">
        <f>IF('Data Import'!$Z$321="Нет","+","")</f>
        <v/>
      </c>
      <c r="E33" s="179" t="str">
        <f>IF('Data Import'!$Z$322&lt;&gt;"",'Data Import'!$Z$322,"")</f>
        <v/>
      </c>
      <c r="F33" s="199" t="str">
        <f>IF('Data Import'!$Z$323&lt;&gt;"",'Data Import'!$Z$323,"")</f>
        <v/>
      </c>
      <c r="G33" s="201" t="str">
        <f>IF('Data Import'!$Z$324&lt;&gt;"",'Data Import'!$Z$324,"")</f>
        <v/>
      </c>
      <c r="H33" s="201" t="str">
        <f>IF('Data Import'!$Z$325&lt;&gt;"",'Data Import'!$Z$325,"")</f>
        <v/>
      </c>
      <c r="I33" s="199" t="str">
        <f>IF('Data Import'!$Z$326="Нет","+","")</f>
        <v/>
      </c>
      <c r="J33" s="179" t="str">
        <f>IF('Data Import'!$Z$327&lt;&gt;"",'Data Import'!$Z$327,"")</f>
        <v/>
      </c>
      <c r="K33" s="179" t="str">
        <f>IF('Data Import'!$Z$328&lt;&gt;"",'Data Import'!$Z$328,"")</f>
        <v/>
      </c>
      <c r="L33" s="200" t="str">
        <f>IF('Data Import'!$Z$329&lt;&gt;"",'Data Import'!$Z$329,"")</f>
        <v/>
      </c>
      <c r="M33" s="200" t="str">
        <f>IF('Data Import'!$Z$330&lt;&gt;"",'Data Import'!$Z$330,"")</f>
        <v/>
      </c>
      <c r="N33" s="201" t="str">
        <f>IF('Data Import'!$Z$331&lt;&gt;"",'Data Import'!$Z$331,"")</f>
        <v/>
      </c>
    </row>
    <row r="34" spans="1:14" s="202" customFormat="1" ht="36" customHeight="1" x14ac:dyDescent="0.25">
      <c r="A34" s="33">
        <v>24</v>
      </c>
      <c r="B34" s="177" t="s">
        <v>34</v>
      </c>
      <c r="C34" s="199" t="str">
        <f>IF('Data Import'!$AA$320="Нет","+","")</f>
        <v/>
      </c>
      <c r="D34" s="199" t="str">
        <f>IF('Data Import'!$AA$321="Нет","+","")</f>
        <v>+</v>
      </c>
      <c r="E34" s="179" t="str">
        <f>IF('Data Import'!$AA$322&lt;&gt;"",'Data Import'!$AA$322,"")</f>
        <v/>
      </c>
      <c r="F34" s="199" t="str">
        <f>IF('Data Import'!$AA$323&lt;&gt;"",'Data Import'!$AA$323,"")</f>
        <v/>
      </c>
      <c r="G34" s="201" t="str">
        <f>IF('Data Import'!$AA$324&lt;&gt;"",'Data Import'!$AA$324,"")</f>
        <v/>
      </c>
      <c r="H34" s="201" t="str">
        <f>IF('Data Import'!$AA$325&lt;&gt;"",'Data Import'!$AA$325,"")</f>
        <v/>
      </c>
      <c r="I34" s="199" t="str">
        <f>IF('Data Import'!$AA$326="Нет","+","")</f>
        <v/>
      </c>
      <c r="J34" s="179" t="str">
        <f>IF('Data Import'!$AA$327&lt;&gt;"",'Data Import'!$AA$327,"")</f>
        <v/>
      </c>
      <c r="K34" s="179" t="str">
        <f>IF('Data Import'!$AA$328&lt;&gt;"",'Data Import'!$AA$328,"")</f>
        <v>Проведено обучение по программам дополнительного профессионального образования</v>
      </c>
      <c r="L34" s="200">
        <f>IF('Data Import'!$AA$329&lt;&gt;"",'Data Import'!$AA$329,"")</f>
        <v>46</v>
      </c>
      <c r="M34" s="200">
        <f>IF('Data Import'!$AA$330&lt;&gt;"",'Data Import'!$AA$330,"")</f>
        <v>34</v>
      </c>
      <c r="N34" s="201">
        <f>IF('Data Import'!$AA$331&lt;&gt;"",'Data Import'!$AA$331,"")</f>
        <v>73.912999999999997</v>
      </c>
    </row>
    <row r="35" spans="1:14" s="202" customFormat="1" ht="15.75" customHeight="1" x14ac:dyDescent="0.25">
      <c r="A35" s="33">
        <v>25</v>
      </c>
      <c r="B35" s="177" t="s">
        <v>35</v>
      </c>
      <c r="C35" s="199" t="str">
        <f>IF('Data Import'!$AB$320="Нет","+","")</f>
        <v>+</v>
      </c>
      <c r="D35" s="199" t="str">
        <f>IF('Data Import'!$AB$321="Нет","+","")</f>
        <v/>
      </c>
      <c r="E35" s="179" t="str">
        <f>IF('Data Import'!$AB$322&lt;&gt;"",'Data Import'!$AB$322,"")</f>
        <v/>
      </c>
      <c r="F35" s="199" t="str">
        <f>IF('Data Import'!$AB$323&lt;&gt;"",'Data Import'!$AB$323,"")</f>
        <v/>
      </c>
      <c r="G35" s="201" t="str">
        <f>IF('Data Import'!$AB$324&lt;&gt;"",'Data Import'!$AB$324,"")</f>
        <v/>
      </c>
      <c r="H35" s="201" t="str">
        <f>IF('Data Import'!$AB$325&lt;&gt;"",'Data Import'!$AB$325,"")</f>
        <v/>
      </c>
      <c r="I35" s="199" t="str">
        <f>IF('Data Import'!$AB$326="Нет","+","")</f>
        <v>+</v>
      </c>
      <c r="J35" s="179" t="str">
        <f>IF('Data Import'!$AB$327&lt;&gt;"",'Data Import'!$AB$327,"")</f>
        <v/>
      </c>
      <c r="K35" s="179" t="str">
        <f>IF('Data Import'!$AB$328&lt;&gt;"",'Data Import'!$AB$328,"")</f>
        <v/>
      </c>
      <c r="L35" s="200">
        <f>IF('Data Import'!$AB$329&lt;&gt;"",'Data Import'!$AB$329,"")</f>
        <v>32</v>
      </c>
      <c r="M35" s="200">
        <f>IF('Data Import'!$AB$330&lt;&gt;"",'Data Import'!$AB$330,"")</f>
        <v>12</v>
      </c>
      <c r="N35" s="201">
        <f>IF('Data Import'!$AB$331&lt;&gt;"",'Data Import'!$AB$331,"")</f>
        <v>37.5</v>
      </c>
    </row>
    <row r="36" spans="1:14" s="202" customFormat="1" ht="211.5" customHeight="1" x14ac:dyDescent="0.25">
      <c r="A36" s="33">
        <v>26</v>
      </c>
      <c r="B36" s="177" t="s">
        <v>36</v>
      </c>
      <c r="C36" s="199" t="str">
        <f>IF('Data Import'!$AC$320="Нет","+","")</f>
        <v/>
      </c>
      <c r="D36" s="199" t="str">
        <f>IF('Data Import'!$AC$321="Нет","+","")</f>
        <v/>
      </c>
      <c r="E36" s="179" t="str">
        <f>IF('Data Import'!$AC$322&lt;&gt;"",'Data Import'!$AC$322,"")</f>
        <v>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v>
      </c>
      <c r="F36" s="199" t="str">
        <f>IF('Data Import'!$AC$323&lt;&gt;"",'Data Import'!$AC$323,"")</f>
        <v>%</v>
      </c>
      <c r="G36" s="201">
        <f>IF('Data Import'!$AC$324&lt;&gt;"",'Data Import'!$AC$324,"")</f>
        <v>35</v>
      </c>
      <c r="H36" s="201">
        <f>IF('Data Import'!$AC$325&lt;&gt;"",'Data Import'!$AC$325,"")</f>
        <v>50</v>
      </c>
      <c r="I36" s="199" t="str">
        <f>IF('Data Import'!$AC$326="Нет","+","")</f>
        <v/>
      </c>
      <c r="J36" s="179" t="str">
        <f>IF('Data Import'!$AC$327&lt;&gt;"",'Data Import'!$AC$327,"")</f>
        <v/>
      </c>
      <c r="K36" s="179" t="str">
        <f>IF('Data Import'!$AC$328&lt;&gt;"",'Data Import'!$AC$328,"")</f>
        <v>1. Обучение с целью повышение доступности для инвалидов объектов транспортной инфраструктуры, транспортных средств и предоставляемых транспортных услуг с ООО Научно-производственным объединением "Северо-Западный центр по подготовке специальных собак "СИМАРГЛ". 
2. 16 сотрудников Северо-Западной региональной дирекцией железнодорожных вокзалов прошли обучение в в профильных учебных заведениях и дистанционных программ в Корпоративном университете ОАО «РЖД».
3. Сотрудники ОА "СЗППК" Заключены договора с: ВОС, СПб ГБУ "Центр медико-социальной реабилитации для инвалидов по зрению", ООО "Региональный Учебно-Информационный Центр "Рубикон"</v>
      </c>
      <c r="L36" s="200">
        <f>IF('Data Import'!$AC$329&lt;&gt;"",'Data Import'!$AC$329,"")</f>
        <v>8</v>
      </c>
      <c r="M36" s="200">
        <f>IF('Data Import'!$AC$330&lt;&gt;"",'Data Import'!$AC$330,"")</f>
        <v>4</v>
      </c>
      <c r="N36" s="201">
        <f>IF('Data Import'!$AC$331&lt;&gt;"",'Data Import'!$AC$331,"")</f>
        <v>50</v>
      </c>
    </row>
    <row r="37" spans="1:14" s="202" customFormat="1" ht="15.75" customHeight="1" x14ac:dyDescent="0.25">
      <c r="A37" s="33">
        <v>27</v>
      </c>
      <c r="B37" s="177" t="s">
        <v>37</v>
      </c>
      <c r="C37" s="199" t="str">
        <f>IF('Data Import'!$AD$320="Нет","+","")</f>
        <v/>
      </c>
      <c r="D37" s="199" t="str">
        <f>IF('Data Import'!$AD$321="Нет","+","")</f>
        <v/>
      </c>
      <c r="E37" s="179" t="str">
        <f>IF('Data Import'!$AD$322&lt;&gt;"",'Data Import'!$AD$322,"")</f>
        <v/>
      </c>
      <c r="F37" s="199" t="str">
        <f>IF('Data Import'!$AD$323&lt;&gt;"",'Data Import'!$AD$323,"")</f>
        <v/>
      </c>
      <c r="G37" s="201" t="str">
        <f>IF('Data Import'!$AD$324&lt;&gt;"",'Data Import'!$AD$324,"")</f>
        <v/>
      </c>
      <c r="H37" s="201" t="str">
        <f>IF('Data Import'!$AD$325&lt;&gt;"",'Data Import'!$AD$325,"")</f>
        <v/>
      </c>
      <c r="I37" s="199" t="str">
        <f>IF('Data Import'!$AD$326="Нет","+","")</f>
        <v/>
      </c>
      <c r="J37" s="179" t="str">
        <f>IF('Data Import'!$AD$327&lt;&gt;"",'Data Import'!$AD$327,"")</f>
        <v/>
      </c>
      <c r="K37" s="179" t="str">
        <f>IF('Data Import'!$AD$328&lt;&gt;"",'Data Import'!$AD$328,"")</f>
        <v/>
      </c>
      <c r="L37" s="200" t="str">
        <f>IF('Data Import'!$AD$329&lt;&gt;"",'Data Import'!$AD$329,"")</f>
        <v/>
      </c>
      <c r="M37" s="200" t="str">
        <f>IF('Data Import'!$AD$330&lt;&gt;"",'Data Import'!$AD$330,"")</f>
        <v/>
      </c>
      <c r="N37" s="201" t="str">
        <f>IF('Data Import'!$AD$331&lt;&gt;"",'Data Import'!$AD$331,"")</f>
        <v/>
      </c>
    </row>
    <row r="38" spans="1:14" s="202" customFormat="1" ht="122.25" customHeight="1" x14ac:dyDescent="0.25">
      <c r="A38" s="33">
        <v>28</v>
      </c>
      <c r="B38" s="177" t="s">
        <v>38</v>
      </c>
      <c r="C38" s="199" t="str">
        <f>IF('Data Import'!$AE$320="Нет","+","")</f>
        <v>+</v>
      </c>
      <c r="D38" s="199" t="str">
        <f>IF('Data Import'!$AE$321="Нет","+","")</f>
        <v/>
      </c>
      <c r="E38" s="179" t="str">
        <f>IF('Data Import'!$AE$322&lt;&gt;"",'Data Import'!$AE$322,"")</f>
        <v/>
      </c>
      <c r="F38" s="199" t="str">
        <f>IF('Data Import'!$AE$323&lt;&gt;"",'Data Import'!$AE$323,"")</f>
        <v/>
      </c>
      <c r="G38" s="201" t="str">
        <f>IF('Data Import'!$AE$324&lt;&gt;"",'Data Import'!$AE$324,"")</f>
        <v/>
      </c>
      <c r="H38" s="201" t="str">
        <f>IF('Data Import'!$AE$325&lt;&gt;"",'Data Import'!$AE$325,"")</f>
        <v/>
      </c>
      <c r="I38" s="199" t="str">
        <f>IF('Data Import'!$AE$326="Нет","+","")</f>
        <v/>
      </c>
      <c r="J38" s="179" t="str">
        <f>IF('Data Import'!$AE$327&lt;&gt;"",'Data Import'!$AE$327,"")</f>
        <v/>
      </c>
      <c r="K38" s="179" t="str">
        <f>IF('Data Import'!$AE$328&lt;&gt;"",'Data Import'!$AE$328,"")</f>
        <v xml:space="preserve">Направление организациям-перевозчикам информационных писем об оказываемых консультативных услуг по вопросам доступности объектов и услуг для инвалидов и других маломобильных групп населения Федеральным ресурсным (информационно-методическим) центром
по формированию доступной среды для инвалидов и других   маломобильных групп населения ФГБУ ФНОЦ МСЭ и Р им. Г.А. Альбрехта Минтруда России 
</v>
      </c>
      <c r="L38" s="200" t="str">
        <f>IF('Data Import'!$AE$329&lt;&gt;"",'Data Import'!$AE$329,"")</f>
        <v/>
      </c>
      <c r="M38" s="200" t="str">
        <f>IF('Data Import'!$AE$330&lt;&gt;"",'Data Import'!$AE$330,"")</f>
        <v/>
      </c>
      <c r="N38" s="201" t="str">
        <f>IF('Data Import'!$AE$331&lt;&gt;"",'Data Import'!$AE$331,"")</f>
        <v/>
      </c>
    </row>
    <row r="39" spans="1:14" s="202" customFormat="1" ht="198.75" customHeight="1" x14ac:dyDescent="0.25">
      <c r="A39" s="33">
        <v>29</v>
      </c>
      <c r="B39" s="177" t="s">
        <v>39</v>
      </c>
      <c r="C39" s="199" t="str">
        <f>IF('Data Import'!$AF$320="Нет","+","")</f>
        <v/>
      </c>
      <c r="D39" s="199" t="str">
        <f>IF('Data Import'!$AF$321="Нет","+","")</f>
        <v/>
      </c>
      <c r="E39" s="179" t="str">
        <f>IF('Data Import'!$AF$322&lt;&gt;"",'Data Import'!$AF$322,"")</f>
        <v xml:space="preserve">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Мурманской области
</v>
      </c>
      <c r="F39" s="199" t="str">
        <f>IF('Data Import'!$AF$323&lt;&gt;"",'Data Import'!$AF$323,"")</f>
        <v>%</v>
      </c>
      <c r="G39" s="201">
        <f>IF('Data Import'!$AF$324&lt;&gt;"",'Data Import'!$AF$324,"")</f>
        <v>100</v>
      </c>
      <c r="H39" s="201">
        <f>IF('Data Import'!$AF$325&lt;&gt;"",'Data Import'!$AF$325,"")</f>
        <v>100</v>
      </c>
      <c r="I39" s="199" t="str">
        <f>IF('Data Import'!$AF$326="Нет","+","")</f>
        <v/>
      </c>
      <c r="J39" s="179" t="str">
        <f>IF('Data Import'!$AF$327&lt;&gt;"",'Data Import'!$AF$327,"")</f>
        <v xml:space="preserve">Еще в 2018-2019 годах все специалисты прошли обучение по программам предоставления услуг для инвалидов и оказания им ситуационной помощи. В настоящее время на постоянной основе проводятся инструктажи по улучшению качества и доступности объектов транспортной инфраструктуры для людей с ограниченными возможностями
</v>
      </c>
      <c r="K39" s="179" t="str">
        <f>IF('Data Import'!$AF$328&lt;&gt;"",'Data Import'!$AF$328,"")</f>
        <v/>
      </c>
      <c r="L39" s="200">
        <f>IF('Data Import'!$AF$329&lt;&gt;"",'Data Import'!$AF$329,"")</f>
        <v>47</v>
      </c>
      <c r="M39" s="200">
        <f>IF('Data Import'!$AF$330&lt;&gt;"",'Data Import'!$AF$330,"")</f>
        <v>47</v>
      </c>
      <c r="N39" s="201">
        <f>IF('Data Import'!$AF$331&lt;&gt;"",'Data Import'!$AF$331,"")</f>
        <v>100</v>
      </c>
    </row>
    <row r="40" spans="1:14" s="202" customFormat="1" ht="15.75" customHeight="1" x14ac:dyDescent="0.25">
      <c r="A40" s="33">
        <v>30</v>
      </c>
      <c r="B40" s="177" t="s">
        <v>40</v>
      </c>
      <c r="C40" s="199" t="str">
        <f>IF('Data Import'!$AG$320="Нет","+","")</f>
        <v>+</v>
      </c>
      <c r="D40" s="199" t="str">
        <f>IF('Data Import'!$AG$321="Нет","+","")</f>
        <v/>
      </c>
      <c r="E40" s="179" t="str">
        <f>IF('Data Import'!$AG$322&lt;&gt;"",'Data Import'!$AG$322,"")</f>
        <v/>
      </c>
      <c r="F40" s="199" t="str">
        <f>IF('Data Import'!$AG$323&lt;&gt;"",'Data Import'!$AG$323,"")</f>
        <v/>
      </c>
      <c r="G40" s="201" t="str">
        <f>IF('Data Import'!$AG$324&lt;&gt;"",'Data Import'!$AG$324,"")</f>
        <v/>
      </c>
      <c r="H40" s="201" t="str">
        <f>IF('Data Import'!$AG$325&lt;&gt;"",'Data Import'!$AG$325,"")</f>
        <v/>
      </c>
      <c r="I40" s="199" t="str">
        <f>IF('Data Import'!$AG$326="Нет","+","")</f>
        <v>+</v>
      </c>
      <c r="J40" s="179" t="str">
        <f>IF('Data Import'!$AG$327&lt;&gt;"",'Data Import'!$AG$327,"")</f>
        <v/>
      </c>
      <c r="K40" s="179" t="str">
        <f>IF('Data Import'!$AG$328&lt;&gt;"",'Data Import'!$AG$328,"")</f>
        <v/>
      </c>
      <c r="L40" s="200">
        <f>IF('Data Import'!$AG$329&lt;&gt;"",'Data Import'!$AG$329,"")</f>
        <v>5</v>
      </c>
      <c r="M40" s="200">
        <f>IF('Data Import'!$AG$330&lt;&gt;"",'Data Import'!$AG$330,"")</f>
        <v>1</v>
      </c>
      <c r="N40" s="201">
        <f>IF('Data Import'!$AG$331&lt;&gt;"",'Data Import'!$AG$331,"")</f>
        <v>20</v>
      </c>
    </row>
    <row r="41" spans="1:14" s="202" customFormat="1" ht="15.75" customHeight="1" x14ac:dyDescent="0.25">
      <c r="A41" s="33">
        <v>31</v>
      </c>
      <c r="B41" s="177" t="s">
        <v>41</v>
      </c>
      <c r="C41" s="199" t="str">
        <f>IF('Data Import'!$AH$320="Нет","+","")</f>
        <v>+</v>
      </c>
      <c r="D41" s="199" t="str">
        <f>IF('Data Import'!$AH$321="Нет","+","")</f>
        <v/>
      </c>
      <c r="E41" s="179" t="str">
        <f>IF('Data Import'!$AH$322&lt;&gt;"",'Data Import'!$AH$322,"")</f>
        <v/>
      </c>
      <c r="F41" s="199" t="str">
        <f>IF('Data Import'!$AH$323&lt;&gt;"",'Data Import'!$AH$323,"")</f>
        <v/>
      </c>
      <c r="G41" s="201" t="str">
        <f>IF('Data Import'!$AH$324&lt;&gt;"",'Data Import'!$AH$324,"")</f>
        <v/>
      </c>
      <c r="H41" s="201" t="str">
        <f>IF('Data Import'!$AH$325&lt;&gt;"",'Data Import'!$AH$325,"")</f>
        <v/>
      </c>
      <c r="I41" s="199" t="str">
        <f>IF('Data Import'!$AH$326="Нет","+","")</f>
        <v>+</v>
      </c>
      <c r="J41" s="179" t="str">
        <f>IF('Data Import'!$AH$327&lt;&gt;"",'Data Import'!$AH$327,"")</f>
        <v/>
      </c>
      <c r="K41" s="179" t="str">
        <f>IF('Data Import'!$AH$328&lt;&gt;"",'Data Import'!$AH$328,"")</f>
        <v/>
      </c>
      <c r="L41" s="200">
        <f>IF('Data Import'!$AH$329&lt;&gt;"",'Data Import'!$AH$329,"")</f>
        <v>29</v>
      </c>
      <c r="M41" s="200">
        <f>IF('Data Import'!$AH$330&lt;&gt;"",'Data Import'!$AH$330,"")</f>
        <v>0</v>
      </c>
      <c r="N41" s="201">
        <f>IF('Data Import'!$AH$331&lt;&gt;"",'Data Import'!$AH$331,"")</f>
        <v>0</v>
      </c>
    </row>
    <row r="42" spans="1:14" s="202" customFormat="1" ht="15.75" customHeight="1" x14ac:dyDescent="0.25">
      <c r="A42" s="33">
        <v>32</v>
      </c>
      <c r="B42" s="177" t="s">
        <v>42</v>
      </c>
      <c r="C42" s="199" t="str">
        <f>IF('Data Import'!$AI$320="Нет","+","")</f>
        <v>+</v>
      </c>
      <c r="D42" s="199" t="str">
        <f>IF('Data Import'!$AI$321="Нет","+","")</f>
        <v/>
      </c>
      <c r="E42" s="179" t="str">
        <f>IF('Data Import'!$AI$322&lt;&gt;"",'Data Import'!$AI$322,"")</f>
        <v/>
      </c>
      <c r="F42" s="199" t="str">
        <f>IF('Data Import'!$AI$323&lt;&gt;"",'Data Import'!$AI$323,"")</f>
        <v/>
      </c>
      <c r="G42" s="201" t="str">
        <f>IF('Data Import'!$AI$324&lt;&gt;"",'Data Import'!$AI$324,"")</f>
        <v/>
      </c>
      <c r="H42" s="201" t="str">
        <f>IF('Data Import'!$AI$325&lt;&gt;"",'Data Import'!$AI$325,"")</f>
        <v/>
      </c>
      <c r="I42" s="199" t="str">
        <f>IF('Data Import'!$AI$326="Нет","+","")</f>
        <v>+</v>
      </c>
      <c r="J42" s="179" t="str">
        <f>IF('Data Import'!$AI$327&lt;&gt;"",'Data Import'!$AI$327,"")</f>
        <v/>
      </c>
      <c r="K42" s="179" t="str">
        <f>IF('Data Import'!$AI$328&lt;&gt;"",'Data Import'!$AI$328,"")</f>
        <v/>
      </c>
      <c r="L42" s="200" t="str">
        <f>IF('Data Import'!$AI$329&lt;&gt;"",'Data Import'!$AI$329,"")</f>
        <v/>
      </c>
      <c r="M42" s="200" t="str">
        <f>IF('Data Import'!$AI$330&lt;&gt;"",'Data Import'!$AI$330,"")</f>
        <v/>
      </c>
      <c r="N42" s="201" t="str">
        <f>IF('Data Import'!$AI$331&lt;&gt;"",'Data Import'!$AI$331,"")</f>
        <v/>
      </c>
    </row>
    <row r="43" spans="1:14" s="202" customFormat="1" ht="15.75" customHeight="1" x14ac:dyDescent="0.25">
      <c r="A43" s="33">
        <v>33</v>
      </c>
      <c r="B43" s="177" t="s">
        <v>43</v>
      </c>
      <c r="C43" s="199" t="str">
        <f>IF('Data Import'!$AJ$320="Нет","+","")</f>
        <v>+</v>
      </c>
      <c r="D43" s="199" t="str">
        <f>IF('Data Import'!$AJ$321="Нет","+","")</f>
        <v/>
      </c>
      <c r="E43" s="179" t="str">
        <f>IF('Data Import'!$AJ$322&lt;&gt;"",'Data Import'!$AJ$322,"")</f>
        <v/>
      </c>
      <c r="F43" s="199" t="str">
        <f>IF('Data Import'!$AJ$323&lt;&gt;"",'Data Import'!$AJ$323,"")</f>
        <v/>
      </c>
      <c r="G43" s="201" t="str">
        <f>IF('Data Import'!$AJ$324&lt;&gt;"",'Data Import'!$AJ$324,"")</f>
        <v/>
      </c>
      <c r="H43" s="201" t="str">
        <f>IF('Data Import'!$AJ$325&lt;&gt;"",'Data Import'!$AJ$325,"")</f>
        <v/>
      </c>
      <c r="I43" s="199" t="str">
        <f>IF('Data Import'!$AJ$326="Нет","+","")</f>
        <v>+</v>
      </c>
      <c r="J43" s="179" t="str">
        <f>IF('Data Import'!$AJ$327&lt;&gt;"",'Data Import'!$AJ$327,"")</f>
        <v/>
      </c>
      <c r="K43" s="179" t="str">
        <f>IF('Data Import'!$AJ$328&lt;&gt;"",'Data Import'!$AJ$328,"")</f>
        <v/>
      </c>
      <c r="L43" s="200">
        <f>IF('Data Import'!$AJ$329&lt;&gt;"",'Data Import'!$AJ$329,"")</f>
        <v>35</v>
      </c>
      <c r="M43" s="200">
        <f>IF('Data Import'!$AJ$330&lt;&gt;"",'Data Import'!$AJ$330,"")</f>
        <v>0</v>
      </c>
      <c r="N43" s="201">
        <f>IF('Data Import'!$AJ$331&lt;&gt;"",'Data Import'!$AJ$331,"")</f>
        <v>0</v>
      </c>
    </row>
    <row r="44" spans="1:14" s="202" customFormat="1" ht="15.75" customHeight="1" x14ac:dyDescent="0.25">
      <c r="A44" s="33">
        <v>34</v>
      </c>
      <c r="B44" s="177" t="s">
        <v>44</v>
      </c>
      <c r="C44" s="199" t="str">
        <f>IF('Data Import'!$AK$320="Нет","+","")</f>
        <v>+</v>
      </c>
      <c r="D44" s="199" t="str">
        <f>IF('Data Import'!$AK$321="Нет","+","")</f>
        <v/>
      </c>
      <c r="E44" s="179" t="str">
        <f>IF('Data Import'!$AK$322&lt;&gt;"",'Data Import'!$AK$322,"")</f>
        <v/>
      </c>
      <c r="F44" s="199" t="str">
        <f>IF('Data Import'!$AK$323&lt;&gt;"",'Data Import'!$AK$323,"")</f>
        <v/>
      </c>
      <c r="G44" s="201" t="str">
        <f>IF('Data Import'!$AK$324&lt;&gt;"",'Data Import'!$AK$324,"")</f>
        <v/>
      </c>
      <c r="H44" s="201" t="str">
        <f>IF('Data Import'!$AK$325&lt;&gt;"",'Data Import'!$AK$325,"")</f>
        <v/>
      </c>
      <c r="I44" s="199" t="str">
        <f>IF('Data Import'!$AK$326="Нет","+","")</f>
        <v>+</v>
      </c>
      <c r="J44" s="179" t="str">
        <f>IF('Data Import'!$AK$327&lt;&gt;"",'Data Import'!$AK$327,"")</f>
        <v/>
      </c>
      <c r="K44" s="179" t="str">
        <f>IF('Data Import'!$AK$328&lt;&gt;"",'Data Import'!$AK$328,"")</f>
        <v/>
      </c>
      <c r="L44" s="200">
        <f>IF('Data Import'!$AK$329&lt;&gt;"",'Data Import'!$AK$329,"")</f>
        <v>6</v>
      </c>
      <c r="M44" s="200">
        <f>IF('Data Import'!$AK$330&lt;&gt;"",'Data Import'!$AK$330,"")</f>
        <v>0</v>
      </c>
      <c r="N44" s="201">
        <f>IF('Data Import'!$AK$331&lt;&gt;"",'Data Import'!$AK$331,"")</f>
        <v>0</v>
      </c>
    </row>
    <row r="45" spans="1:14" s="202" customFormat="1" ht="47.25" customHeight="1" x14ac:dyDescent="0.25">
      <c r="A45" s="33">
        <v>35</v>
      </c>
      <c r="B45" s="177" t="s">
        <v>45</v>
      </c>
      <c r="C45" s="199" t="str">
        <f>IF('Data Import'!$AL$320="Нет","+","")</f>
        <v/>
      </c>
      <c r="D45" s="199" t="str">
        <f>IF('Data Import'!$AL$321="Нет","+","")</f>
        <v/>
      </c>
      <c r="E45" s="179" t="str">
        <f>IF('Data Import'!$AL$322&lt;&gt;"",'Data Import'!$AL$322,"")</f>
        <v xml:space="preserve">Доля сотрудников организаций транспортного комплекса, исполнение должностных обязанностей которых связано с обеспечением доступности для инвалидов объектов транспортной инфраструктуры и услуг, прошедших обучение или инструктирование
</v>
      </c>
      <c r="F45" s="199" t="str">
        <f>IF('Data Import'!$AL$323&lt;&gt;"",'Data Import'!$AL$323,"")</f>
        <v>%</v>
      </c>
      <c r="G45" s="201">
        <f>IF('Data Import'!$AL$324&lt;&gt;"",'Data Import'!$AL$324,"")</f>
        <v>25</v>
      </c>
      <c r="H45" s="201">
        <f>IF('Data Import'!$AL$325&lt;&gt;"",'Data Import'!$AL$325,"")</f>
        <v>21.4</v>
      </c>
      <c r="I45" s="199" t="str">
        <f>IF('Data Import'!$AL$326="Нет","+","")</f>
        <v/>
      </c>
      <c r="J45" s="179" t="str">
        <f>IF('Data Import'!$AL$327&lt;&gt;"",'Data Import'!$AL$327,"")</f>
        <v/>
      </c>
      <c r="K45" s="179" t="str">
        <f>IF('Data Import'!$AL$328&lt;&gt;"",'Data Import'!$AL$328,"")</f>
        <v>В 8 организациях транспортного комплекса работники прошли обучение</v>
      </c>
      <c r="L45" s="200">
        <f>IF('Data Import'!$AL$329&lt;&gt;"",'Data Import'!$AL$329,"")</f>
        <v>14</v>
      </c>
      <c r="M45" s="200">
        <f>IF('Data Import'!$AL$330&lt;&gt;"",'Data Import'!$AL$330,"")</f>
        <v>3</v>
      </c>
      <c r="N45" s="201">
        <f>IF('Data Import'!$AL$331&lt;&gt;"",'Data Import'!$AL$331,"")</f>
        <v>21.428999999999998</v>
      </c>
    </row>
    <row r="46" spans="1:14" s="202" customFormat="1" ht="15.75" customHeight="1" x14ac:dyDescent="0.25">
      <c r="A46" s="33">
        <v>36</v>
      </c>
      <c r="B46" s="177" t="s">
        <v>46</v>
      </c>
      <c r="C46" s="199" t="str">
        <f>IF('Data Import'!$AM$320="Нет","+","")</f>
        <v/>
      </c>
      <c r="D46" s="199" t="str">
        <f>IF('Data Import'!$AM$321="Нет","+","")</f>
        <v/>
      </c>
      <c r="E46" s="179" t="str">
        <f>IF('Data Import'!$AM$322&lt;&gt;"",'Data Import'!$AM$322,"")</f>
        <v/>
      </c>
      <c r="F46" s="199" t="str">
        <f>IF('Data Import'!$AM$323&lt;&gt;"",'Data Import'!$AM$323,"")</f>
        <v/>
      </c>
      <c r="G46" s="201" t="str">
        <f>IF('Data Import'!$AM$324&lt;&gt;"",'Data Import'!$AM$324,"")</f>
        <v/>
      </c>
      <c r="H46" s="201" t="str">
        <f>IF('Data Import'!$AM$325&lt;&gt;"",'Data Import'!$AM$325,"")</f>
        <v/>
      </c>
      <c r="I46" s="199" t="str">
        <f>IF('Data Import'!$AM$326="Нет","+","")</f>
        <v/>
      </c>
      <c r="J46" s="179" t="str">
        <f>IF('Data Import'!$AM$327&lt;&gt;"",'Data Import'!$AM$327,"")</f>
        <v/>
      </c>
      <c r="K46" s="179" t="str">
        <f>IF('Data Import'!$AM$328&lt;&gt;"",'Data Import'!$AM$328,"")</f>
        <v/>
      </c>
      <c r="L46" s="200" t="str">
        <f>IF('Data Import'!$AM$329&lt;&gt;"",'Data Import'!$AM$329,"")</f>
        <v/>
      </c>
      <c r="M46" s="200" t="str">
        <f>IF('Data Import'!$AM$330&lt;&gt;"",'Data Import'!$AM$330,"")</f>
        <v/>
      </c>
      <c r="N46" s="201" t="str">
        <f>IF('Data Import'!$AM$331&lt;&gt;"",'Data Import'!$AM$331,"")</f>
        <v/>
      </c>
    </row>
    <row r="47" spans="1:14" s="202" customFormat="1" ht="15.75" customHeight="1" x14ac:dyDescent="0.25">
      <c r="A47" s="33">
        <v>37</v>
      </c>
      <c r="B47" s="177" t="s">
        <v>47</v>
      </c>
      <c r="C47" s="199" t="str">
        <f>IF('Data Import'!$AN$320="Нет","+","")</f>
        <v>+</v>
      </c>
      <c r="D47" s="199" t="str">
        <f>IF('Data Import'!$AN$321="Нет","+","")</f>
        <v/>
      </c>
      <c r="E47" s="179" t="str">
        <f>IF('Data Import'!$AN$322&lt;&gt;"",'Data Import'!$AN$322,"")</f>
        <v/>
      </c>
      <c r="F47" s="199" t="str">
        <f>IF('Data Import'!$AN$323&lt;&gt;"",'Data Import'!$AN$323,"")</f>
        <v/>
      </c>
      <c r="G47" s="201" t="str">
        <f>IF('Data Import'!$AN$324&lt;&gt;"",'Data Import'!$AN$324,"")</f>
        <v/>
      </c>
      <c r="H47" s="201" t="str">
        <f>IF('Data Import'!$AN$325&lt;&gt;"",'Data Import'!$AN$325,"")</f>
        <v/>
      </c>
      <c r="I47" s="199" t="str">
        <f>IF('Data Import'!$AN$326="Нет","+","")</f>
        <v>+</v>
      </c>
      <c r="J47" s="179" t="str">
        <f>IF('Data Import'!$AN$327&lt;&gt;"",'Data Import'!$AN$327,"")</f>
        <v/>
      </c>
      <c r="K47" s="179" t="str">
        <f>IF('Data Import'!$AN$328&lt;&gt;"",'Data Import'!$AN$328,"")</f>
        <v/>
      </c>
      <c r="L47" s="200">
        <f>IF('Data Import'!$AN$329&lt;&gt;"",'Data Import'!$AN$329,"")</f>
        <v>16</v>
      </c>
      <c r="M47" s="200">
        <f>IF('Data Import'!$AN$330&lt;&gt;"",'Data Import'!$AN$330,"")</f>
        <v>3</v>
      </c>
      <c r="N47" s="201">
        <f>IF('Data Import'!$AN$331&lt;&gt;"",'Data Import'!$AN$331,"")</f>
        <v>18.75</v>
      </c>
    </row>
    <row r="48" spans="1:14" s="202" customFormat="1" ht="15.75" customHeight="1" x14ac:dyDescent="0.25">
      <c r="A48" s="33">
        <v>38</v>
      </c>
      <c r="B48" s="177" t="s">
        <v>48</v>
      </c>
      <c r="C48" s="199" t="str">
        <f>IF('Data Import'!$AO$320="Нет","+","")</f>
        <v>+</v>
      </c>
      <c r="D48" s="199" t="str">
        <f>IF('Data Import'!$AO$321="Нет","+","")</f>
        <v>+</v>
      </c>
      <c r="E48" s="179" t="str">
        <f>IF('Data Import'!$AO$322&lt;&gt;"",'Data Import'!$AO$322,"")</f>
        <v/>
      </c>
      <c r="F48" s="199" t="str">
        <f>IF('Data Import'!$AO$323&lt;&gt;"",'Data Import'!$AO$323,"")</f>
        <v/>
      </c>
      <c r="G48" s="201" t="str">
        <f>IF('Data Import'!$AO$324&lt;&gt;"",'Data Import'!$AO$324,"")</f>
        <v/>
      </c>
      <c r="H48" s="201" t="str">
        <f>IF('Data Import'!$AO$325&lt;&gt;"",'Data Import'!$AO$325,"")</f>
        <v/>
      </c>
      <c r="I48" s="199" t="str">
        <f>IF('Data Import'!$AO$326="Нет","+","")</f>
        <v>+</v>
      </c>
      <c r="J48" s="179" t="str">
        <f>IF('Data Import'!$AO$327&lt;&gt;"",'Data Import'!$AO$327,"")</f>
        <v/>
      </c>
      <c r="K48" s="179" t="str">
        <f>IF('Data Import'!$AO$328&lt;&gt;"",'Data Import'!$AO$328,"")</f>
        <v/>
      </c>
      <c r="L48" s="200">
        <f>IF('Data Import'!$AO$329&lt;&gt;"",'Data Import'!$AO$329,"")</f>
        <v>5</v>
      </c>
      <c r="M48" s="200">
        <f>IF('Data Import'!$AO$330&lt;&gt;"",'Data Import'!$AO$330,"")</f>
        <v>1</v>
      </c>
      <c r="N48" s="201">
        <f>IF('Data Import'!$AO$331&lt;&gt;"",'Data Import'!$AO$331,"")</f>
        <v>20</v>
      </c>
    </row>
    <row r="49" spans="1:14" s="202" customFormat="1" ht="379.5" customHeight="1" x14ac:dyDescent="0.25">
      <c r="A49" s="33">
        <v>39</v>
      </c>
      <c r="B49" s="177" t="s">
        <v>49</v>
      </c>
      <c r="C49" s="199" t="str">
        <f>IF('Data Import'!$AP$320="Нет","+","")</f>
        <v/>
      </c>
      <c r="D49" s="199" t="str">
        <f>IF('Data Import'!$AP$321="Нет","+","")</f>
        <v/>
      </c>
      <c r="E49" s="179" t="str">
        <f>IF('Data Import'!$AP$322&lt;&gt;"",'Data Import'!$AP$322,"")</f>
        <v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не менее 5 %,
2025 год – не менее 10 %,
2026 год – не менее 10 %
</v>
      </c>
      <c r="F49" s="199" t="str">
        <f>IF('Data Import'!$AP$323&lt;&gt;"",'Data Import'!$AP$323,"")</f>
        <v>%</v>
      </c>
      <c r="G49" s="201">
        <f>IF('Data Import'!$AP$324&lt;&gt;"",'Data Import'!$AP$324,"")</f>
        <v>10</v>
      </c>
      <c r="H49" s="201">
        <f>IF('Data Import'!$AP$325&lt;&gt;"",'Data Import'!$AP$325,"")</f>
        <v>0</v>
      </c>
      <c r="I49" s="199" t="str">
        <f>IF('Data Import'!$AP$326="Нет","+","")</f>
        <v>+</v>
      </c>
      <c r="J49" s="179" t="str">
        <f>IF('Data Import'!$AP$327&lt;&gt;"",'Data Import'!$AP$327,"")</f>
        <v/>
      </c>
      <c r="K49" s="179" t="str">
        <f>IF('Data Import'!$AP$328&lt;&gt;"",'Data Import'!$AP$328,"")</f>
        <v/>
      </c>
      <c r="L49" s="200">
        <f>IF('Data Import'!$AP$329&lt;&gt;"",'Data Import'!$AP$329,"")</f>
        <v>5</v>
      </c>
      <c r="M49" s="200">
        <f>IF('Data Import'!$AP$330&lt;&gt;"",'Data Import'!$AP$330,"")</f>
        <v>4</v>
      </c>
      <c r="N49" s="201">
        <f>IF('Data Import'!$AP$331&lt;&gt;"",'Data Import'!$AP$331,"")</f>
        <v>80</v>
      </c>
    </row>
    <row r="50" spans="1:14" s="202" customFormat="1" ht="15.75" customHeight="1" x14ac:dyDescent="0.25">
      <c r="A50" s="33">
        <v>40</v>
      </c>
      <c r="B50" s="177" t="s">
        <v>50</v>
      </c>
      <c r="C50" s="199" t="str">
        <f>IF('Data Import'!$AQ$320="Нет","+","")</f>
        <v>+</v>
      </c>
      <c r="D50" s="199" t="str">
        <f>IF('Data Import'!$AQ$321="Нет","+","")</f>
        <v/>
      </c>
      <c r="E50" s="179" t="str">
        <f>IF('Data Import'!$AQ$322&lt;&gt;"",'Data Import'!$AQ$322,"")</f>
        <v/>
      </c>
      <c r="F50" s="199" t="str">
        <f>IF('Data Import'!$AQ$323&lt;&gt;"",'Data Import'!$AQ$323,"")</f>
        <v/>
      </c>
      <c r="G50" s="201" t="str">
        <f>IF('Data Import'!$AQ$324&lt;&gt;"",'Data Import'!$AQ$324,"")</f>
        <v/>
      </c>
      <c r="H50" s="201" t="str">
        <f>IF('Data Import'!$AQ$325&lt;&gt;"",'Data Import'!$AQ$325,"")</f>
        <v/>
      </c>
      <c r="I50" s="199" t="str">
        <f>IF('Data Import'!$AQ$326="Нет","+","")</f>
        <v/>
      </c>
      <c r="J50" s="179" t="str">
        <f>IF('Data Import'!$AQ$327&lt;&gt;"",'Data Import'!$AQ$327,"")</f>
        <v/>
      </c>
      <c r="K50" s="179" t="str">
        <f>IF('Data Import'!$AQ$328&lt;&gt;"",'Data Import'!$AQ$328,"")</f>
        <v>Информирование организаций.</v>
      </c>
      <c r="L50" s="200">
        <f>IF('Data Import'!$AQ$329&lt;&gt;"",'Data Import'!$AQ$329,"")</f>
        <v>364</v>
      </c>
      <c r="M50" s="200">
        <f>IF('Data Import'!$AQ$330&lt;&gt;"",'Data Import'!$AQ$330,"")</f>
        <v>7</v>
      </c>
      <c r="N50" s="201">
        <f>IF('Data Import'!$AQ$331&lt;&gt;"",'Data Import'!$AQ$331,"")</f>
        <v>1.923</v>
      </c>
    </row>
    <row r="51" spans="1:14" s="202" customFormat="1" ht="48.75" customHeight="1" x14ac:dyDescent="0.25">
      <c r="A51" s="33">
        <v>41</v>
      </c>
      <c r="B51" s="177" t="s">
        <v>51</v>
      </c>
      <c r="C51" s="199" t="str">
        <f>IF('Data Import'!$AR$320="Нет","+","")</f>
        <v/>
      </c>
      <c r="D51" s="199" t="str">
        <f>IF('Data Import'!$AR$321="Нет","+","")</f>
        <v/>
      </c>
      <c r="E51" s="179" t="str">
        <f>IF('Data Import'!$AR$322&lt;&gt;"",'Data Import'!$AR$322,"")</f>
        <v>Доля организаций транспортного комплекса, в которых инструкторы прошли обучение по программам дополнительного профессионального образования, согласованным с общественными организациями инвалидов</v>
      </c>
      <c r="F51" s="199" t="str">
        <f>IF('Data Import'!$AR$323&lt;&gt;"",'Data Import'!$AR$323,"")</f>
        <v>%</v>
      </c>
      <c r="G51" s="201">
        <f>IF('Data Import'!$AR$324&lt;&gt;"",'Data Import'!$AR$324,"")</f>
        <v>64</v>
      </c>
      <c r="H51" s="201" t="str">
        <f>IF('Data Import'!$AR$325&lt;&gt;"",'Data Import'!$AR$325,"")</f>
        <v/>
      </c>
      <c r="I51" s="199" t="str">
        <f>IF('Data Import'!$AR$326="Нет","+","")</f>
        <v>+</v>
      </c>
      <c r="J51" s="179" t="str">
        <f>IF('Data Import'!$AR$327&lt;&gt;"",'Data Import'!$AR$327,"")</f>
        <v/>
      </c>
      <c r="K51" s="179" t="str">
        <f>IF('Data Import'!$AR$328&lt;&gt;"",'Data Import'!$AR$328,"")</f>
        <v/>
      </c>
      <c r="L51" s="200">
        <f>IF('Data Import'!$AR$329&lt;&gt;"",'Data Import'!$AR$329,"")</f>
        <v>14</v>
      </c>
      <c r="M51" s="200" t="str">
        <f>IF('Data Import'!$AR$330&lt;&gt;"",'Data Import'!$AR$330,"")</f>
        <v/>
      </c>
      <c r="N51" s="201" t="str">
        <f>IF('Data Import'!$AR$331&lt;&gt;"",'Data Import'!$AR$331,"")</f>
        <v/>
      </c>
    </row>
    <row r="52" spans="1:14" s="202" customFormat="1" ht="69" customHeight="1" x14ac:dyDescent="0.25">
      <c r="A52" s="33">
        <v>42</v>
      </c>
      <c r="B52" s="177" t="s">
        <v>52</v>
      </c>
      <c r="C52" s="199" t="str">
        <f>IF('Data Import'!$AS$320="Нет","+","")</f>
        <v/>
      </c>
      <c r="D52" s="199" t="str">
        <f>IF('Data Import'!$AS$321="Нет","+","")</f>
        <v/>
      </c>
      <c r="E52" s="179" t="str">
        <f>IF('Data Import'!$AS$322&lt;&gt;"",'Data Import'!$AS$322,"")</f>
        <v/>
      </c>
      <c r="F52" s="199" t="str">
        <f>IF('Data Import'!$AS$323&lt;&gt;"",'Data Import'!$AS$323,"")</f>
        <v/>
      </c>
      <c r="G52" s="201" t="str">
        <f>IF('Data Import'!$AS$324&lt;&gt;"",'Data Import'!$AS$324,"")</f>
        <v/>
      </c>
      <c r="H52" s="201" t="str">
        <f>IF('Data Import'!$AS$325&lt;&gt;"",'Data Import'!$AS$325,"")</f>
        <v/>
      </c>
      <c r="I52" s="199" t="str">
        <f>IF('Data Import'!$AS$326="Нет","+","")</f>
        <v/>
      </c>
      <c r="J52" s="179" t="str">
        <f>IF('Data Import'!$AS$327&lt;&gt;"",'Data Import'!$AS$327,"")</f>
        <v/>
      </c>
      <c r="K52" s="179" t="str">
        <f>IF('Data Import'!$AS$328&lt;&gt;"",'Data Import'!$AS$328,"")</f>
        <v>155 сотрудников транспортных компаний прошли профессиональное обучение: ОИГУПС г. Омск, Филиал г. Новосибирск СГУПС, Центр развития персоналом АО "ФПК" г. Барнаул</v>
      </c>
      <c r="L52" s="200" t="str">
        <f>IF('Data Import'!$AS$329&lt;&gt;"",'Data Import'!$AS$329,"")</f>
        <v/>
      </c>
      <c r="M52" s="200" t="str">
        <f>IF('Data Import'!$AS$330&lt;&gt;"",'Data Import'!$AS$330,"")</f>
        <v/>
      </c>
      <c r="N52" s="201" t="str">
        <f>IF('Data Import'!$AS$331&lt;&gt;"",'Data Import'!$AS$331,"")</f>
        <v/>
      </c>
    </row>
    <row r="53" spans="1:14" s="202" customFormat="1" ht="15.75" customHeight="1" x14ac:dyDescent="0.25">
      <c r="A53" s="33">
        <v>43</v>
      </c>
      <c r="B53" s="177" t="s">
        <v>53</v>
      </c>
      <c r="C53" s="199" t="str">
        <f>IF('Data Import'!$AT$320="Нет","+","")</f>
        <v/>
      </c>
      <c r="D53" s="199" t="str">
        <f>IF('Data Import'!$AT$321="Нет","+","")</f>
        <v/>
      </c>
      <c r="E53" s="179" t="str">
        <f>IF('Data Import'!$AT$322&lt;&gt;"",'Data Import'!$AT$322,"")</f>
        <v/>
      </c>
      <c r="F53" s="199" t="str">
        <f>IF('Data Import'!$AT$323&lt;&gt;"",'Data Import'!$AT$323,"")</f>
        <v/>
      </c>
      <c r="G53" s="201" t="str">
        <f>IF('Data Import'!$AT$324&lt;&gt;"",'Data Import'!$AT$324,"")</f>
        <v/>
      </c>
      <c r="H53" s="201" t="str">
        <f>IF('Data Import'!$AT$325&lt;&gt;"",'Data Import'!$AT$325,"")</f>
        <v/>
      </c>
      <c r="I53" s="199" t="str">
        <f>IF('Data Import'!$AT$326="Нет","+","")</f>
        <v/>
      </c>
      <c r="J53" s="179" t="str">
        <f>IF('Data Import'!$AT$327&lt;&gt;"",'Data Import'!$AT$327,"")</f>
        <v/>
      </c>
      <c r="K53" s="179" t="str">
        <f>IF('Data Import'!$AT$328&lt;&gt;"",'Data Import'!$AT$328,"")</f>
        <v/>
      </c>
      <c r="L53" s="200" t="str">
        <f>IF('Data Import'!$AT$329&lt;&gt;"",'Data Import'!$AT$329,"")</f>
        <v/>
      </c>
      <c r="M53" s="200" t="str">
        <f>IF('Data Import'!$AT$330&lt;&gt;"",'Data Import'!$AT$330,"")</f>
        <v/>
      </c>
      <c r="N53" s="201" t="str">
        <f>IF('Data Import'!$AT$331&lt;&gt;"",'Data Import'!$AT$331,"")</f>
        <v/>
      </c>
    </row>
    <row r="54" spans="1:14" s="202" customFormat="1" ht="82.5" customHeight="1" x14ac:dyDescent="0.25">
      <c r="A54" s="33">
        <v>44</v>
      </c>
      <c r="B54" s="177" t="s">
        <v>54</v>
      </c>
      <c r="C54" s="199" t="str">
        <f>IF('Data Import'!$AU$320="Нет","+","")</f>
        <v/>
      </c>
      <c r="D54" s="199" t="str">
        <f>IF('Data Import'!$AU$321="Нет","+","")</f>
        <v>+</v>
      </c>
      <c r="E54" s="179" t="str">
        <f>IF('Data Import'!$AU$322&lt;&gt;"",'Data Import'!$AU$322,"")</f>
        <v/>
      </c>
      <c r="F54" s="199" t="str">
        <f>IF('Data Import'!$AU$323&lt;&gt;"",'Data Import'!$AU$323,"")</f>
        <v/>
      </c>
      <c r="G54" s="201" t="str">
        <f>IF('Data Import'!$AU$324&lt;&gt;"",'Data Import'!$AU$324,"")</f>
        <v/>
      </c>
      <c r="H54" s="201" t="str">
        <f>IF('Data Import'!$AU$325&lt;&gt;"",'Data Import'!$AU$325,"")</f>
        <v/>
      </c>
      <c r="I54" s="199" t="str">
        <f>IF('Data Import'!$AU$326="Нет","+","")</f>
        <v/>
      </c>
      <c r="J54" s="179" t="str">
        <f>IF('Data Import'!$AU$327&lt;&gt;"",'Data Import'!$AU$327,"")</f>
        <v/>
      </c>
      <c r="K54" s="179" t="str">
        <f>IF('Data Import'!$AU$328&lt;&gt;"",'Data Import'!$AU$328,"")</f>
        <v>Ежегодное проведение инструктирования сотрудников Восточно-Сибирского речного пароходства при начале навигации.
В 2025 году повышение квалификации в объёме 20 часов в очно-заочной форме прошел 91 человек аэропорт Иркутск</v>
      </c>
      <c r="L54" s="200">
        <f>IF('Data Import'!$AU$329&lt;&gt;"",'Data Import'!$AU$329,"")</f>
        <v>55</v>
      </c>
      <c r="M54" s="200" t="str">
        <f>IF('Data Import'!$AU$330&lt;&gt;"",'Data Import'!$AU$330,"")</f>
        <v/>
      </c>
      <c r="N54" s="201" t="str">
        <f>IF('Data Import'!$AU$331&lt;&gt;"",'Data Import'!$AU$331,"")</f>
        <v/>
      </c>
    </row>
    <row r="55" spans="1:14" s="202" customFormat="1" ht="15.75" customHeight="1" x14ac:dyDescent="0.25">
      <c r="A55" s="33">
        <v>45</v>
      </c>
      <c r="B55" s="177" t="s">
        <v>55</v>
      </c>
      <c r="C55" s="199" t="str">
        <f>IF('Data Import'!$AV$320="Нет","+","")</f>
        <v/>
      </c>
      <c r="D55" s="199" t="str">
        <f>IF('Data Import'!$AV$321="Нет","+","")</f>
        <v/>
      </c>
      <c r="E55" s="179" t="str">
        <f>IF('Data Import'!$AV$322&lt;&gt;"",'Data Import'!$AV$322,"")</f>
        <v/>
      </c>
      <c r="F55" s="199" t="str">
        <f>IF('Data Import'!$AV$323&lt;&gt;"",'Data Import'!$AV$323,"")</f>
        <v/>
      </c>
      <c r="G55" s="201" t="str">
        <f>IF('Data Import'!$AV$324&lt;&gt;"",'Data Import'!$AV$324,"")</f>
        <v/>
      </c>
      <c r="H55" s="201" t="str">
        <f>IF('Data Import'!$AV$325&lt;&gt;"",'Data Import'!$AV$325,"")</f>
        <v/>
      </c>
      <c r="I55" s="199" t="str">
        <f>IF('Data Import'!$AV$326="Нет","+","")</f>
        <v/>
      </c>
      <c r="J55" s="179" t="str">
        <f>IF('Data Import'!$AV$327&lt;&gt;"",'Data Import'!$AV$327,"")</f>
        <v/>
      </c>
      <c r="K55" s="179" t="str">
        <f>IF('Data Import'!$AV$328&lt;&gt;"",'Data Import'!$AV$328,"")</f>
        <v/>
      </c>
      <c r="L55" s="200" t="str">
        <f>IF('Data Import'!$AV$329&lt;&gt;"",'Data Import'!$AV$329,"")</f>
        <v/>
      </c>
      <c r="M55" s="200" t="str">
        <f>IF('Data Import'!$AV$330&lt;&gt;"",'Data Import'!$AV$330,"")</f>
        <v/>
      </c>
      <c r="N55" s="201" t="str">
        <f>IF('Data Import'!$AV$331&lt;&gt;"",'Data Import'!$AV$331,"")</f>
        <v/>
      </c>
    </row>
    <row r="56" spans="1:14" s="202" customFormat="1" ht="15.75" customHeight="1" x14ac:dyDescent="0.25">
      <c r="A56" s="33">
        <v>46</v>
      </c>
      <c r="B56" s="177" t="s">
        <v>56</v>
      </c>
      <c r="C56" s="199" t="str">
        <f>IF('Data Import'!$AW$320="Нет","+","")</f>
        <v>+</v>
      </c>
      <c r="D56" s="199" t="str">
        <f>IF('Data Import'!$AW$321="Нет","+","")</f>
        <v/>
      </c>
      <c r="E56" s="179" t="str">
        <f>IF('Data Import'!$AW$322&lt;&gt;"",'Data Import'!$AW$322,"")</f>
        <v/>
      </c>
      <c r="F56" s="199" t="str">
        <f>IF('Data Import'!$AW$323&lt;&gt;"",'Data Import'!$AW$323,"")</f>
        <v/>
      </c>
      <c r="G56" s="201" t="str">
        <f>IF('Data Import'!$AW$324&lt;&gt;"",'Data Import'!$AW$324,"")</f>
        <v/>
      </c>
      <c r="H56" s="201" t="str">
        <f>IF('Data Import'!$AW$325&lt;&gt;"",'Data Import'!$AW$325,"")</f>
        <v/>
      </c>
      <c r="I56" s="199" t="str">
        <f>IF('Data Import'!$AW$326="Нет","+","")</f>
        <v>+</v>
      </c>
      <c r="J56" s="179" t="str">
        <f>IF('Data Import'!$AW$327&lt;&gt;"",'Data Import'!$AW$327,"")</f>
        <v/>
      </c>
      <c r="K56" s="179" t="str">
        <f>IF('Data Import'!$AW$328&lt;&gt;"",'Data Import'!$AW$328,"")</f>
        <v/>
      </c>
      <c r="L56" s="200" t="str">
        <f>IF('Data Import'!$AW$329&lt;&gt;"",'Data Import'!$AW$329,"")</f>
        <v/>
      </c>
      <c r="M56" s="200" t="str">
        <f>IF('Data Import'!$AW$330&lt;&gt;"",'Data Import'!$AW$330,"")</f>
        <v/>
      </c>
      <c r="N56" s="201" t="str">
        <f>IF('Data Import'!$AW$331&lt;&gt;"",'Data Import'!$AW$331,"")</f>
        <v/>
      </c>
    </row>
    <row r="57" spans="1:14" s="202" customFormat="1" ht="15.75" customHeight="1" x14ac:dyDescent="0.25">
      <c r="A57" s="33">
        <v>47</v>
      </c>
      <c r="B57" s="177" t="s">
        <v>57</v>
      </c>
      <c r="C57" s="199" t="str">
        <f>IF('Data Import'!$AX$320="Нет","+","")</f>
        <v>+</v>
      </c>
      <c r="D57" s="199" t="str">
        <f>IF('Data Import'!$AX$321="Нет","+","")</f>
        <v/>
      </c>
      <c r="E57" s="179" t="str">
        <f>IF('Data Import'!$AX$322&lt;&gt;"",'Data Import'!$AX$322,"")</f>
        <v/>
      </c>
      <c r="F57" s="199" t="str">
        <f>IF('Data Import'!$AX$323&lt;&gt;"",'Data Import'!$AX$323,"")</f>
        <v/>
      </c>
      <c r="G57" s="201" t="str">
        <f>IF('Data Import'!$AX$324&lt;&gt;"",'Data Import'!$AX$324,"")</f>
        <v/>
      </c>
      <c r="H57" s="201" t="str">
        <f>IF('Data Import'!$AX$325&lt;&gt;"",'Data Import'!$AX$325,"")</f>
        <v/>
      </c>
      <c r="I57" s="199" t="str">
        <f>IF('Data Import'!$AX$326="Нет","+","")</f>
        <v>+</v>
      </c>
      <c r="J57" s="179" t="str">
        <f>IF('Data Import'!$AX$327&lt;&gt;"",'Data Import'!$AX$327,"")</f>
        <v/>
      </c>
      <c r="K57" s="179" t="str">
        <f>IF('Data Import'!$AX$328&lt;&gt;"",'Data Import'!$AX$328,"")</f>
        <v/>
      </c>
      <c r="L57" s="200">
        <f>IF('Data Import'!$AX$329&lt;&gt;"",'Data Import'!$AX$329,"")</f>
        <v>96</v>
      </c>
      <c r="M57" s="200">
        <f>IF('Data Import'!$AX$330&lt;&gt;"",'Data Import'!$AX$330,"")</f>
        <v>57</v>
      </c>
      <c r="N57" s="201">
        <f>IF('Data Import'!$AX$331&lt;&gt;"",'Data Import'!$AX$331,"")</f>
        <v>59.375</v>
      </c>
    </row>
    <row r="58" spans="1:14" s="202" customFormat="1" ht="22.5" customHeight="1" x14ac:dyDescent="0.25">
      <c r="A58" s="33">
        <v>48</v>
      </c>
      <c r="B58" s="177" t="s">
        <v>58</v>
      </c>
      <c r="C58" s="199" t="str">
        <f>IF('Data Import'!$AY$320="Нет","+","")</f>
        <v>+</v>
      </c>
      <c r="D58" s="199" t="str">
        <f>IF('Data Import'!$AY$321="Нет","+","")</f>
        <v/>
      </c>
      <c r="E58" s="179" t="str">
        <f>IF('Data Import'!$AY$322&lt;&gt;"",'Data Import'!$AY$322,"")</f>
        <v/>
      </c>
      <c r="F58" s="199" t="str">
        <f>IF('Data Import'!$AY$323&lt;&gt;"",'Data Import'!$AY$323,"")</f>
        <v/>
      </c>
      <c r="G58" s="201" t="str">
        <f>IF('Data Import'!$AY$324&lt;&gt;"",'Data Import'!$AY$324,"")</f>
        <v/>
      </c>
      <c r="H58" s="201" t="str">
        <f>IF('Data Import'!$AY$325&lt;&gt;"",'Data Import'!$AY$325,"")</f>
        <v/>
      </c>
      <c r="I58" s="199" t="str">
        <f>IF('Data Import'!$AY$326="Нет","+","")</f>
        <v/>
      </c>
      <c r="J58" s="179" t="str">
        <f>IF('Data Import'!$AY$327&lt;&gt;"",'Data Import'!$AY$327,"")</f>
        <v/>
      </c>
      <c r="K58" s="179" t="str">
        <f>IF('Data Import'!$AY$328&lt;&gt;"",'Data Import'!$AY$328,"")</f>
        <v>проведение инструктажей работников на регулярной основе</v>
      </c>
      <c r="L58" s="200">
        <f>IF('Data Import'!$AY$329&lt;&gt;"",'Data Import'!$AY$329,"")</f>
        <v>52</v>
      </c>
      <c r="M58" s="200">
        <f>IF('Data Import'!$AY$330&lt;&gt;"",'Data Import'!$AY$330,"")</f>
        <v>2</v>
      </c>
      <c r="N58" s="201">
        <f>IF('Data Import'!$AY$331&lt;&gt;"",'Data Import'!$AY$331,"")</f>
        <v>3.8460000000000001</v>
      </c>
    </row>
    <row r="59" spans="1:14" s="202" customFormat="1" ht="15.75" customHeight="1" x14ac:dyDescent="0.25">
      <c r="A59" s="33">
        <v>49</v>
      </c>
      <c r="B59" s="177" t="s">
        <v>59</v>
      </c>
      <c r="C59" s="199" t="str">
        <f>IF('Data Import'!$AZ$320="Нет","+","")</f>
        <v/>
      </c>
      <c r="D59" s="199" t="str">
        <f>IF('Data Import'!$AZ$321="Нет","+","")</f>
        <v/>
      </c>
      <c r="E59" s="179" t="str">
        <f>IF('Data Import'!$AZ$322&lt;&gt;"",'Data Import'!$AZ$322,"")</f>
        <v/>
      </c>
      <c r="F59" s="199" t="str">
        <f>IF('Data Import'!$AZ$323&lt;&gt;"",'Data Import'!$AZ$323,"")</f>
        <v/>
      </c>
      <c r="G59" s="201" t="str">
        <f>IF('Data Import'!$AZ$324&lt;&gt;"",'Data Import'!$AZ$324,"")</f>
        <v/>
      </c>
      <c r="H59" s="201" t="str">
        <f>IF('Data Import'!$AZ$325&lt;&gt;"",'Data Import'!$AZ$325,"")</f>
        <v/>
      </c>
      <c r="I59" s="199" t="str">
        <f>IF('Data Import'!$AZ$326="Нет","+","")</f>
        <v/>
      </c>
      <c r="J59" s="179" t="str">
        <f>IF('Data Import'!$AZ$327&lt;&gt;"",'Data Import'!$AZ$327,"")</f>
        <v/>
      </c>
      <c r="K59" s="179" t="str">
        <f>IF('Data Import'!$AZ$328&lt;&gt;"",'Data Import'!$AZ$328,"")</f>
        <v/>
      </c>
      <c r="L59" s="200" t="str">
        <f>IF('Data Import'!$AZ$329&lt;&gt;"",'Data Import'!$AZ$329,"")</f>
        <v/>
      </c>
      <c r="M59" s="200" t="str">
        <f>IF('Data Import'!$AZ$330&lt;&gt;"",'Data Import'!$AZ$330,"")</f>
        <v/>
      </c>
      <c r="N59" s="201" t="str">
        <f>IF('Data Import'!$AZ$331&lt;&gt;"",'Data Import'!$AZ$331,"")</f>
        <v/>
      </c>
    </row>
    <row r="60" spans="1:14" s="202" customFormat="1" ht="62.25" customHeight="1" x14ac:dyDescent="0.25">
      <c r="A60" s="33">
        <v>50</v>
      </c>
      <c r="B60" s="177" t="s">
        <v>60</v>
      </c>
      <c r="C60" s="199" t="str">
        <f>IF('Data Import'!$BA$320="Нет","+","")</f>
        <v>+</v>
      </c>
      <c r="D60" s="199" t="str">
        <f>IF('Data Import'!$BA$321="Нет","+","")</f>
        <v/>
      </c>
      <c r="E60" s="179" t="str">
        <f>IF('Data Import'!$BA$322&lt;&gt;"",'Data Import'!$BA$322,"")</f>
        <v/>
      </c>
      <c r="F60" s="199" t="str">
        <f>IF('Data Import'!$BA$323&lt;&gt;"",'Data Import'!$BA$323,"")</f>
        <v/>
      </c>
      <c r="G60" s="201" t="str">
        <f>IF('Data Import'!$BA$324&lt;&gt;"",'Data Import'!$BA$324,"")</f>
        <v/>
      </c>
      <c r="H60" s="201" t="str">
        <f>IF('Data Import'!$BA$325&lt;&gt;"",'Data Import'!$BA$325,"")</f>
        <v/>
      </c>
      <c r="I60" s="199" t="str">
        <f>IF('Data Import'!$BA$326="Нет","+","")</f>
        <v/>
      </c>
      <c r="J60" s="179" t="str">
        <f>IF('Data Import'!$BA$327&lt;&gt;"",'Data Import'!$BA$327,"")</f>
        <v/>
      </c>
      <c r="K60" s="179" t="str">
        <f>IF('Data Import'!$BA$328&lt;&gt;"",'Data Import'!$BA$328,"")</f>
        <v xml:space="preserve">Сотрудники, прошли обучение для работы с пассажирами из числа инвалидов, по вопросам связанным с обеспечением доступности для них объектов и услуг в соответствии с законодательством Российской Федерации    
</v>
      </c>
      <c r="L60" s="200">
        <f>IF('Data Import'!$BA$329&lt;&gt;"",'Data Import'!$BA$329,"")</f>
        <v>5</v>
      </c>
      <c r="M60" s="200">
        <f>IF('Data Import'!$BA$330&lt;&gt;"",'Data Import'!$BA$330,"")</f>
        <v>4</v>
      </c>
      <c r="N60" s="201">
        <f>IF('Data Import'!$BA$331&lt;&gt;"",'Data Import'!$BA$331,"")</f>
        <v>80</v>
      </c>
    </row>
    <row r="61" spans="1:14" s="202" customFormat="1" ht="15.75" customHeight="1" x14ac:dyDescent="0.25">
      <c r="A61" s="33">
        <v>51</v>
      </c>
      <c r="B61" s="177" t="s">
        <v>61</v>
      </c>
      <c r="C61" s="199" t="str">
        <f>IF('Data Import'!$BB$320="Нет","+","")</f>
        <v/>
      </c>
      <c r="D61" s="199" t="str">
        <f>IF('Data Import'!$BB$321="Нет","+","")</f>
        <v/>
      </c>
      <c r="E61" s="179" t="str">
        <f>IF('Data Import'!$BB$322&lt;&gt;"",'Data Import'!$BB$322,"")</f>
        <v/>
      </c>
      <c r="F61" s="199" t="str">
        <f>IF('Data Import'!$BB$323&lt;&gt;"",'Data Import'!$BB$323,"")</f>
        <v/>
      </c>
      <c r="G61" s="201" t="str">
        <f>IF('Data Import'!$BB$324&lt;&gt;"",'Data Import'!$BB$324,"")</f>
        <v/>
      </c>
      <c r="H61" s="201" t="str">
        <f>IF('Data Import'!$BB$325&lt;&gt;"",'Data Import'!$BB$325,"")</f>
        <v/>
      </c>
      <c r="I61" s="199" t="str">
        <f>IF('Data Import'!$BB$326="Нет","+","")</f>
        <v/>
      </c>
      <c r="J61" s="179" t="str">
        <f>IF('Data Import'!$BB$327&lt;&gt;"",'Data Import'!$BB$327,"")</f>
        <v/>
      </c>
      <c r="K61" s="179" t="str">
        <f>IF('Data Import'!$BB$328&lt;&gt;"",'Data Import'!$BB$328,"")</f>
        <v/>
      </c>
      <c r="L61" s="200" t="str">
        <f>IF('Data Import'!$BB$329&lt;&gt;"",'Data Import'!$BB$329,"")</f>
        <v/>
      </c>
      <c r="M61" s="200" t="str">
        <f>IF('Data Import'!$BB$330&lt;&gt;"",'Data Import'!$BB$330,"")</f>
        <v/>
      </c>
      <c r="N61" s="201" t="str">
        <f>IF('Data Import'!$BB$331&lt;&gt;"",'Data Import'!$BB$331,"")</f>
        <v/>
      </c>
    </row>
    <row r="62" spans="1:14" s="202" customFormat="1" ht="61.5" customHeight="1" x14ac:dyDescent="0.25">
      <c r="A62" s="33">
        <v>52</v>
      </c>
      <c r="B62" s="177" t="s">
        <v>62</v>
      </c>
      <c r="C62" s="199" t="str">
        <f>IF('Data Import'!$BC$320="Нет","+","")</f>
        <v/>
      </c>
      <c r="D62" s="199" t="str">
        <f>IF('Data Import'!$BC$321="Нет","+","")</f>
        <v/>
      </c>
      <c r="E62" s="179" t="str">
        <f>IF('Data Import'!$BC$322&lt;&gt;"",'Data Import'!$BC$322,"")</f>
        <v>Проведение обучения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субъекта Российской Федерации</v>
      </c>
      <c r="F62" s="199" t="str">
        <f>IF('Data Import'!$BC$323&lt;&gt;"",'Data Import'!$BC$323,"")</f>
        <v>ед.</v>
      </c>
      <c r="G62" s="201">
        <f>IF('Data Import'!$BC$324&lt;&gt;"",'Data Import'!$BC$324,"")</f>
        <v>1</v>
      </c>
      <c r="H62" s="201">
        <f>IF('Data Import'!$BC$325&lt;&gt;"",'Data Import'!$BC$325,"")</f>
        <v>1</v>
      </c>
      <c r="I62" s="199" t="str">
        <f>IF('Data Import'!$BC$326="Нет","+","")</f>
        <v>+</v>
      </c>
      <c r="J62" s="179" t="str">
        <f>IF('Data Import'!$BC$327&lt;&gt;"",'Data Import'!$BC$327,"")</f>
        <v/>
      </c>
      <c r="K62" s="179" t="str">
        <f>IF('Data Import'!$BC$328&lt;&gt;"",'Data Import'!$BC$328,"")</f>
        <v/>
      </c>
      <c r="L62" s="200">
        <f>IF('Data Import'!$BC$329&lt;&gt;"",'Data Import'!$BC$329,"")</f>
        <v>22</v>
      </c>
      <c r="M62" s="200">
        <f>IF('Data Import'!$BC$330&lt;&gt;"",'Data Import'!$BC$330,"")</f>
        <v>3</v>
      </c>
      <c r="N62" s="201">
        <f>IF('Data Import'!$BC$331&lt;&gt;"",'Data Import'!$BC$331,"")</f>
        <v>13.635999999999999</v>
      </c>
    </row>
    <row r="63" spans="1:14" s="202" customFormat="1" ht="79.5" customHeight="1" x14ac:dyDescent="0.25">
      <c r="A63" s="33">
        <v>53</v>
      </c>
      <c r="B63" s="177" t="s">
        <v>63</v>
      </c>
      <c r="C63" s="199" t="str">
        <f>IF('Data Import'!$BD$320="Нет","+","")</f>
        <v/>
      </c>
      <c r="D63" s="199" t="str">
        <f>IF('Data Import'!$BD$321="Нет","+","")</f>
        <v/>
      </c>
      <c r="E63" s="179" t="str">
        <f>IF('Data Import'!$BD$322&lt;&gt;"",'Data Import'!$BD$322,"")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v>
      </c>
      <c r="F63" s="199" t="str">
        <f>IF('Data Import'!$BD$323&lt;&gt;"",'Data Import'!$BD$323,"")</f>
        <v>%</v>
      </c>
      <c r="G63" s="201">
        <f>IF('Data Import'!$BD$324&lt;&gt;"",'Data Import'!$BD$324,"")</f>
        <v>50</v>
      </c>
      <c r="H63" s="201">
        <f>IF('Data Import'!$BD$325&lt;&gt;"",'Data Import'!$BD$325,"")</f>
        <v>54.5</v>
      </c>
      <c r="I63" s="199" t="str">
        <f>IF('Data Import'!$BD$326="Нет","+","")</f>
        <v/>
      </c>
      <c r="J63" s="179" t="str">
        <f>IF('Data Import'!$BD$327&lt;&gt;"",'Data Import'!$BD$327,"")</f>
        <v/>
      </c>
      <c r="K63" s="179" t="str">
        <f>IF('Data Import'!$BD$328&lt;&gt;"",'Data Import'!$BD$328,"")</f>
        <v>Проведено обучения по программам дополнительного профессионального образования</v>
      </c>
      <c r="L63" s="200">
        <f>IF('Data Import'!$BD$329&lt;&gt;"",'Data Import'!$BD$329,"")</f>
        <v>33</v>
      </c>
      <c r="M63" s="200">
        <f>IF('Data Import'!$BD$330&lt;&gt;"",'Data Import'!$BD$330,"")</f>
        <v>18</v>
      </c>
      <c r="N63" s="201">
        <f>IF('Data Import'!$BD$331&lt;&gt;"",'Data Import'!$BD$331,"")</f>
        <v>54.545000000000002</v>
      </c>
    </row>
    <row r="64" spans="1:14" s="202" customFormat="1" ht="15.75" customHeight="1" x14ac:dyDescent="0.25">
      <c r="A64" s="33">
        <v>54</v>
      </c>
      <c r="B64" s="177" t="s">
        <v>64</v>
      </c>
      <c r="C64" s="199" t="str">
        <f>IF('Data Import'!$BE$320="Нет","+","")</f>
        <v>+</v>
      </c>
      <c r="D64" s="199" t="str">
        <f>IF('Data Import'!$BE$321="Нет","+","")</f>
        <v/>
      </c>
      <c r="E64" s="179" t="str">
        <f>IF('Data Import'!$BE$322&lt;&gt;"",'Data Import'!$BE$322,"")</f>
        <v/>
      </c>
      <c r="F64" s="199" t="str">
        <f>IF('Data Import'!$BE$323&lt;&gt;"",'Data Import'!$BE$323,"")</f>
        <v/>
      </c>
      <c r="G64" s="201" t="str">
        <f>IF('Data Import'!$BE$324&lt;&gt;"",'Data Import'!$BE$324,"")</f>
        <v/>
      </c>
      <c r="H64" s="201" t="str">
        <f>IF('Data Import'!$BE$325&lt;&gt;"",'Data Import'!$BE$325,"")</f>
        <v/>
      </c>
      <c r="I64" s="199" t="str">
        <f>IF('Data Import'!$BE$326="Нет","+","")</f>
        <v/>
      </c>
      <c r="J64" s="179" t="str">
        <f>IF('Data Import'!$BE$327&lt;&gt;"",'Data Import'!$BE$327,"")</f>
        <v/>
      </c>
      <c r="K64" s="179" t="str">
        <f>IF('Data Import'!$BE$328&lt;&gt;"",'Data Import'!$BE$328,"")</f>
        <v/>
      </c>
      <c r="L64" s="200">
        <f>IF('Data Import'!$BE$329&lt;&gt;"",'Data Import'!$BE$329,"")</f>
        <v>20</v>
      </c>
      <c r="M64" s="200">
        <f>IF('Data Import'!$BE$330&lt;&gt;"",'Data Import'!$BE$330,"")</f>
        <v>20</v>
      </c>
      <c r="N64" s="201">
        <f>IF('Data Import'!$BE$331&lt;&gt;"",'Data Import'!$BE$331,"")</f>
        <v>100</v>
      </c>
    </row>
    <row r="65" spans="1:14" s="202" customFormat="1" ht="15.75" customHeight="1" x14ac:dyDescent="0.25">
      <c r="A65" s="33">
        <v>55</v>
      </c>
      <c r="B65" s="177" t="s">
        <v>65</v>
      </c>
      <c r="C65" s="199" t="str">
        <f>IF('Data Import'!$BF$320="Нет","+","")</f>
        <v>+</v>
      </c>
      <c r="D65" s="199" t="str">
        <f>IF('Data Import'!$BF$321="Нет","+","")</f>
        <v/>
      </c>
      <c r="E65" s="179" t="str">
        <f>IF('Data Import'!$BF$322&lt;&gt;"",'Data Import'!$BF$322,"")</f>
        <v/>
      </c>
      <c r="F65" s="199" t="str">
        <f>IF('Data Import'!$BF$323&lt;&gt;"",'Data Import'!$BF$323,"")</f>
        <v/>
      </c>
      <c r="G65" s="201" t="str">
        <f>IF('Data Import'!$BF$324&lt;&gt;"",'Data Import'!$BF$324,"")</f>
        <v/>
      </c>
      <c r="H65" s="201" t="str">
        <f>IF('Data Import'!$BF$325&lt;&gt;"",'Data Import'!$BF$325,"")</f>
        <v/>
      </c>
      <c r="I65" s="199" t="str">
        <f>IF('Data Import'!$BF$326="Нет","+","")</f>
        <v>+</v>
      </c>
      <c r="J65" s="179" t="str">
        <f>IF('Data Import'!$BF$327&lt;&gt;"",'Data Import'!$BF$327,"")</f>
        <v/>
      </c>
      <c r="K65" s="179" t="str">
        <f>IF('Data Import'!$BF$328&lt;&gt;"",'Data Import'!$BF$328,"")</f>
        <v/>
      </c>
      <c r="L65" s="200">
        <f>IF('Data Import'!$BF$329&lt;&gt;"",'Data Import'!$BF$329,"")</f>
        <v>1026</v>
      </c>
      <c r="M65" s="200">
        <f>IF('Data Import'!$BF$330&lt;&gt;"",'Data Import'!$BF$330,"")</f>
        <v>9</v>
      </c>
      <c r="N65" s="201">
        <f>IF('Data Import'!$BF$331&lt;&gt;"",'Data Import'!$BF$331,"")</f>
        <v>0.877</v>
      </c>
    </row>
    <row r="66" spans="1:14" s="202" customFormat="1" ht="123.75" customHeight="1" x14ac:dyDescent="0.25">
      <c r="A66" s="33">
        <v>56</v>
      </c>
      <c r="B66" s="177" t="s">
        <v>66</v>
      </c>
      <c r="C66" s="199" t="str">
        <f>IF('Data Import'!$BG$320="Нет","+","")</f>
        <v/>
      </c>
      <c r="D66" s="199" t="str">
        <f>IF('Data Import'!$BG$321="Нет","+","")</f>
        <v/>
      </c>
      <c r="E66" s="179" t="str">
        <f>IF('Data Import'!$BG$322&lt;&gt;"",'Data Import'!$BG$322,"")</f>
        <v xml:space="preserve">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 </v>
      </c>
      <c r="F66" s="199" t="str">
        <f>IF('Data Import'!$BG$323&lt;&gt;"",'Data Import'!$BG$323,"")</f>
        <v>%</v>
      </c>
      <c r="G66" s="201">
        <f>IF('Data Import'!$BG$324&lt;&gt;"",'Data Import'!$BG$324,"")</f>
        <v>0</v>
      </c>
      <c r="H66" s="201">
        <f>IF('Data Import'!$BG$325&lt;&gt;"",'Data Import'!$BG$325,"")</f>
        <v>0</v>
      </c>
      <c r="I66" s="199" t="str">
        <f>IF('Data Import'!$BG$326="Нет","+","")</f>
        <v>+</v>
      </c>
      <c r="J66" s="179" t="str">
        <f>IF('Data Import'!$BG$327&lt;&gt;"",'Data Import'!$BG$327,"")</f>
        <v/>
      </c>
      <c r="K66" s="179" t="str">
        <f>IF('Data Import'!$BG$328&lt;&gt;"",'Data Import'!$BG$328,"")</f>
        <v/>
      </c>
      <c r="L66" s="200">
        <f>IF('Data Import'!$BG$329&lt;&gt;"",'Data Import'!$BG$329,"")</f>
        <v>35</v>
      </c>
      <c r="M66" s="200">
        <f>IF('Data Import'!$BG$330&lt;&gt;"",'Data Import'!$BG$330,"")</f>
        <v>0</v>
      </c>
      <c r="N66" s="201">
        <f>IF('Data Import'!$BG$331&lt;&gt;"",'Data Import'!$BG$331,"")</f>
        <v>0</v>
      </c>
    </row>
    <row r="67" spans="1:14" s="202" customFormat="1" ht="15.75" customHeight="1" x14ac:dyDescent="0.25">
      <c r="A67" s="33">
        <v>57</v>
      </c>
      <c r="B67" s="177" t="s">
        <v>67</v>
      </c>
      <c r="C67" s="199" t="str">
        <f>IF('Data Import'!$BH$320="Нет","+","")</f>
        <v/>
      </c>
      <c r="D67" s="199" t="str">
        <f>IF('Data Import'!$BH$321="Нет","+","")</f>
        <v/>
      </c>
      <c r="E67" s="179" t="str">
        <f>IF('Data Import'!$BH$322&lt;&gt;"",'Data Import'!$BH$322,"")</f>
        <v/>
      </c>
      <c r="F67" s="199" t="str">
        <f>IF('Data Import'!$BH$323&lt;&gt;"",'Data Import'!$BH$323,"")</f>
        <v/>
      </c>
      <c r="G67" s="201" t="str">
        <f>IF('Data Import'!$BH$324&lt;&gt;"",'Data Import'!$BH$324,"")</f>
        <v/>
      </c>
      <c r="H67" s="201" t="str">
        <f>IF('Data Import'!$BH$325&lt;&gt;"",'Data Import'!$BH$325,"")</f>
        <v/>
      </c>
      <c r="I67" s="199" t="str">
        <f>IF('Data Import'!$BH$326="Нет","+","")</f>
        <v/>
      </c>
      <c r="J67" s="179" t="str">
        <f>IF('Data Import'!$BH$327&lt;&gt;"",'Data Import'!$BH$327,"")</f>
        <v/>
      </c>
      <c r="K67" s="179" t="str">
        <f>IF('Data Import'!$BH$328&lt;&gt;"",'Data Import'!$BH$328,"")</f>
        <v/>
      </c>
      <c r="L67" s="200" t="str">
        <f>IF('Data Import'!$BH$329&lt;&gt;"",'Data Import'!$BH$329,"")</f>
        <v/>
      </c>
      <c r="M67" s="200" t="str">
        <f>IF('Data Import'!$BH$330&lt;&gt;"",'Data Import'!$BH$330,"")</f>
        <v/>
      </c>
      <c r="N67" s="201" t="str">
        <f>IF('Data Import'!$BH$331&lt;&gt;"",'Data Import'!$BH$331,"")</f>
        <v/>
      </c>
    </row>
    <row r="68" spans="1:14" s="202" customFormat="1" ht="15.75" customHeight="1" x14ac:dyDescent="0.25">
      <c r="A68" s="33">
        <v>58</v>
      </c>
      <c r="B68" s="177" t="s">
        <v>68</v>
      </c>
      <c r="C68" s="199" t="str">
        <f>IF('Data Import'!$BI$320="Нет","+","")</f>
        <v>+</v>
      </c>
      <c r="D68" s="199" t="str">
        <f>IF('Data Import'!$BI$321="Нет","+","")</f>
        <v/>
      </c>
      <c r="E68" s="179" t="str">
        <f>IF('Data Import'!$BI$322&lt;&gt;"",'Data Import'!$BI$322,"")</f>
        <v/>
      </c>
      <c r="F68" s="199" t="str">
        <f>IF('Data Import'!$BI$323&lt;&gt;"",'Data Import'!$BI$323,"")</f>
        <v/>
      </c>
      <c r="G68" s="201" t="str">
        <f>IF('Data Import'!$BI$324&lt;&gt;"",'Data Import'!$BI$324,"")</f>
        <v/>
      </c>
      <c r="H68" s="201" t="str">
        <f>IF('Data Import'!$BI$325&lt;&gt;"",'Data Import'!$BI$325,"")</f>
        <v/>
      </c>
      <c r="I68" s="199" t="str">
        <f>IF('Data Import'!$BI$326="Нет","+","")</f>
        <v>+</v>
      </c>
      <c r="J68" s="179" t="str">
        <f>IF('Data Import'!$BI$327&lt;&gt;"",'Data Import'!$BI$327,"")</f>
        <v/>
      </c>
      <c r="K68" s="179" t="str">
        <f>IF('Data Import'!$BI$328&lt;&gt;"",'Data Import'!$BI$328,"")</f>
        <v/>
      </c>
      <c r="L68" s="200">
        <f>IF('Data Import'!$BI$329&lt;&gt;"",'Data Import'!$BI$329,"")</f>
        <v>7</v>
      </c>
      <c r="M68" s="200">
        <f>IF('Data Import'!$BI$330&lt;&gt;"",'Data Import'!$BI$330,"")</f>
        <v>2</v>
      </c>
      <c r="N68" s="201">
        <f>IF('Data Import'!$BI$331&lt;&gt;"",'Data Import'!$BI$331,"")</f>
        <v>28.571000000000002</v>
      </c>
    </row>
    <row r="69" spans="1:14" s="202" customFormat="1" ht="96" customHeight="1" x14ac:dyDescent="0.25">
      <c r="A69" s="33">
        <v>59</v>
      </c>
      <c r="B69" s="177" t="s">
        <v>69</v>
      </c>
      <c r="C69" s="199" t="str">
        <f>IF('Data Import'!$BJ$320="Нет","+","")</f>
        <v>+</v>
      </c>
      <c r="D69" s="199" t="str">
        <f>IF('Data Import'!$BJ$321="Нет","+","")</f>
        <v/>
      </c>
      <c r="E69" s="179" t="str">
        <f>IF('Data Import'!$BJ$322&lt;&gt;"",'Data Import'!$BJ$322,"")</f>
        <v/>
      </c>
      <c r="F69" s="199" t="str">
        <f>IF('Data Import'!$BJ$323&lt;&gt;"",'Data Import'!$BJ$323,"")</f>
        <v/>
      </c>
      <c r="G69" s="201" t="str">
        <f>IF('Data Import'!$BJ$324&lt;&gt;"",'Data Import'!$BJ$324,"")</f>
        <v/>
      </c>
      <c r="H69" s="201" t="str">
        <f>IF('Data Import'!$BJ$325&lt;&gt;"",'Data Import'!$BJ$325,"")</f>
        <v/>
      </c>
      <c r="I69" s="199" t="str">
        <f>IF('Data Import'!$BJ$326="Нет","+","")</f>
        <v/>
      </c>
      <c r="J69" s="179" t="str">
        <f>IF('Data Import'!$BJ$327&lt;&gt;"",'Data Import'!$BJ$327,"")</f>
        <v/>
      </c>
      <c r="K69" s="179" t="str">
        <f>IF('Data Import'!$BJ$328&lt;&gt;"",'Data Import'!$BJ$328,"")</f>
        <v>Организовано ежегодное обучение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v>
      </c>
      <c r="L69" s="200">
        <f>IF('Data Import'!$BJ$329&lt;&gt;"",'Data Import'!$BJ$329,"")</f>
        <v>8</v>
      </c>
      <c r="M69" s="200">
        <f>IF('Data Import'!$BJ$330&lt;&gt;"",'Data Import'!$BJ$330,"")</f>
        <v>4</v>
      </c>
      <c r="N69" s="201">
        <f>IF('Data Import'!$BJ$331&lt;&gt;"",'Data Import'!$BJ$331,"")</f>
        <v>50</v>
      </c>
    </row>
    <row r="70" spans="1:14" s="202" customFormat="1" ht="91.5" customHeight="1" x14ac:dyDescent="0.25">
      <c r="A70" s="33">
        <v>60</v>
      </c>
      <c r="B70" s="177" t="s">
        <v>70</v>
      </c>
      <c r="C70" s="199" t="str">
        <f>IF('Data Import'!$BK$320="Нет","+","")</f>
        <v/>
      </c>
      <c r="D70" s="199" t="str">
        <f>IF('Data Import'!$BK$321="Нет","+","")</f>
        <v/>
      </c>
      <c r="E70" s="179" t="str">
        <f>IF('Data Import'!$BK$322&lt;&gt;"",'Data Import'!$BK$322,"")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v>
      </c>
      <c r="F70" s="199" t="str">
        <f>IF('Data Import'!$BK$323&lt;&gt;"",'Data Import'!$BK$323,"")</f>
        <v>%</v>
      </c>
      <c r="G70" s="201">
        <f>IF('Data Import'!$BK$324&lt;&gt;"",'Data Import'!$BK$324,"")</f>
        <v>38</v>
      </c>
      <c r="H70" s="201">
        <f>IF('Data Import'!$BK$325&lt;&gt;"",'Data Import'!$BK$325,"")</f>
        <v>36</v>
      </c>
      <c r="I70" s="199" t="str">
        <f>IF('Data Import'!$BK$326="Нет","+","")</f>
        <v>+</v>
      </c>
      <c r="J70" s="179" t="str">
        <f>IF('Data Import'!$BK$327&lt;&gt;"",'Data Import'!$BK$327,"")</f>
        <v/>
      </c>
      <c r="K70" s="179" t="str">
        <f>IF('Data Import'!$BK$328&lt;&gt;"",'Data Import'!$BK$328,"")</f>
        <v/>
      </c>
      <c r="L70" s="200">
        <f>IF('Data Import'!$BK$329&lt;&gt;"",'Data Import'!$BK$329,"")</f>
        <v>67</v>
      </c>
      <c r="M70" s="200">
        <f>IF('Data Import'!$BK$330&lt;&gt;"",'Data Import'!$BK$330,"")</f>
        <v>24</v>
      </c>
      <c r="N70" s="201">
        <f>IF('Data Import'!$BK$331&lt;&gt;"",'Data Import'!$BK$331,"")</f>
        <v>35.820999999999998</v>
      </c>
    </row>
    <row r="71" spans="1:14" s="202" customFormat="1" ht="15.75" customHeight="1" x14ac:dyDescent="0.25">
      <c r="A71" s="33">
        <v>61</v>
      </c>
      <c r="B71" s="177" t="s">
        <v>71</v>
      </c>
      <c r="C71" s="199" t="str">
        <f>IF('Data Import'!$BL$320="Нет","+","")</f>
        <v/>
      </c>
      <c r="D71" s="199" t="str">
        <f>IF('Data Import'!$BL$321="Нет","+","")</f>
        <v>+</v>
      </c>
      <c r="E71" s="179" t="str">
        <f>IF('Data Import'!$BL$322&lt;&gt;"",'Data Import'!$BL$322,"")</f>
        <v/>
      </c>
      <c r="F71" s="199" t="str">
        <f>IF('Data Import'!$BL$323&lt;&gt;"",'Data Import'!$BL$323,"")</f>
        <v/>
      </c>
      <c r="G71" s="201" t="str">
        <f>IF('Data Import'!$BL$324&lt;&gt;"",'Data Import'!$BL$324,"")</f>
        <v/>
      </c>
      <c r="H71" s="201" t="str">
        <f>IF('Data Import'!$BL$325&lt;&gt;"",'Data Import'!$BL$325,"")</f>
        <v/>
      </c>
      <c r="I71" s="199" t="str">
        <f>IF('Data Import'!$BL$326="Нет","+","")</f>
        <v/>
      </c>
      <c r="J71" s="179" t="str">
        <f>IF('Data Import'!$BL$327&lt;&gt;"",'Data Import'!$BL$327,"")</f>
        <v>Отсутствовала необходимость</v>
      </c>
      <c r="K71" s="179" t="str">
        <f>IF('Data Import'!$BL$328&lt;&gt;"",'Data Import'!$BL$328,"")</f>
        <v/>
      </c>
      <c r="L71" s="200">
        <f>IF('Data Import'!$BL$329&lt;&gt;"",'Data Import'!$BL$329,"")</f>
        <v>2</v>
      </c>
      <c r="M71" s="200">
        <f>IF('Data Import'!$BL$330&lt;&gt;"",'Data Import'!$BL$330,"")</f>
        <v>1</v>
      </c>
      <c r="N71" s="201">
        <f>IF('Data Import'!$BL$331&lt;&gt;"",'Data Import'!$BL$331,"")</f>
        <v>50</v>
      </c>
    </row>
    <row r="72" spans="1:14" s="202" customFormat="1" ht="138" customHeight="1" x14ac:dyDescent="0.25">
      <c r="A72" s="33">
        <v>62</v>
      </c>
      <c r="B72" s="177" t="s">
        <v>72</v>
      </c>
      <c r="C72" s="199" t="str">
        <f>IF('Data Import'!$BM$320="Нет","+","")</f>
        <v/>
      </c>
      <c r="D72" s="199" t="str">
        <f>IF('Data Import'!$BM$321="Нет","+","")</f>
        <v/>
      </c>
      <c r="E72" s="179" t="str">
        <f>IF('Data Import'!$BM$322&lt;&gt;"",'Data Import'!$BM$322,"")</f>
        <v xml:space="preserve">" 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 
2024 год -  20 %,
2025 год -  35 %,
2026 год -  50 %"
</v>
      </c>
      <c r="F72" s="199" t="str">
        <f>IF('Data Import'!$BM$323&lt;&gt;"",'Data Import'!$BM$323,"")</f>
        <v>%</v>
      </c>
      <c r="G72" s="201">
        <f>IF('Data Import'!$BM$324&lt;&gt;"",'Data Import'!$BM$324,"")</f>
        <v>35</v>
      </c>
      <c r="H72" s="201" t="str">
        <f>IF('Data Import'!$BM$325&lt;&gt;"",'Data Import'!$BM$325,"")</f>
        <v/>
      </c>
      <c r="I72" s="199" t="str">
        <f>IF('Data Import'!$BM$326="Нет","+","")</f>
        <v>+</v>
      </c>
      <c r="J72" s="179" t="str">
        <f>IF('Data Import'!$BM$327&lt;&gt;"",'Data Import'!$BM$327,"")</f>
        <v/>
      </c>
      <c r="K72" s="179" t="str">
        <f>IF('Data Import'!$BM$328&lt;&gt;"",'Data Import'!$BM$328,"")</f>
        <v/>
      </c>
      <c r="L72" s="200">
        <f>IF('Data Import'!$BM$329&lt;&gt;"",'Data Import'!$BM$329,"")</f>
        <v>93</v>
      </c>
      <c r="M72" s="200">
        <f>IF('Data Import'!$BM$330&lt;&gt;"",'Data Import'!$BM$330,"")</f>
        <v>9</v>
      </c>
      <c r="N72" s="201">
        <f>IF('Data Import'!$BM$331&lt;&gt;"",'Data Import'!$BM$331,"")</f>
        <v>9.6769999999999996</v>
      </c>
    </row>
    <row r="73" spans="1:14" s="202" customFormat="1" ht="143.25" customHeight="1" x14ac:dyDescent="0.25">
      <c r="A73" s="33">
        <v>63</v>
      </c>
      <c r="B73" s="177" t="s">
        <v>73</v>
      </c>
      <c r="C73" s="199" t="str">
        <f>IF('Data Import'!$BN$320="Нет","+","")</f>
        <v>+</v>
      </c>
      <c r="D73" s="199" t="str">
        <f>IF('Data Import'!$BN$321="Нет","+","")</f>
        <v/>
      </c>
      <c r="E73" s="179" t="str">
        <f>IF('Data Import'!$BN$322&lt;&gt;"",'Data Import'!$BN$322,"")</f>
        <v/>
      </c>
      <c r="F73" s="199" t="str">
        <f>IF('Data Import'!$BN$323&lt;&gt;"",'Data Import'!$BN$323,"")</f>
        <v/>
      </c>
      <c r="G73" s="201" t="str">
        <f>IF('Data Import'!$BN$324&lt;&gt;"",'Data Import'!$BN$324,"")</f>
        <v/>
      </c>
      <c r="H73" s="201" t="str">
        <f>IF('Data Import'!$BN$325&lt;&gt;"",'Data Import'!$BN$325,"")</f>
        <v/>
      </c>
      <c r="I73" s="199" t="str">
        <f>IF('Data Import'!$BN$326="Нет","+","")</f>
        <v/>
      </c>
      <c r="J73" s="179" t="str">
        <f>IF('Data Import'!$BN$327&lt;&gt;"",'Data Import'!$BN$327,"")</f>
        <v xml:space="preserve">Руководителями пассажирских автопредприятий организовано ежегодное проведение инструктажей водительского состава по вопросам обеспечения доступности для инвалидов объектов транспортной инфраструктуры и транспортных средств. </v>
      </c>
      <c r="K73" s="179" t="str">
        <f>IF('Data Import'!$BN$328&lt;&gt;"",'Data Import'!$BN$328,"")</f>
        <v/>
      </c>
      <c r="L73" s="200">
        <f>IF('Data Import'!$BN$329&lt;&gt;"",'Data Import'!$BN$329,"")</f>
        <v>71</v>
      </c>
      <c r="M73" s="200">
        <f>IF('Data Import'!$BN$330&lt;&gt;"",'Data Import'!$BN$330,"")</f>
        <v>0</v>
      </c>
      <c r="N73" s="201">
        <f>IF('Data Import'!$BN$331&lt;&gt;"",'Data Import'!$BN$331,"")</f>
        <v>0</v>
      </c>
    </row>
    <row r="74" spans="1:14" s="202" customFormat="1" ht="50.25" customHeight="1" x14ac:dyDescent="0.25">
      <c r="A74" s="33">
        <v>64</v>
      </c>
      <c r="B74" s="177" t="s">
        <v>74</v>
      </c>
      <c r="C74" s="199" t="str">
        <f>IF('Data Import'!$BO$320="Нет","+","")</f>
        <v>+</v>
      </c>
      <c r="D74" s="199" t="str">
        <f>IF('Data Import'!$BO$321="Нет","+","")</f>
        <v/>
      </c>
      <c r="E74" s="179" t="str">
        <f>IF('Data Import'!$BO$322&lt;&gt;"",'Data Import'!$BO$322,"")</f>
        <v/>
      </c>
      <c r="F74" s="199" t="str">
        <f>IF('Data Import'!$BO$323&lt;&gt;"",'Data Import'!$BO$323,"")</f>
        <v/>
      </c>
      <c r="G74" s="201" t="str">
        <f>IF('Data Import'!$BO$324&lt;&gt;"",'Data Import'!$BO$324,"")</f>
        <v/>
      </c>
      <c r="H74" s="201" t="str">
        <f>IF('Data Import'!$BO$325&lt;&gt;"",'Data Import'!$BO$325,"")</f>
        <v/>
      </c>
      <c r="I74" s="199" t="str">
        <f>IF('Data Import'!$BO$326="Нет","+","")</f>
        <v/>
      </c>
      <c r="J74" s="179" t="str">
        <f>IF('Data Import'!$BO$327&lt;&gt;"",'Data Import'!$BO$327,"")</f>
        <v/>
      </c>
      <c r="K74" s="179" t="str">
        <f>IF('Data Import'!$BO$328&lt;&gt;"",'Data Import'!$BO$328,"")</f>
        <v>Обучение на базе Корпоративного университета транспортного комплекса Москвы и предприятий-перевозчиков.</v>
      </c>
      <c r="L74" s="200">
        <f>IF('Data Import'!$BO$329&lt;&gt;"",'Data Import'!$BO$329,"")</f>
        <v>7</v>
      </c>
      <c r="M74" s="200">
        <f>IF('Data Import'!$BO$330&lt;&gt;"",'Data Import'!$BO$330,"")</f>
        <v>7</v>
      </c>
      <c r="N74" s="201">
        <f>IF('Data Import'!$BO$331&lt;&gt;"",'Data Import'!$BO$331,"")</f>
        <v>100</v>
      </c>
    </row>
    <row r="75" spans="1:14" s="202" customFormat="1" ht="15.75" customHeight="1" x14ac:dyDescent="0.25">
      <c r="A75" s="33">
        <v>65</v>
      </c>
      <c r="B75" s="177" t="s">
        <v>75</v>
      </c>
      <c r="C75" s="199" t="str">
        <f>IF('Data Import'!$BP$320="Нет","+","")</f>
        <v>+</v>
      </c>
      <c r="D75" s="199" t="str">
        <f>IF('Data Import'!$BP$321="Нет","+","")</f>
        <v/>
      </c>
      <c r="E75" s="179" t="str">
        <f>IF('Data Import'!$BP$322&lt;&gt;"",'Data Import'!$BP$322,"")</f>
        <v/>
      </c>
      <c r="F75" s="199" t="str">
        <f>IF('Data Import'!$BP$323&lt;&gt;"",'Data Import'!$BP$323,"")</f>
        <v/>
      </c>
      <c r="G75" s="201" t="str">
        <f>IF('Data Import'!$BP$324&lt;&gt;"",'Data Import'!$BP$324,"")</f>
        <v/>
      </c>
      <c r="H75" s="201" t="str">
        <f>IF('Data Import'!$BP$325&lt;&gt;"",'Data Import'!$BP$325,"")</f>
        <v/>
      </c>
      <c r="I75" s="199" t="str">
        <f>IF('Data Import'!$BP$326="Нет","+","")</f>
        <v>+</v>
      </c>
      <c r="J75" s="179" t="str">
        <f>IF('Data Import'!$BP$327&lt;&gt;"",'Data Import'!$BP$327,"")</f>
        <v/>
      </c>
      <c r="K75" s="179" t="str">
        <f>IF('Data Import'!$BP$328&lt;&gt;"",'Data Import'!$BP$328,"")</f>
        <v/>
      </c>
      <c r="L75" s="200">
        <f>IF('Data Import'!$BP$329&lt;&gt;"",'Data Import'!$BP$329,"")</f>
        <v>50</v>
      </c>
      <c r="M75" s="200">
        <f>IF('Data Import'!$BP$330&lt;&gt;"",'Data Import'!$BP$330,"")</f>
        <v>0</v>
      </c>
      <c r="N75" s="201">
        <f>IF('Data Import'!$BP$331&lt;&gt;"",'Data Import'!$BP$331,"")</f>
        <v>0</v>
      </c>
    </row>
    <row r="76" spans="1:14" s="202" customFormat="1" ht="93.75" customHeight="1" x14ac:dyDescent="0.25">
      <c r="A76" s="33">
        <v>66</v>
      </c>
      <c r="B76" s="177" t="s">
        <v>76</v>
      </c>
      <c r="C76" s="199" t="str">
        <f>IF('Data Import'!$BQ$320="Нет","+","")</f>
        <v/>
      </c>
      <c r="D76" s="199" t="str">
        <f>IF('Data Import'!$BQ$321="Нет","+","")</f>
        <v/>
      </c>
      <c r="E76" s="179" t="str">
        <f>IF('Data Import'!$BQ$322&lt;&gt;"",'Data Import'!$BQ$322,"")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Калужской области, прошли обучение по программам дополнительного профессионального образования, согласованным с общественными организациями инвалидов.</v>
      </c>
      <c r="F76" s="199" t="str">
        <f>IF('Data Import'!$BQ$323&lt;&gt;"",'Data Import'!$BQ$323,"")</f>
        <v>%</v>
      </c>
      <c r="G76" s="201">
        <f>IF('Data Import'!$BQ$324&lt;&gt;"",'Data Import'!$BQ$324,"")</f>
        <v>30</v>
      </c>
      <c r="H76" s="201">
        <f>IF('Data Import'!$BQ$325&lt;&gt;"",'Data Import'!$BQ$325,"")</f>
        <v>30.8</v>
      </c>
      <c r="I76" s="199" t="str">
        <f>IF('Data Import'!$BQ$326="Нет","+","")</f>
        <v/>
      </c>
      <c r="J76" s="179" t="str">
        <f>IF('Data Import'!$BQ$327&lt;&gt;"",'Data Import'!$BQ$327,"")</f>
        <v/>
      </c>
      <c r="K76" s="179" t="str">
        <f>IF('Data Import'!$BQ$328&lt;&gt;"",'Data Import'!$BQ$328,"")</f>
        <v>Проведение обучения по программам дополнительного профессионального образования сотрудников организаций транспортного комплекса, обучение сотрудников предприятия в специализированных организациях по оказанию ситуационной помощи инвалидам и МГН</v>
      </c>
      <c r="L76" s="200">
        <f>IF('Data Import'!$BQ$329&lt;&gt;"",'Data Import'!$BQ$329,"")</f>
        <v>13</v>
      </c>
      <c r="M76" s="200">
        <f>IF('Data Import'!$BQ$330&lt;&gt;"",'Data Import'!$BQ$330,"")</f>
        <v>4</v>
      </c>
      <c r="N76" s="201">
        <f>IF('Data Import'!$BQ$331&lt;&gt;"",'Data Import'!$BQ$331,"")</f>
        <v>30.768999999999998</v>
      </c>
    </row>
    <row r="77" spans="1:14" s="202" customFormat="1" ht="15.75" customHeight="1" x14ac:dyDescent="0.25">
      <c r="A77" s="33">
        <v>67</v>
      </c>
      <c r="B77" s="177" t="s">
        <v>77</v>
      </c>
      <c r="C77" s="199" t="str">
        <f>IF('Data Import'!$BR$320="Нет","+","")</f>
        <v>+</v>
      </c>
      <c r="D77" s="199" t="str">
        <f>IF('Data Import'!$BR$321="Нет","+","")</f>
        <v/>
      </c>
      <c r="E77" s="179" t="str">
        <f>IF('Data Import'!$BR$322&lt;&gt;"",'Data Import'!$BR$322,"")</f>
        <v/>
      </c>
      <c r="F77" s="199" t="str">
        <f>IF('Data Import'!$BR$323&lt;&gt;"",'Data Import'!$BR$323,"")</f>
        <v/>
      </c>
      <c r="G77" s="201" t="str">
        <f>IF('Data Import'!$BR$324&lt;&gt;"",'Data Import'!$BR$324,"")</f>
        <v/>
      </c>
      <c r="H77" s="201" t="str">
        <f>IF('Data Import'!$BR$325&lt;&gt;"",'Data Import'!$BR$325,"")</f>
        <v/>
      </c>
      <c r="I77" s="199" t="str">
        <f>IF('Data Import'!$BR$326="Нет","+","")</f>
        <v>+</v>
      </c>
      <c r="J77" s="179" t="str">
        <f>IF('Data Import'!$BR$327&lt;&gt;"",'Data Import'!$BR$327,"")</f>
        <v/>
      </c>
      <c r="K77" s="179" t="str">
        <f>IF('Data Import'!$BR$328&lt;&gt;"",'Data Import'!$BR$328,"")</f>
        <v/>
      </c>
      <c r="L77" s="200">
        <f>IF('Data Import'!$BR$329&lt;&gt;"",'Data Import'!$BR$329,"")</f>
        <v>28</v>
      </c>
      <c r="M77" s="200">
        <f>IF('Data Import'!$BR$330&lt;&gt;"",'Data Import'!$BR$330,"")</f>
        <v>6</v>
      </c>
      <c r="N77" s="201">
        <f>IF('Data Import'!$BR$331&lt;&gt;"",'Data Import'!$BR$331,"")</f>
        <v>21.428999999999998</v>
      </c>
    </row>
    <row r="78" spans="1:14" s="202" customFormat="1" ht="91.5" customHeight="1" x14ac:dyDescent="0.25">
      <c r="A78" s="33">
        <v>68</v>
      </c>
      <c r="B78" s="177" t="s">
        <v>78</v>
      </c>
      <c r="C78" s="199" t="str">
        <f>IF('Data Import'!$BS$320="Нет","+","")</f>
        <v/>
      </c>
      <c r="D78" s="199" t="str">
        <f>IF('Data Import'!$BS$321="Нет","+","")</f>
        <v/>
      </c>
      <c r="E78" s="179" t="str">
        <f>IF('Data Import'!$BS$322&lt;&gt;"",'Data Import'!$BS$322,"")</f>
        <v>Доля организаций транспортного комплекса, в которых 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прошли обучение по программам дополнительного профессионального образования, согласованным с общественными организациями инвалидов</v>
      </c>
      <c r="F78" s="199" t="str">
        <f>IF('Data Import'!$BS$323&lt;&gt;"",'Data Import'!$BS$323,"")</f>
        <v>%</v>
      </c>
      <c r="G78" s="201">
        <f>IF('Data Import'!$BS$324&lt;&gt;"",'Data Import'!$BS$324,"")</f>
        <v>35</v>
      </c>
      <c r="H78" s="201">
        <f>IF('Data Import'!$BS$325&lt;&gt;"",'Data Import'!$BS$325,"")</f>
        <v>17.399999999999999</v>
      </c>
      <c r="I78" s="199" t="str">
        <f>IF('Data Import'!$BS$326="Нет","+","")</f>
        <v/>
      </c>
      <c r="J78" s="179" t="str">
        <f>IF('Data Import'!$BS$327&lt;&gt;"",'Data Import'!$BS$327,"")</f>
        <v/>
      </c>
      <c r="K78" s="179" t="str">
        <f>IF('Data Import'!$BS$328&lt;&gt;"",'Data Import'!$BS$328,"")</f>
        <v>Сотрудники, исполняющие должностные обязанности по инструктированию по вопросам обеспечения доступности для инвалидов объектов транспортной инфраструктуры и услуг, прошли обучение по программам дополнительного профессионального образования, согласованным с общественными организациями инвалидов</v>
      </c>
      <c r="L78" s="200">
        <f>IF('Data Import'!$BS$329&lt;&gt;"",'Data Import'!$BS$329,"")</f>
        <v>23</v>
      </c>
      <c r="M78" s="200">
        <f>IF('Data Import'!$BS$330&lt;&gt;"",'Data Import'!$BS$330,"")</f>
        <v>4</v>
      </c>
      <c r="N78" s="201">
        <f>IF('Data Import'!$BS$331&lt;&gt;"",'Data Import'!$BS$331,"")</f>
        <v>17.390999999999998</v>
      </c>
    </row>
    <row r="79" spans="1:14" s="202" customFormat="1" ht="15.75" customHeight="1" x14ac:dyDescent="0.25">
      <c r="A79" s="33">
        <v>69</v>
      </c>
      <c r="B79" s="177" t="s">
        <v>79</v>
      </c>
      <c r="C79" s="199" t="str">
        <f>IF('Data Import'!$BT$320="Нет","+","")</f>
        <v>+</v>
      </c>
      <c r="D79" s="199" t="str">
        <f>IF('Data Import'!$BT$321="Нет","+","")</f>
        <v/>
      </c>
      <c r="E79" s="179" t="str">
        <f>IF('Data Import'!$BT$322&lt;&gt;"",'Data Import'!$BT$322,"")</f>
        <v/>
      </c>
      <c r="F79" s="199" t="str">
        <f>IF('Data Import'!$BT$323&lt;&gt;"",'Data Import'!$BT$323,"")</f>
        <v/>
      </c>
      <c r="G79" s="201" t="str">
        <f>IF('Data Import'!$BT$324&lt;&gt;"",'Data Import'!$BT$324,"")</f>
        <v/>
      </c>
      <c r="H79" s="201" t="str">
        <f>IF('Data Import'!$BT$325&lt;&gt;"",'Data Import'!$BT$325,"")</f>
        <v/>
      </c>
      <c r="I79" s="199" t="str">
        <f>IF('Data Import'!$BT$326="Нет","+","")</f>
        <v>+</v>
      </c>
      <c r="J79" s="179" t="str">
        <f>IF('Data Import'!$BT$327&lt;&gt;"",'Data Import'!$BT$327,"")</f>
        <v/>
      </c>
      <c r="K79" s="179" t="str">
        <f>IF('Data Import'!$BT$328&lt;&gt;"",'Data Import'!$BT$328,"")</f>
        <v/>
      </c>
      <c r="L79" s="200">
        <f>IF('Data Import'!$BT$329&lt;&gt;"",'Data Import'!$BT$329,"")</f>
        <v>54</v>
      </c>
      <c r="M79" s="200">
        <f>IF('Data Import'!$BT$330&lt;&gt;"",'Data Import'!$BT$330,"")</f>
        <v>6</v>
      </c>
      <c r="N79" s="201">
        <f>IF('Data Import'!$BT$331&lt;&gt;"",'Data Import'!$BT$331,"")</f>
        <v>11.111000000000001</v>
      </c>
    </row>
    <row r="80" spans="1:14" s="202" customFormat="1" ht="15.75" customHeight="1" x14ac:dyDescent="0.25">
      <c r="A80" s="33">
        <v>70</v>
      </c>
      <c r="B80" s="177" t="s">
        <v>80</v>
      </c>
      <c r="C80" s="199" t="str">
        <f>IF('Data Import'!$BU$320="Нет","+","")</f>
        <v/>
      </c>
      <c r="D80" s="199" t="str">
        <f>IF('Data Import'!$BU$321="Нет","+","")</f>
        <v/>
      </c>
      <c r="E80" s="179" t="str">
        <f>IF('Data Import'!$BU$322&lt;&gt;"",'Data Import'!$BU$322,"")</f>
        <v/>
      </c>
      <c r="F80" s="199" t="str">
        <f>IF('Data Import'!$BU$323&lt;&gt;"",'Data Import'!$BU$323,"")</f>
        <v/>
      </c>
      <c r="G80" s="201" t="str">
        <f>IF('Data Import'!$BU$324&lt;&gt;"",'Data Import'!$BU$324,"")</f>
        <v/>
      </c>
      <c r="H80" s="201" t="str">
        <f>IF('Data Import'!$BU$325&lt;&gt;"",'Data Import'!$BU$325,"")</f>
        <v/>
      </c>
      <c r="I80" s="199" t="str">
        <f>IF('Data Import'!$BU$326="Нет","+","")</f>
        <v/>
      </c>
      <c r="J80" s="179" t="str">
        <f>IF('Data Import'!$BU$327&lt;&gt;"",'Data Import'!$BU$327,"")</f>
        <v/>
      </c>
      <c r="K80" s="179" t="str">
        <f>IF('Data Import'!$BU$328&lt;&gt;"",'Data Import'!$BU$328,"")</f>
        <v/>
      </c>
      <c r="L80" s="200" t="str">
        <f>IF('Data Import'!$BU$329&lt;&gt;"",'Data Import'!$BU$329,"")</f>
        <v/>
      </c>
      <c r="M80" s="200" t="str">
        <f>IF('Data Import'!$BU$330&lt;&gt;"",'Data Import'!$BU$330,"")</f>
        <v/>
      </c>
      <c r="N80" s="201" t="str">
        <f>IF('Data Import'!$BU$331&lt;&gt;"",'Data Import'!$BU$331,"")</f>
        <v/>
      </c>
    </row>
    <row r="81" spans="1:14" s="202" customFormat="1" ht="15.75" customHeight="1" x14ac:dyDescent="0.25">
      <c r="A81" s="33">
        <v>71</v>
      </c>
      <c r="B81" s="177" t="s">
        <v>81</v>
      </c>
      <c r="C81" s="199" t="str">
        <f>IF('Data Import'!$BV$320="Нет","+","")</f>
        <v>+</v>
      </c>
      <c r="D81" s="199" t="str">
        <f>IF('Data Import'!$BV$321="Нет","+","")</f>
        <v/>
      </c>
      <c r="E81" s="179" t="str">
        <f>IF('Data Import'!$BV$322&lt;&gt;"",'Data Import'!$BV$322,"")</f>
        <v/>
      </c>
      <c r="F81" s="199" t="str">
        <f>IF('Data Import'!$BV$323&lt;&gt;"",'Data Import'!$BV$323,"")</f>
        <v/>
      </c>
      <c r="G81" s="201" t="str">
        <f>IF('Data Import'!$BV$324&lt;&gt;"",'Data Import'!$BV$324,"")</f>
        <v/>
      </c>
      <c r="H81" s="201" t="str">
        <f>IF('Data Import'!$BV$325&lt;&gt;"",'Data Import'!$BV$325,"")</f>
        <v/>
      </c>
      <c r="I81" s="199" t="str">
        <f>IF('Data Import'!$BV$326="Нет","+","")</f>
        <v>+</v>
      </c>
      <c r="J81" s="179" t="str">
        <f>IF('Data Import'!$BV$327&lt;&gt;"",'Data Import'!$BV$327,"")</f>
        <v/>
      </c>
      <c r="K81" s="179" t="str">
        <f>IF('Data Import'!$BV$328&lt;&gt;"",'Data Import'!$BV$328,"")</f>
        <v/>
      </c>
      <c r="L81" s="200">
        <f>IF('Data Import'!$BV$329&lt;&gt;"",'Data Import'!$BV$329,"")</f>
        <v>49</v>
      </c>
      <c r="M81" s="200">
        <f>IF('Data Import'!$BV$330&lt;&gt;"",'Data Import'!$BV$330,"")</f>
        <v>0</v>
      </c>
      <c r="N81" s="201">
        <f>IF('Data Import'!$BV$331&lt;&gt;"",'Data Import'!$BV$331,"")</f>
        <v>0</v>
      </c>
    </row>
    <row r="82" spans="1:14" s="202" customFormat="1" ht="15.75" customHeight="1" x14ac:dyDescent="0.25">
      <c r="A82" s="33">
        <v>72</v>
      </c>
      <c r="B82" s="177" t="s">
        <v>82</v>
      </c>
      <c r="C82" s="199" t="str">
        <f>IF('Data Import'!$BW$320="Нет","+","")</f>
        <v>+</v>
      </c>
      <c r="D82" s="199" t="str">
        <f>IF('Data Import'!$BW$321="Нет","+","")</f>
        <v/>
      </c>
      <c r="E82" s="179" t="str">
        <f>IF('Data Import'!$BW$322&lt;&gt;"",'Data Import'!$BW$322,"")</f>
        <v/>
      </c>
      <c r="F82" s="199" t="str">
        <f>IF('Data Import'!$BW$323&lt;&gt;"",'Data Import'!$BW$323,"")</f>
        <v/>
      </c>
      <c r="G82" s="201" t="str">
        <f>IF('Data Import'!$BW$324&lt;&gt;"",'Data Import'!$BW$324,"")</f>
        <v/>
      </c>
      <c r="H82" s="201" t="str">
        <f>IF('Data Import'!$BW$325&lt;&gt;"",'Data Import'!$BW$325,"")</f>
        <v/>
      </c>
      <c r="I82" s="199" t="str">
        <f>IF('Data Import'!$BW$326="Нет","+","")</f>
        <v>+</v>
      </c>
      <c r="J82" s="179" t="str">
        <f>IF('Data Import'!$BW$327&lt;&gt;"",'Data Import'!$BW$327,"")</f>
        <v/>
      </c>
      <c r="K82" s="179" t="str">
        <f>IF('Data Import'!$BW$328&lt;&gt;"",'Data Import'!$BW$328,"")</f>
        <v/>
      </c>
      <c r="L82" s="200">
        <f>IF('Data Import'!$BW$329&lt;&gt;"",'Data Import'!$BW$329,"")</f>
        <v>63</v>
      </c>
      <c r="M82" s="200">
        <f>IF('Data Import'!$BW$330&lt;&gt;"",'Data Import'!$BW$330,"")</f>
        <v>0</v>
      </c>
      <c r="N82" s="201">
        <f>IF('Data Import'!$BW$331&lt;&gt;"",'Data Import'!$BW$331,"")</f>
        <v>0</v>
      </c>
    </row>
    <row r="83" spans="1:14" s="202" customFormat="1" ht="15.75" customHeight="1" x14ac:dyDescent="0.25">
      <c r="A83" s="33">
        <v>73</v>
      </c>
      <c r="B83" s="177" t="s">
        <v>83</v>
      </c>
      <c r="C83" s="199" t="str">
        <f>IF('Data Import'!$BX$320="Нет","+","")</f>
        <v/>
      </c>
      <c r="D83" s="199" t="str">
        <f>IF('Data Import'!$BX$321="Нет","+","")</f>
        <v/>
      </c>
      <c r="E83" s="179" t="str">
        <f>IF('Data Import'!$BX$322&lt;&gt;"",'Data Import'!$BX$322,"")</f>
        <v/>
      </c>
      <c r="F83" s="199" t="str">
        <f>IF('Data Import'!$BX$323&lt;&gt;"",'Data Import'!$BX$323,"")</f>
        <v/>
      </c>
      <c r="G83" s="201" t="str">
        <f>IF('Data Import'!$BX$324&lt;&gt;"",'Data Import'!$BX$324,"")</f>
        <v/>
      </c>
      <c r="H83" s="201" t="str">
        <f>IF('Data Import'!$BX$325&lt;&gt;"",'Data Import'!$BX$325,"")</f>
        <v/>
      </c>
      <c r="I83" s="199" t="str">
        <f>IF('Data Import'!$BX$326="Нет","+","")</f>
        <v/>
      </c>
      <c r="J83" s="179" t="str">
        <f>IF('Data Import'!$BX$327&lt;&gt;"",'Data Import'!$BX$327,"")</f>
        <v/>
      </c>
      <c r="K83" s="179" t="str">
        <f>IF('Data Import'!$BX$328&lt;&gt;"",'Data Import'!$BX$328,"")</f>
        <v/>
      </c>
      <c r="L83" s="200" t="str">
        <f>IF('Data Import'!$BX$329&lt;&gt;"",'Data Import'!$BX$329,"")</f>
        <v/>
      </c>
      <c r="M83" s="200" t="str">
        <f>IF('Data Import'!$BX$330&lt;&gt;"",'Data Import'!$BX$330,"")</f>
        <v/>
      </c>
      <c r="N83" s="201" t="str">
        <f>IF('Data Import'!$BX$331&lt;&gt;"",'Data Import'!$BX$331,"")</f>
        <v/>
      </c>
    </row>
    <row r="84" spans="1:14" s="202" customFormat="1" ht="15.75" customHeight="1" x14ac:dyDescent="0.25">
      <c r="A84" s="33">
        <v>74</v>
      </c>
      <c r="B84" s="177" t="s">
        <v>84</v>
      </c>
      <c r="C84" s="199" t="str">
        <f>IF('Data Import'!$BY$320="Нет","+","")</f>
        <v>+</v>
      </c>
      <c r="D84" s="199" t="str">
        <f>IF('Data Import'!$BY$321="Нет","+","")</f>
        <v/>
      </c>
      <c r="E84" s="179" t="str">
        <f>IF('Data Import'!$BY$322&lt;&gt;"",'Data Import'!$BY$322,"")</f>
        <v/>
      </c>
      <c r="F84" s="199" t="str">
        <f>IF('Data Import'!$BY$323&lt;&gt;"",'Data Import'!$BY$323,"")</f>
        <v/>
      </c>
      <c r="G84" s="201" t="str">
        <f>IF('Data Import'!$BY$324&lt;&gt;"",'Data Import'!$BY$324,"")</f>
        <v/>
      </c>
      <c r="H84" s="201" t="str">
        <f>IF('Data Import'!$BY$325&lt;&gt;"",'Data Import'!$BY$325,"")</f>
        <v/>
      </c>
      <c r="I84" s="199" t="str">
        <f>IF('Data Import'!$BY$326="Нет","+","")</f>
        <v>+</v>
      </c>
      <c r="J84" s="179" t="str">
        <f>IF('Data Import'!$BY$327&lt;&gt;"",'Data Import'!$BY$327,"")</f>
        <v/>
      </c>
      <c r="K84" s="179" t="str">
        <f>IF('Data Import'!$BY$328&lt;&gt;"",'Data Import'!$BY$328,"")</f>
        <v/>
      </c>
      <c r="L84" s="200">
        <f>IF('Data Import'!$BY$329&lt;&gt;"",'Data Import'!$BY$329,"")</f>
        <v>95</v>
      </c>
      <c r="M84" s="200">
        <f>IF('Data Import'!$BY$330&lt;&gt;"",'Data Import'!$BY$330,"")</f>
        <v>0</v>
      </c>
      <c r="N84" s="201">
        <f>IF('Data Import'!$BY$331&lt;&gt;"",'Data Import'!$BY$331,"")</f>
        <v>0</v>
      </c>
    </row>
    <row r="85" spans="1:14" s="202" customFormat="1" ht="15.75" customHeight="1" x14ac:dyDescent="0.25">
      <c r="A85" s="33">
        <v>75</v>
      </c>
      <c r="B85" s="177" t="s">
        <v>85</v>
      </c>
      <c r="C85" s="199" t="str">
        <f>IF('Data Import'!$BZ$320="Нет","+","")</f>
        <v/>
      </c>
      <c r="D85" s="199" t="str">
        <f>IF('Data Import'!$BZ$321="Нет","+","")</f>
        <v/>
      </c>
      <c r="E85" s="179" t="str">
        <f>IF('Data Import'!$BZ$322&lt;&gt;"",'Data Import'!$BZ$322,"")</f>
        <v/>
      </c>
      <c r="F85" s="199" t="str">
        <f>IF('Data Import'!$BZ$323&lt;&gt;"",'Data Import'!$BZ$323,"")</f>
        <v/>
      </c>
      <c r="G85" s="201" t="str">
        <f>IF('Data Import'!$BZ$324&lt;&gt;"",'Data Import'!$BZ$324,"")</f>
        <v/>
      </c>
      <c r="H85" s="201" t="str">
        <f>IF('Data Import'!$BZ$325&lt;&gt;"",'Data Import'!$BZ$325,"")</f>
        <v/>
      </c>
      <c r="I85" s="199" t="str">
        <f>IF('Data Import'!$BZ$326="Нет","+","")</f>
        <v/>
      </c>
      <c r="J85" s="179" t="str">
        <f>IF('Data Import'!$BZ$327&lt;&gt;"",'Data Import'!$BZ$327,"")</f>
        <v/>
      </c>
      <c r="K85" s="179" t="str">
        <f>IF('Data Import'!$BZ$328&lt;&gt;"",'Data Import'!$BZ$328,"")</f>
        <v/>
      </c>
      <c r="L85" s="200" t="str">
        <f>IF('Data Import'!$BZ$329&lt;&gt;"",'Data Import'!$BZ$329,"")</f>
        <v/>
      </c>
      <c r="M85" s="200" t="str">
        <f>IF('Data Import'!$BZ$330&lt;&gt;"",'Data Import'!$BZ$330,"")</f>
        <v/>
      </c>
      <c r="N85" s="201" t="str">
        <f>IF('Data Import'!$BZ$331&lt;&gt;"",'Data Import'!$BZ$331,"")</f>
        <v/>
      </c>
    </row>
    <row r="86" spans="1:14" s="202" customFormat="1" ht="182.25" customHeight="1" x14ac:dyDescent="0.25">
      <c r="A86" s="33">
        <v>76</v>
      </c>
      <c r="B86" s="177" t="s">
        <v>86</v>
      </c>
      <c r="C86" s="199" t="str">
        <f>IF('Data Import'!$CA$320="Нет","+","")</f>
        <v/>
      </c>
      <c r="D86" s="199" t="str">
        <f>IF('Data Import'!$CA$321="Нет","+","")</f>
        <v/>
      </c>
      <c r="E86" s="179" t="str">
        <f>IF('Data Import'!$CA$322&lt;&gt;"",'Data Import'!$CA$322,"")</f>
        <v>Доля сотрудников в сфере транспорта, прошедших инструктирование и/или обучение по вопросам, связанным с обеспечением доступности для инвалидов объектов и услуг в сфере транспорта, в общей численности сотрудников, предоставляющих услуги в сфере транспорта</v>
      </c>
      <c r="F86" s="199" t="str">
        <f>IF('Data Import'!$CA$323&lt;&gt;"",'Data Import'!$CA$323,"")</f>
        <v>%</v>
      </c>
      <c r="G86" s="201">
        <f>IF('Data Import'!$CA$324&lt;&gt;"",'Data Import'!$CA$324,"")</f>
        <v>33.299999999999997</v>
      </c>
      <c r="H86" s="201">
        <f>IF('Data Import'!$CA$325&lt;&gt;"",'Data Import'!$CA$325,"")</f>
        <v>72</v>
      </c>
      <c r="I86" s="199" t="str">
        <f>IF('Data Import'!$CA$326="Нет","+","")</f>
        <v/>
      </c>
      <c r="J86" s="179" t="str">
        <f>IF('Data Import'!$CA$327&lt;&gt;"",'Data Import'!$CA$327,"")</f>
        <v/>
      </c>
      <c r="K86" s="179" t="str">
        <f>IF('Data Import'!$CA$328&lt;&gt;"",'Data Import'!$CA$328,"")</f>
        <v>Направлены письма в транспортные компании о необходимости проведения обучения/инструктирование водителей транспортной компании, исполнение должностных обязанностей которых может привести к взаимодействию  с инвалидами, по вопросам, связанным с обеспечением доступности для них объектов транспортной инфраструктуры, транспортных средств и предоставляемых услуг. В должностные инструкции для работников ответственных за оказание ситуационной помощи инвалидам внесены описания дополнительных обязанностей по обеспечению доступа инвалидов к услугам и объектам.</v>
      </c>
      <c r="L86" s="200">
        <f>IF('Data Import'!$CA$329&lt;&gt;"",'Data Import'!$CA$329,"")</f>
        <v>50</v>
      </c>
      <c r="M86" s="200">
        <f>IF('Data Import'!$CA$330&lt;&gt;"",'Data Import'!$CA$330,"")</f>
        <v>36</v>
      </c>
      <c r="N86" s="201">
        <f>IF('Data Import'!$CA$331&lt;&gt;"",'Data Import'!$CA$331,"")</f>
        <v>72</v>
      </c>
    </row>
    <row r="87" spans="1:14" s="202" customFormat="1" ht="15.75" customHeight="1" x14ac:dyDescent="0.25">
      <c r="A87" s="33">
        <v>77</v>
      </c>
      <c r="B87" s="177" t="s">
        <v>87</v>
      </c>
      <c r="C87" s="199" t="str">
        <f>IF('Data Import'!$CB$320="Нет","+","")</f>
        <v/>
      </c>
      <c r="D87" s="199" t="str">
        <f>IF('Data Import'!$CB$321="Нет","+","")</f>
        <v/>
      </c>
      <c r="E87" s="179" t="str">
        <f>IF('Data Import'!$CB$322&lt;&gt;"",'Data Import'!$CB$322,"")</f>
        <v/>
      </c>
      <c r="F87" s="199" t="str">
        <f>IF('Data Import'!$CB$323&lt;&gt;"",'Data Import'!$CB$323,"")</f>
        <v/>
      </c>
      <c r="G87" s="201" t="str">
        <f>IF('Data Import'!$CB$324&lt;&gt;"",'Data Import'!$CB$324,"")</f>
        <v/>
      </c>
      <c r="H87" s="201" t="str">
        <f>IF('Data Import'!$CB$325&lt;&gt;"",'Data Import'!$CB$325,"")</f>
        <v/>
      </c>
      <c r="I87" s="199" t="str">
        <f>IF('Data Import'!$CB$326="Нет","+","")</f>
        <v/>
      </c>
      <c r="J87" s="179" t="str">
        <f>IF('Data Import'!$CB$327&lt;&gt;"",'Data Import'!$CB$327,"")</f>
        <v/>
      </c>
      <c r="K87" s="179" t="str">
        <f>IF('Data Import'!$CB$328&lt;&gt;"",'Data Import'!$CB$328,"")</f>
        <v/>
      </c>
      <c r="L87" s="200" t="str">
        <f>IF('Data Import'!$CB$329&lt;&gt;"",'Data Import'!$CB$329,"")</f>
        <v/>
      </c>
      <c r="M87" s="200" t="str">
        <f>IF('Data Import'!$CB$330&lt;&gt;"",'Data Import'!$CB$330,"")</f>
        <v/>
      </c>
      <c r="N87" s="201" t="str">
        <f>IF('Data Import'!$CB$331&lt;&gt;"",'Data Import'!$CB$331,"")</f>
        <v/>
      </c>
    </row>
    <row r="88" spans="1:14" s="202" customFormat="1" ht="96.75" customHeight="1" x14ac:dyDescent="0.25">
      <c r="A88" s="33">
        <v>78</v>
      </c>
      <c r="B88" s="177" t="s">
        <v>88</v>
      </c>
      <c r="C88" s="199" t="str">
        <f>IF('Data Import'!$CC$320="Нет","+","")</f>
        <v/>
      </c>
      <c r="D88" s="199" t="str">
        <f>IF('Data Import'!$CC$321="Нет","+","")</f>
        <v/>
      </c>
      <c r="E88" s="179" t="str">
        <f>IF('Data Import'!$CC$322&lt;&gt;"",'Data Import'!$CC$322,"")</f>
        <v xml:space="preserve">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
</v>
      </c>
      <c r="F88" s="199" t="str">
        <f>IF('Data Import'!$CC$323&lt;&gt;"",'Data Import'!$CC$323,"")</f>
        <v>%</v>
      </c>
      <c r="G88" s="201">
        <f>IF('Data Import'!$CC$324&lt;&gt;"",'Data Import'!$CC$324,"")</f>
        <v>35</v>
      </c>
      <c r="H88" s="201">
        <f>IF('Data Import'!$CC$325&lt;&gt;"",'Data Import'!$CC$325,"")</f>
        <v>0</v>
      </c>
      <c r="I88" s="199" t="str">
        <f>IF('Data Import'!$CC$326="Нет","+","")</f>
        <v/>
      </c>
      <c r="J88" s="179" t="str">
        <f>IF('Data Import'!$CC$327&lt;&gt;"",'Data Import'!$CC$327,"")</f>
        <v xml:space="preserve">Обязанности по обеспечению доступности среды являются неотъемлемой частью должностных инструкций профильных специалистов. 
</v>
      </c>
      <c r="K88" s="179" t="str">
        <f>IF('Data Import'!$CC$328&lt;&gt;"",'Data Import'!$CC$328,"")</f>
        <v/>
      </c>
      <c r="L88" s="200">
        <f>IF('Data Import'!$CC$329&lt;&gt;"",'Data Import'!$CC$329,"")</f>
        <v>3</v>
      </c>
      <c r="M88" s="200">
        <f>IF('Data Import'!$CC$330&lt;&gt;"",'Data Import'!$CC$330,"")</f>
        <v>0</v>
      </c>
      <c r="N88" s="201">
        <f>IF('Data Import'!$CC$331&lt;&gt;"",'Data Import'!$CC$331,"")</f>
        <v>0</v>
      </c>
    </row>
    <row r="89" spans="1:14" s="202" customFormat="1" ht="155.25" customHeight="1" x14ac:dyDescent="0.25">
      <c r="A89" s="33">
        <v>79</v>
      </c>
      <c r="B89" s="177" t="s">
        <v>89</v>
      </c>
      <c r="C89" s="199" t="str">
        <f>IF('Data Import'!$CD$320="Нет","+","")</f>
        <v>+</v>
      </c>
      <c r="D89" s="199" t="str">
        <f>IF('Data Import'!$CD$321="Нет","+","")</f>
        <v/>
      </c>
      <c r="E89" s="179" t="str">
        <f>IF('Data Import'!$CD$322&lt;&gt;"",'Data Import'!$CD$322,"")</f>
        <v/>
      </c>
      <c r="F89" s="199" t="str">
        <f>IF('Data Import'!$CD$323&lt;&gt;"",'Data Import'!$CD$323,"")</f>
        <v/>
      </c>
      <c r="G89" s="201" t="str">
        <f>IF('Data Import'!$CD$324&lt;&gt;"",'Data Import'!$CD$324,"")</f>
        <v/>
      </c>
      <c r="H89" s="201" t="str">
        <f>IF('Data Import'!$CD$325&lt;&gt;"",'Data Import'!$CD$325,"")</f>
        <v/>
      </c>
      <c r="I89" s="199" t="str">
        <f>IF('Data Import'!$CD$326="Нет","+","")</f>
        <v/>
      </c>
      <c r="J89" s="179" t="str">
        <f>IF('Data Import'!$CD$327&lt;&gt;"",'Data Import'!$CD$327,"")</f>
        <v/>
      </c>
      <c r="K89" s="179" t="str">
        <f>IF('Data Import'!$CD$328&lt;&gt;"",'Data Import'!$CD$328,"")</f>
        <v>Проведение обучения по программам дополнительного профессионального образования, согласованным с общественными организациями инвалидов, сотрудников организаций транспортного комплекса, исполнение должностных обязанностей которых связано с инструктированием по вопросам обеспечения доступности для инвалидов объектов транспортной инфраструктуры и услуг в соответствии с законодательством Российской Федерации и законодательством субъектов Российской Федерации</v>
      </c>
      <c r="L89" s="200">
        <f>IF('Data Import'!$CD$329&lt;&gt;"",'Data Import'!$CD$329,"")</f>
        <v>227</v>
      </c>
      <c r="M89" s="200">
        <f>IF('Data Import'!$CD$330&lt;&gt;"",'Data Import'!$CD$330,"")</f>
        <v>0</v>
      </c>
      <c r="N89" s="201">
        <f>IF('Data Import'!$CD$331&lt;&gt;"",'Data Import'!$CD$331,"")</f>
        <v>0</v>
      </c>
    </row>
    <row r="90" spans="1:14" s="202" customFormat="1" ht="15.75" customHeight="1" x14ac:dyDescent="0.25">
      <c r="A90" s="33">
        <v>80</v>
      </c>
      <c r="B90" s="177" t="s">
        <v>90</v>
      </c>
      <c r="C90" s="199" t="str">
        <f>IF('Data Import'!$CE$320="Нет","+","")</f>
        <v>+</v>
      </c>
      <c r="D90" s="199" t="str">
        <f>IF('Data Import'!$CE$321="Нет","+","")</f>
        <v/>
      </c>
      <c r="E90" s="179" t="str">
        <f>IF('Data Import'!$CE$322&lt;&gt;"",'Data Import'!$CE$322,"")</f>
        <v/>
      </c>
      <c r="F90" s="199" t="str">
        <f>IF('Data Import'!$CE$323&lt;&gt;"",'Data Import'!$CE$323,"")</f>
        <v/>
      </c>
      <c r="G90" s="201" t="str">
        <f>IF('Data Import'!$CE$324&lt;&gt;"",'Data Import'!$CE$324,"")</f>
        <v/>
      </c>
      <c r="H90" s="201" t="str">
        <f>IF('Data Import'!$CE$325&lt;&gt;"",'Data Import'!$CE$325,"")</f>
        <v/>
      </c>
      <c r="I90" s="199" t="str">
        <f>IF('Data Import'!$CE$326="Нет","+","")</f>
        <v>+</v>
      </c>
      <c r="J90" s="179" t="str">
        <f>IF('Data Import'!$CE$327&lt;&gt;"",'Data Import'!$CE$327,"")</f>
        <v/>
      </c>
      <c r="K90" s="179" t="str">
        <f>IF('Data Import'!$CE$328&lt;&gt;"",'Data Import'!$CE$328,"")</f>
        <v/>
      </c>
      <c r="L90" s="200">
        <f>IF('Data Import'!$CE$329&lt;&gt;"",'Data Import'!$CE$329,"")</f>
        <v>6</v>
      </c>
      <c r="M90" s="200">
        <f>IF('Data Import'!$CE$330&lt;&gt;"",'Data Import'!$CE$330,"")</f>
        <v>0</v>
      </c>
      <c r="N90" s="201">
        <f>IF('Data Import'!$CE$331&lt;&gt;"",'Data Import'!$CE$331,"")</f>
        <v>0</v>
      </c>
    </row>
    <row r="91" spans="1:14" s="202" customFormat="1" ht="15.75" customHeight="1" x14ac:dyDescent="0.25">
      <c r="A91" s="33">
        <v>81</v>
      </c>
      <c r="B91" s="177" t="s">
        <v>91</v>
      </c>
      <c r="C91" s="199" t="str">
        <f>IF('Data Import'!$CF$320="Нет","+","")</f>
        <v/>
      </c>
      <c r="D91" s="199" t="str">
        <f>IF('Data Import'!$CF$321="Нет","+","")</f>
        <v/>
      </c>
      <c r="E91" s="179" t="str">
        <f>IF('Data Import'!$CF$322&lt;&gt;"",'Data Import'!$CF$322,"")</f>
        <v/>
      </c>
      <c r="F91" s="199" t="str">
        <f>IF('Data Import'!$CF$323&lt;&gt;"",'Data Import'!$CF$323,"")</f>
        <v/>
      </c>
      <c r="G91" s="201" t="str">
        <f>IF('Data Import'!$CF$324&lt;&gt;"",'Data Import'!$CF$324,"")</f>
        <v/>
      </c>
      <c r="H91" s="201" t="str">
        <f>IF('Data Import'!$CF$325&lt;&gt;"",'Data Import'!$CF$325,"")</f>
        <v/>
      </c>
      <c r="I91" s="199" t="str">
        <f>IF('Data Import'!$CF$326="Нет","+","")</f>
        <v/>
      </c>
      <c r="J91" s="179" t="str">
        <f>IF('Data Import'!$CF$327&lt;&gt;"",'Data Import'!$CF$327,"")</f>
        <v/>
      </c>
      <c r="K91" s="179" t="str">
        <f>IF('Data Import'!$CF$328&lt;&gt;"",'Data Import'!$CF$328,"")</f>
        <v/>
      </c>
      <c r="L91" s="200" t="str">
        <f>IF('Data Import'!$CF$329&lt;&gt;"",'Data Import'!$CF$329,"")</f>
        <v/>
      </c>
      <c r="M91" s="200" t="str">
        <f>IF('Data Import'!$CF$330&lt;&gt;"",'Data Import'!$CF$330,"")</f>
        <v/>
      </c>
      <c r="N91" s="201" t="str">
        <f>IF('Data Import'!$CF$331&lt;&gt;"",'Data Import'!$CF$331,"")</f>
        <v/>
      </c>
    </row>
    <row r="92" spans="1:14" s="202" customFormat="1" ht="15.75" customHeight="1" x14ac:dyDescent="0.25">
      <c r="A92" s="33">
        <v>82</v>
      </c>
      <c r="B92" s="177" t="s">
        <v>92</v>
      </c>
      <c r="C92" s="199" t="str">
        <f>IF('Data Import'!$CG$320="Нет","+","")</f>
        <v/>
      </c>
      <c r="D92" s="199" t="str">
        <f>IF('Data Import'!$CG$321="Нет","+","")</f>
        <v/>
      </c>
      <c r="E92" s="179" t="str">
        <f>IF('Data Import'!$CG$322&lt;&gt;"",'Data Import'!$CG$322,"")</f>
        <v/>
      </c>
      <c r="F92" s="199" t="str">
        <f>IF('Data Import'!$CG$323&lt;&gt;"",'Data Import'!$CG$323,"")</f>
        <v/>
      </c>
      <c r="G92" s="201" t="str">
        <f>IF('Data Import'!$CG$324&lt;&gt;"",'Data Import'!$CG$324,"")</f>
        <v/>
      </c>
      <c r="H92" s="201" t="str">
        <f>IF('Data Import'!$CG$325&lt;&gt;"",'Data Import'!$CG$325,"")</f>
        <v/>
      </c>
      <c r="I92" s="199" t="str">
        <f>IF('Data Import'!$CG$326="Нет","+","")</f>
        <v/>
      </c>
      <c r="J92" s="179" t="str">
        <f>IF('Data Import'!$CG$327&lt;&gt;"",'Data Import'!$CG$327,"")</f>
        <v/>
      </c>
      <c r="K92" s="179" t="str">
        <f>IF('Data Import'!$CG$328&lt;&gt;"",'Data Import'!$CG$328,"")</f>
        <v/>
      </c>
      <c r="L92" s="200" t="str">
        <f>IF('Data Import'!$CG$329&lt;&gt;"",'Data Import'!$CG$329,"")</f>
        <v/>
      </c>
      <c r="M92" s="200" t="str">
        <f>IF('Data Import'!$CG$330&lt;&gt;"",'Data Import'!$CG$330,"")</f>
        <v/>
      </c>
      <c r="N92" s="201" t="str">
        <f>IF('Data Import'!$CG$331&lt;&gt;"",'Data Import'!$CG$331,"")</f>
        <v/>
      </c>
    </row>
    <row r="93" spans="1:14" s="202" customFormat="1" ht="15.75" customHeight="1" x14ac:dyDescent="0.25">
      <c r="A93" s="33">
        <v>83</v>
      </c>
      <c r="B93" s="177" t="s">
        <v>93</v>
      </c>
      <c r="C93" s="199" t="str">
        <f>IF('Data Import'!$CH$320="Нет","+","")</f>
        <v>+</v>
      </c>
      <c r="D93" s="199" t="str">
        <f>IF('Data Import'!$CH$321="Нет","+","")</f>
        <v/>
      </c>
      <c r="E93" s="179" t="str">
        <f>IF('Data Import'!$CH$322&lt;&gt;"",'Data Import'!$CH$322,"")</f>
        <v/>
      </c>
      <c r="F93" s="199" t="str">
        <f>IF('Data Import'!$CH$323&lt;&gt;"",'Data Import'!$CH$323,"")</f>
        <v/>
      </c>
      <c r="G93" s="201" t="str">
        <f>IF('Data Import'!$CH$324&lt;&gt;"",'Data Import'!$CH$324,"")</f>
        <v/>
      </c>
      <c r="H93" s="201" t="str">
        <f>IF('Data Import'!$CH$325&lt;&gt;"",'Data Import'!$CH$325,"")</f>
        <v/>
      </c>
      <c r="I93" s="199" t="str">
        <f>IF('Data Import'!$CH$326="Нет","+","")</f>
        <v>+</v>
      </c>
      <c r="J93" s="179" t="str">
        <f>IF('Data Import'!$CH$327&lt;&gt;"",'Data Import'!$CH$327,"")</f>
        <v/>
      </c>
      <c r="K93" s="179" t="str">
        <f>IF('Data Import'!$CH$328&lt;&gt;"",'Data Import'!$CH$328,"")</f>
        <v/>
      </c>
      <c r="L93" s="200">
        <f>IF('Data Import'!$CH$329&lt;&gt;"",'Data Import'!$CH$329,"")</f>
        <v>9</v>
      </c>
      <c r="M93" s="200">
        <f>IF('Data Import'!$CH$330&lt;&gt;"",'Data Import'!$CH$330,"")</f>
        <v>5</v>
      </c>
      <c r="N93" s="201">
        <f>IF('Data Import'!$CH$331&lt;&gt;"",'Data Import'!$CH$331,"")</f>
        <v>55.555999999999997</v>
      </c>
    </row>
    <row r="94" spans="1:14" s="202" customFormat="1" ht="15.75" customHeight="1" x14ac:dyDescent="0.25">
      <c r="A94" s="33">
        <v>84</v>
      </c>
      <c r="B94" s="177" t="s">
        <v>94</v>
      </c>
      <c r="C94" s="199" t="str">
        <f>IF('Data Import'!$CI$320="Нет","+","")</f>
        <v/>
      </c>
      <c r="D94" s="199" t="str">
        <f>IF('Data Import'!$CI$321="Нет","+","")</f>
        <v/>
      </c>
      <c r="E94" s="179" t="str">
        <f>IF('Data Import'!$CI$322&lt;&gt;"",'Data Import'!$CI$322,"")</f>
        <v/>
      </c>
      <c r="F94" s="199" t="str">
        <f>IF('Data Import'!$CI$323&lt;&gt;"",'Data Import'!$CI$323,"")</f>
        <v/>
      </c>
      <c r="G94" s="201" t="str">
        <f>IF('Data Import'!$CI$324&lt;&gt;"",'Data Import'!$CI$324,"")</f>
        <v/>
      </c>
      <c r="H94" s="201" t="str">
        <f>IF('Data Import'!$CI$325&lt;&gt;"",'Data Import'!$CI$325,"")</f>
        <v/>
      </c>
      <c r="I94" s="199" t="str">
        <f>IF('Data Import'!$CI$326="Нет","+","")</f>
        <v/>
      </c>
      <c r="J94" s="179" t="str">
        <f>IF('Data Import'!$CI$327&lt;&gt;"",'Data Import'!$CI$327,"")</f>
        <v/>
      </c>
      <c r="K94" s="179" t="str">
        <f>IF('Data Import'!$CI$328&lt;&gt;"",'Data Import'!$CI$328,"")</f>
        <v/>
      </c>
      <c r="L94" s="200" t="str">
        <f>IF('Data Import'!$CI$329&lt;&gt;"",'Data Import'!$CI$329,"")</f>
        <v/>
      </c>
      <c r="M94" s="200" t="str">
        <f>IF('Data Import'!$CI$330&lt;&gt;"",'Data Import'!$CI$330,"")</f>
        <v/>
      </c>
      <c r="N94" s="201" t="str">
        <f>IF('Data Import'!$CI$331&lt;&gt;"",'Data Import'!$CI$331,"")</f>
        <v/>
      </c>
    </row>
    <row r="95" spans="1:14" s="202" customFormat="1" ht="15.75" customHeight="1" x14ac:dyDescent="0.25">
      <c r="A95" s="33">
        <v>85</v>
      </c>
      <c r="B95" s="177" t="s">
        <v>95</v>
      </c>
      <c r="C95" s="199" t="str">
        <f>IF('Data Import'!$CJ$320="Нет","+","")</f>
        <v/>
      </c>
      <c r="D95" s="199" t="str">
        <f>IF('Data Import'!$CJ$321="Нет","+","")</f>
        <v/>
      </c>
      <c r="E95" s="179" t="str">
        <f>IF('Data Import'!$CJ$322&lt;&gt;"",'Data Import'!$CJ$322,"")</f>
        <v/>
      </c>
      <c r="F95" s="199" t="str">
        <f>IF('Data Import'!$CJ$323&lt;&gt;"",'Data Import'!$CJ$323,"")</f>
        <v/>
      </c>
      <c r="G95" s="201" t="str">
        <f>IF('Data Import'!$CJ$324&lt;&gt;"",'Data Import'!$CJ$324,"")</f>
        <v/>
      </c>
      <c r="H95" s="201" t="str">
        <f>IF('Data Import'!$CJ$325&lt;&gt;"",'Data Import'!$CJ$325,"")</f>
        <v/>
      </c>
      <c r="I95" s="199" t="str">
        <f>IF('Data Import'!$CJ$326="Нет","+","")</f>
        <v/>
      </c>
      <c r="J95" s="179" t="str">
        <f>IF('Data Import'!$CJ$327&lt;&gt;"",'Data Import'!$CJ$327,"")</f>
        <v/>
      </c>
      <c r="K95" s="179" t="str">
        <f>IF('Data Import'!$CJ$328&lt;&gt;"",'Data Import'!$CJ$328,"")</f>
        <v/>
      </c>
      <c r="L95" s="200" t="str">
        <f>IF('Data Import'!$CJ$329&lt;&gt;"",'Data Import'!$CJ$329,"")</f>
        <v/>
      </c>
      <c r="M95" s="200" t="str">
        <f>IF('Data Import'!$CJ$330&lt;&gt;"",'Data Import'!$CJ$330,"")</f>
        <v/>
      </c>
      <c r="N95" s="201" t="str">
        <f>IF('Data Import'!$CJ$331&lt;&gt;"",'Data Import'!$CJ$331,"")</f>
        <v/>
      </c>
    </row>
    <row r="96" spans="1:14" s="202" customFormat="1" ht="15.75" customHeight="1" x14ac:dyDescent="0.25">
      <c r="A96" s="33">
        <v>86</v>
      </c>
      <c r="B96" s="177" t="s">
        <v>96</v>
      </c>
      <c r="C96" s="199" t="str">
        <f>IF('Data Import'!$CK$320="Нет","+","")</f>
        <v/>
      </c>
      <c r="D96" s="199" t="str">
        <f>IF('Data Import'!$CK$321="Нет","+","")</f>
        <v/>
      </c>
      <c r="E96" s="179" t="str">
        <f>IF('Data Import'!$CK$322&lt;&gt;"",'Data Import'!$CK$322,"")</f>
        <v/>
      </c>
      <c r="F96" s="199" t="str">
        <f>IF('Data Import'!$CK$323&lt;&gt;"",'Data Import'!$CK$323,"")</f>
        <v/>
      </c>
      <c r="G96" s="201" t="str">
        <f>IF('Data Import'!$CK$324&lt;&gt;"",'Data Import'!$CK$324,"")</f>
        <v/>
      </c>
      <c r="H96" s="201" t="str">
        <f>IF('Data Import'!$CK$325&lt;&gt;"",'Data Import'!$CK$325,"")</f>
        <v/>
      </c>
      <c r="I96" s="199" t="str">
        <f>IF('Data Import'!$CK$326="Нет","+","")</f>
        <v/>
      </c>
      <c r="J96" s="179" t="str">
        <f>IF('Data Import'!$CK$327&lt;&gt;"",'Data Import'!$CK$327,"")</f>
        <v/>
      </c>
      <c r="K96" s="179" t="str">
        <f>IF('Data Import'!$CK$328&lt;&gt;"",'Data Import'!$CK$328,"")</f>
        <v/>
      </c>
      <c r="L96" s="200" t="str">
        <f>IF('Data Import'!$CK$329&lt;&gt;"",'Data Import'!$CK$329,"")</f>
        <v/>
      </c>
      <c r="M96" s="200" t="str">
        <f>IF('Data Import'!$CK$330&lt;&gt;"",'Data Import'!$CK$330,"")</f>
        <v/>
      </c>
      <c r="N96" s="201" t="str">
        <f>IF('Data Import'!$CK$331&lt;&gt;"",'Data Import'!$CK$331,"")</f>
        <v/>
      </c>
    </row>
    <row r="97" spans="1:14" s="202" customFormat="1" ht="15.75" customHeight="1" x14ac:dyDescent="0.25">
      <c r="A97" s="33">
        <v>87</v>
      </c>
      <c r="B97" s="177" t="s">
        <v>97</v>
      </c>
      <c r="C97" s="199" t="str">
        <f>IF('Data Import'!$CL$320="Нет","+","")</f>
        <v>+</v>
      </c>
      <c r="D97" s="199" t="str">
        <f>IF('Data Import'!$CL$321="Нет","+","")</f>
        <v/>
      </c>
      <c r="E97" s="179" t="str">
        <f>IF('Data Import'!$CL$322&lt;&gt;"",'Data Import'!$CL$322,"")</f>
        <v/>
      </c>
      <c r="F97" s="199" t="str">
        <f>IF('Data Import'!$CL$323&lt;&gt;"",'Data Import'!$CL$323,"")</f>
        <v/>
      </c>
      <c r="G97" s="201" t="str">
        <f>IF('Data Import'!$CL$324&lt;&gt;"",'Data Import'!$CL$324,"")</f>
        <v/>
      </c>
      <c r="H97" s="201" t="str">
        <f>IF('Data Import'!$CL$325&lt;&gt;"",'Data Import'!$CL$325,"")</f>
        <v/>
      </c>
      <c r="I97" s="199" t="str">
        <f>IF('Data Import'!$CL$326="Нет","+","")</f>
        <v>+</v>
      </c>
      <c r="J97" s="179" t="str">
        <f>IF('Data Import'!$CL$327&lt;&gt;"",'Data Import'!$CL$327,"")</f>
        <v/>
      </c>
      <c r="K97" s="179" t="str">
        <f>IF('Data Import'!$CL$328&lt;&gt;"",'Data Import'!$CL$328,"")</f>
        <v/>
      </c>
      <c r="L97" s="200" t="str">
        <f>IF('Data Import'!$CL$329&lt;&gt;"",'Data Import'!$CL$329,"")</f>
        <v/>
      </c>
      <c r="M97" s="200" t="str">
        <f>IF('Data Import'!$CL$330&lt;&gt;"",'Data Import'!$CL$330,"")</f>
        <v/>
      </c>
      <c r="N97" s="201" t="str">
        <f>IF('Data Import'!$CL$331&lt;&gt;"",'Data Import'!$CL$331,"")</f>
        <v/>
      </c>
    </row>
    <row r="98" spans="1:14" s="202" customFormat="1" ht="15.75" customHeight="1" x14ac:dyDescent="0.25">
      <c r="A98" s="33">
        <v>88</v>
      </c>
      <c r="B98" s="177" t="s">
        <v>98</v>
      </c>
      <c r="C98" s="199" t="str">
        <f>IF('Data Import'!$CM$320="Нет","+","")</f>
        <v>+</v>
      </c>
      <c r="D98" s="199" t="str">
        <f>IF('Data Import'!$CM$321="Нет","+","")</f>
        <v/>
      </c>
      <c r="E98" s="179" t="str">
        <f>IF('Data Import'!$CM$322&lt;&gt;"",'Data Import'!$CM$322,"")</f>
        <v/>
      </c>
      <c r="F98" s="199" t="str">
        <f>IF('Data Import'!$CM$323&lt;&gt;"",'Data Import'!$CM$323,"")</f>
        <v/>
      </c>
      <c r="G98" s="201" t="str">
        <f>IF('Data Import'!$CM$324&lt;&gt;"",'Data Import'!$CM$324,"")</f>
        <v/>
      </c>
      <c r="H98" s="201" t="str">
        <f>IF('Data Import'!$CM$325&lt;&gt;"",'Data Import'!$CM$325,"")</f>
        <v/>
      </c>
      <c r="I98" s="199" t="str">
        <f>IF('Data Import'!$CM$326="Нет","+","")</f>
        <v>+</v>
      </c>
      <c r="J98" s="179" t="str">
        <f>IF('Data Import'!$CM$327&lt;&gt;"",'Data Import'!$CM$327,"")</f>
        <v/>
      </c>
      <c r="K98" s="179" t="str">
        <f>IF('Data Import'!$CM$328&lt;&gt;"",'Data Import'!$CM$328,"")</f>
        <v/>
      </c>
      <c r="L98" s="200">
        <f>IF('Data Import'!$CM$329&lt;&gt;"",'Data Import'!$CM$329,"")</f>
        <v>100</v>
      </c>
      <c r="M98" s="200">
        <f>IF('Data Import'!$CM$330&lt;&gt;"",'Data Import'!$CM$330,"")</f>
        <v>0</v>
      </c>
      <c r="N98" s="201">
        <f>IF('Data Import'!$CM$331&lt;&gt;"",'Data Import'!$CM$331,"")</f>
        <v>0</v>
      </c>
    </row>
    <row r="99" spans="1:14" s="202" customFormat="1" ht="15.75" customHeight="1" x14ac:dyDescent="0.25">
      <c r="A99" s="33">
        <v>89</v>
      </c>
      <c r="B99" s="177" t="s">
        <v>99</v>
      </c>
      <c r="C99" s="199" t="str">
        <f>IF('Data Import'!$CN$320="Нет","+","")</f>
        <v/>
      </c>
      <c r="D99" s="199" t="str">
        <f>IF('Data Import'!$CN$321="Нет","+","")</f>
        <v/>
      </c>
      <c r="E99" s="179" t="str">
        <f>IF('Data Import'!$CN$322&lt;&gt;"",'Data Import'!$CN$322,"")</f>
        <v/>
      </c>
      <c r="F99" s="199" t="str">
        <f>IF('Data Import'!$CN$323&lt;&gt;"",'Data Import'!$CN$323,"")</f>
        <v/>
      </c>
      <c r="G99" s="201" t="str">
        <f>IF('Data Import'!$CN$324&lt;&gt;"",'Data Import'!$CN$324,"")</f>
        <v/>
      </c>
      <c r="H99" s="201" t="str">
        <f>IF('Data Import'!$CN$325&lt;&gt;"",'Data Import'!$CN$325,"")</f>
        <v/>
      </c>
      <c r="I99" s="199" t="str">
        <f>IF('Data Import'!$CN$326="Нет","+","")</f>
        <v/>
      </c>
      <c r="J99" s="179" t="str">
        <f>IF('Data Import'!$CN$327&lt;&gt;"",'Data Import'!$CN$327,"")</f>
        <v/>
      </c>
      <c r="K99" s="179" t="str">
        <f>IF('Data Import'!$CN$328&lt;&gt;"",'Data Import'!$CN$328,"")</f>
        <v/>
      </c>
      <c r="L99" s="200" t="str">
        <f>IF('Data Import'!$CN$329&lt;&gt;"",'Data Import'!$CN$329,"")</f>
        <v/>
      </c>
      <c r="M99" s="200" t="str">
        <f>IF('Data Import'!$CN$330&lt;&gt;"",'Data Import'!$CN$330,"")</f>
        <v/>
      </c>
      <c r="N99" s="201" t="str">
        <f>IF('Data Import'!$CN$331&lt;&gt;"",'Data Import'!$CN$331,"")</f>
        <v/>
      </c>
    </row>
    <row r="100" spans="1:14" s="202" customFormat="1" x14ac:dyDescent="0.25">
      <c r="A100" s="219"/>
      <c r="B100" s="215"/>
      <c r="C100" s="219"/>
      <c r="D100" s="219"/>
      <c r="E100" s="219"/>
      <c r="F100" s="219"/>
      <c r="G100" s="219"/>
      <c r="H100" s="219"/>
      <c r="I100" s="219"/>
      <c r="J100" s="219"/>
      <c r="K100" s="236"/>
      <c r="L100" s="219"/>
      <c r="M100" s="219"/>
      <c r="N100" s="219"/>
    </row>
  </sheetData>
  <autoFilter ref="A10:N10"/>
  <mergeCells count="20">
    <mergeCell ref="A1:N1"/>
    <mergeCell ref="A2:A9"/>
    <mergeCell ref="B2:B9"/>
    <mergeCell ref="C2:N2"/>
    <mergeCell ref="C3:N3"/>
    <mergeCell ref="C4:N4"/>
    <mergeCell ref="C5:H5"/>
    <mergeCell ref="I5:K5"/>
    <mergeCell ref="L5:M5"/>
    <mergeCell ref="N5:N9"/>
    <mergeCell ref="C6:C9"/>
    <mergeCell ref="D6:H6"/>
    <mergeCell ref="I6:I9"/>
    <mergeCell ref="J6:J9"/>
    <mergeCell ref="L6:L9"/>
    <mergeCell ref="M6:M9"/>
    <mergeCell ref="D7:H7"/>
    <mergeCell ref="K7:K9"/>
    <mergeCell ref="D8:D9"/>
    <mergeCell ref="E8:H8"/>
  </mergeCells>
  <pageMargins left="0.7" right="0.7" top="0.75" bottom="0.75" header="0.3" footer="0.3"/>
  <pageSetup paperSize="9" firstPageNumber="2147483648" orientation="portrait"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0"/>
  <sheetViews>
    <sheetView zoomScale="70" zoomScaleNormal="70" workbookViewId="0">
      <pane xSplit="2" ySplit="8" topLeftCell="C90" activePane="bottomRight" state="frozen"/>
      <selection pane="topRight" activeCell="C1" sqref="C1"/>
      <selection pane="bottomLeft" activeCell="A9" sqref="A9"/>
      <selection pane="bottomRight" activeCell="A11" sqref="A11:XFD11"/>
    </sheetView>
  </sheetViews>
  <sheetFormatPr defaultRowHeight="15" x14ac:dyDescent="0.25"/>
  <cols>
    <col min="1" max="1" width="5.42578125" style="50" customWidth="1"/>
    <col min="2" max="2" width="44.7109375" style="49" customWidth="1"/>
    <col min="3" max="3" width="115.5703125" style="49" customWidth="1"/>
    <col min="4" max="4" width="83.42578125" style="49" customWidth="1"/>
    <col min="5" max="5" width="65.42578125" style="64" customWidth="1"/>
  </cols>
  <sheetData>
    <row r="1" spans="1:5" ht="18.75" customHeight="1" x14ac:dyDescent="0.25">
      <c r="A1" s="109"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6"/>
      <c r="C1" s="106"/>
      <c r="D1" s="106"/>
      <c r="E1" s="167"/>
    </row>
    <row r="2" spans="1:5" ht="15.75" customHeight="1" x14ac:dyDescent="0.25">
      <c r="A2" s="92" t="s">
        <v>0</v>
      </c>
      <c r="B2" s="92" t="s">
        <v>1</v>
      </c>
      <c r="C2" s="110" t="s">
        <v>246</v>
      </c>
      <c r="D2" s="90"/>
      <c r="E2" s="91"/>
    </row>
    <row r="3" spans="1:5" ht="33.75" customHeight="1" x14ac:dyDescent="0.25">
      <c r="A3" s="93"/>
      <c r="B3" s="93"/>
      <c r="C3" s="96" t="s">
        <v>247</v>
      </c>
      <c r="D3" s="90"/>
      <c r="E3" s="91"/>
    </row>
    <row r="4" spans="1:5" ht="16.5" customHeight="1" x14ac:dyDescent="0.25">
      <c r="A4" s="93"/>
      <c r="B4" s="93"/>
      <c r="C4" s="97" t="s">
        <v>248</v>
      </c>
      <c r="D4" s="90"/>
      <c r="E4" s="91"/>
    </row>
    <row r="5" spans="1:5" ht="19.5" customHeight="1" x14ac:dyDescent="0.25">
      <c r="A5" s="93"/>
      <c r="B5" s="93"/>
      <c r="C5" s="98" t="s">
        <v>249</v>
      </c>
      <c r="D5" s="90"/>
      <c r="E5" s="91"/>
    </row>
    <row r="6" spans="1:5" ht="15" customHeight="1" x14ac:dyDescent="0.25">
      <c r="A6" s="93"/>
      <c r="B6" s="93"/>
      <c r="C6" s="98" t="s">
        <v>250</v>
      </c>
      <c r="D6" s="98" t="s">
        <v>7</v>
      </c>
      <c r="E6" s="91"/>
    </row>
    <row r="7" spans="1:5" ht="30" customHeight="1" x14ac:dyDescent="0.25">
      <c r="A7" s="94"/>
      <c r="B7" s="94"/>
      <c r="C7" s="94"/>
      <c r="D7" s="46" t="s">
        <v>251</v>
      </c>
      <c r="E7" s="46" t="s">
        <v>252</v>
      </c>
    </row>
    <row r="8" spans="1:5" ht="15.75" customHeight="1" x14ac:dyDescent="0.25">
      <c r="A8" s="45">
        <v>1</v>
      </c>
      <c r="B8" s="45">
        <v>2</v>
      </c>
      <c r="C8" s="22">
        <v>3</v>
      </c>
      <c r="D8" s="22">
        <v>4</v>
      </c>
      <c r="E8" s="22">
        <v>5</v>
      </c>
    </row>
    <row r="9" spans="1:5" s="202" customFormat="1" ht="15.75" x14ac:dyDescent="0.25">
      <c r="A9" s="33">
        <v>1</v>
      </c>
      <c r="B9" s="177" t="s">
        <v>11</v>
      </c>
      <c r="C9" s="179" t="str">
        <f>IF('Data Import'!$D$333&lt;&gt;"",'Data Import'!$D$333,"")</f>
        <v/>
      </c>
      <c r="D9" s="179" t="str">
        <f>IF('Data Import'!$D$334&lt;&gt;"",'Data Import'!$D$334,"")</f>
        <v/>
      </c>
      <c r="E9" s="179" t="str">
        <f>IF('Data Import'!$D$335&lt;&gt;"",'Data Import'!$D$335,"")</f>
        <v/>
      </c>
    </row>
    <row r="10" spans="1:5" s="202" customFormat="1" ht="15.75" x14ac:dyDescent="0.25">
      <c r="A10" s="33">
        <v>2</v>
      </c>
      <c r="B10" s="177" t="s">
        <v>12</v>
      </c>
      <c r="C10" s="179" t="str">
        <f>IF('Data Import'!$E$333&lt;&gt;"",'Data Import'!$E$333,"")</f>
        <v/>
      </c>
      <c r="D10" s="179" t="str">
        <f>IF('Data Import'!$E$334&lt;&gt;"",'Data Import'!$E$334,"")</f>
        <v/>
      </c>
      <c r="E10" s="179" t="str">
        <f>IF('Data Import'!$E$335&lt;&gt;"",'Data Import'!$E$335,"")</f>
        <v/>
      </c>
    </row>
    <row r="11" spans="1:5" s="202" customFormat="1" ht="34.5" customHeight="1" x14ac:dyDescent="0.25">
      <c r="A11" s="33">
        <v>3</v>
      </c>
      <c r="B11" s="177" t="s">
        <v>13</v>
      </c>
      <c r="C11" s="179" t="str">
        <f>IF('Data Import'!$F$333&lt;&gt;"",'Data Import'!$F$333,"")</f>
        <v/>
      </c>
      <c r="D11" s="179" t="str">
        <f>IF('Data Import'!$F$334&lt;&gt;"",'Data Import'!$F$334,"")</f>
        <v>Приказ Министерства транспорта и дорожного строительтва Камчатского края от 18.04.2024 № 58.01/07/75</v>
      </c>
      <c r="E11" s="179" t="str">
        <f>IF('Data Import'!$F$335&lt;&gt;"",'Data Import'!$F$335,"")</f>
        <v/>
      </c>
    </row>
    <row r="12" spans="1:5" s="202" customFormat="1" ht="23.25" customHeight="1" x14ac:dyDescent="0.25">
      <c r="A12" s="33">
        <v>4</v>
      </c>
      <c r="B12" s="177" t="s">
        <v>14</v>
      </c>
      <c r="C12" s="179" t="str">
        <f>IF('Data Import'!$G$333&lt;&gt;"",'Data Import'!$G$333,"")</f>
        <v/>
      </c>
      <c r="D12" s="179" t="str">
        <f>IF('Data Import'!$G$334&lt;&gt;"",'Data Import'!$G$334,"")</f>
        <v xml:space="preserve">Региональный сводный план мероприятий (дорожная карта) от 10.04.2025 </v>
      </c>
      <c r="E12" s="179" t="str">
        <f>IF('Data Import'!$G$335&lt;&gt;"",'Data Import'!$G$335,"")</f>
        <v/>
      </c>
    </row>
    <row r="13" spans="1:5" s="202" customFormat="1" ht="45" x14ac:dyDescent="0.25">
      <c r="A13" s="33">
        <v>5</v>
      </c>
      <c r="B13" s="177" t="s">
        <v>15</v>
      </c>
      <c r="C13" s="179" t="str">
        <f>IF('Data Import'!$H$333&lt;&gt;"",'Data Import'!$H$333,"")</f>
        <v>распоряжение Администрации Приморского края от 09.10.2015 № 326-ра "Об утверждении плана мероприятий по повышению значений показателей доступности для инвалидов объектов и услуг в установленных сферах деятельности в Приморском крае"</v>
      </c>
      <c r="D13" s="179" t="str">
        <f>IF('Data Import'!$H$334&lt;&gt;"",'Data Import'!$H$334,"")</f>
        <v/>
      </c>
      <c r="E13" s="179" t="str">
        <f>IF('Data Import'!$H$335&lt;&gt;"",'Data Import'!$H$335,"")</f>
        <v/>
      </c>
    </row>
    <row r="14" spans="1:5" s="202" customFormat="1" ht="30" x14ac:dyDescent="0.25">
      <c r="A14" s="33">
        <v>6</v>
      </c>
      <c r="B14" s="177" t="s">
        <v>16</v>
      </c>
      <c r="C14" s="179" t="str">
        <f>IF('Data Import'!$I$333&lt;&gt;"",'Data Import'!$I$333,"")</f>
        <v/>
      </c>
      <c r="D14" s="179" t="str">
        <f>IF('Data Import'!$I$334&lt;&gt;"",'Data Import'!$I$334,"")</f>
        <v xml:space="preserve">Сводный план утвержден 13.09.2024 Минтрансом РС(Я) №15/01/10896
</v>
      </c>
      <c r="E14" s="179" t="str">
        <f>IF('Data Import'!$I$335&lt;&gt;"",'Data Import'!$I$335,"")</f>
        <v/>
      </c>
    </row>
    <row r="15" spans="1:5" s="202" customFormat="1" ht="60" x14ac:dyDescent="0.25">
      <c r="A15" s="33">
        <v>7</v>
      </c>
      <c r="B15" s="177" t="s">
        <v>17</v>
      </c>
      <c r="C15" s="179" t="str">
        <f>IF('Data Import'!$J$333&lt;&gt;"",'Data Import'!$J$333,"")</f>
        <v/>
      </c>
      <c r="D15" s="179" t="str">
        <f>IF('Data Import'!$J$334&lt;&gt;"",'Data Import'!$J$334,"")</f>
        <v>Приказ Минтранса Сахалинской области от 10.12.2025 № 1-3.09-810/25 "Об утверждении Сводного плана мероприятий по повышению в Сахалинской области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v>
      </c>
      <c r="E15" s="179" t="str">
        <f>IF('Data Import'!$J$335&lt;&gt;"",'Data Import'!$J$335,"")</f>
        <v/>
      </c>
    </row>
    <row r="16" spans="1:5" s="202" customFormat="1" ht="114.75" customHeight="1" x14ac:dyDescent="0.25">
      <c r="A16" s="33">
        <v>8</v>
      </c>
      <c r="B16" s="177" t="s">
        <v>18</v>
      </c>
      <c r="C16" s="179" t="str">
        <f>IF('Data Import'!$K$333&lt;&gt;"",'Data Import'!$K$333,"")</f>
        <v xml:space="preserve">"1. Распоряжение Правительства Хабаровского края от 30 сентября 2015 г. № 668-рп ""Об утверждении Плана мероприятий (""дорожной карты"") ""Повышение значений показателей доступности для инвалидов действующих объектов социальной, инженерной, транспортной инфраструктуры и условий для беспрепятственного пользования услугами в Хабаровском крае"";
2. Распоряжение Правительства Хабаровского края от 8 ноября 2016 г. № 871-рп ""О мерах по реализации на территории Хабаровского края Конвенции о правах инвалидов, Федерального закона от 1 декабря 2014 г. № 419-ФЗ ""О внесении изменений в отдельные законодательные акты Российской Федерации по вопросам социальной защиты инвалидов в связи с ратификацией Конвенции о правах инвалидов"" (в ред. от 12 февраля 2025 г. № 82-рп)."
</v>
      </c>
      <c r="D16" s="179" t="str">
        <f>IF('Data Import'!$K$334&lt;&gt;"",'Data Import'!$K$334,"")</f>
        <v/>
      </c>
      <c r="E16" s="179" t="str">
        <f>IF('Data Import'!$K$335&lt;&gt;"",'Data Import'!$K$335,"")</f>
        <v/>
      </c>
    </row>
    <row r="17" spans="1:5" s="202" customFormat="1" ht="60" x14ac:dyDescent="0.25">
      <c r="A17" s="33">
        <v>9</v>
      </c>
      <c r="B17" s="177" t="s">
        <v>19</v>
      </c>
      <c r="C17" s="179" t="str">
        <f>IF('Data Import'!$L$333&lt;&gt;"",'Data Import'!$L$333,"")</f>
        <v>в регионе разработана и принята «дорожная карта», утвержденная Постановлением Правительства Чукотского автономного округа от 13 ноября 2015 года № 546 «Об утверждении Плана мероприятий («дорожной карты») по повышению значений показателей доступности для инвалидов объектов и услуг в Чукотском автономном округе на 2016 - 2030 годы»</v>
      </c>
      <c r="D17" s="179" t="str">
        <f>IF('Data Import'!$L$334&lt;&gt;"",'Data Import'!$L$334,"")</f>
        <v/>
      </c>
      <c r="E17" s="179" t="str">
        <f>IF('Data Import'!$L$335&lt;&gt;"",'Data Import'!$L$335,"")</f>
        <v/>
      </c>
    </row>
    <row r="18" spans="1:5" s="202" customFormat="1" ht="75" x14ac:dyDescent="0.25">
      <c r="A18" s="33">
        <v>10</v>
      </c>
      <c r="B18" s="177" t="s">
        <v>20</v>
      </c>
      <c r="C18" s="179" t="str">
        <f>IF('Data Import'!$M$333&lt;&gt;"",'Data Import'!$M$333,"")</f>
        <v/>
      </c>
      <c r="D18" s="179" t="str">
        <f>IF('Data Import'!$M$334&lt;&gt;"",'Data Import'!$M$334,"")</f>
        <v>Распоряжение министерства транспорта Кировской области от 11.01.2024 № 2 "Об утверждении Сводного плана мероприятий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на период с 2023 по 2030 годы в Кировской области"</v>
      </c>
      <c r="E18" s="179" t="str">
        <f>IF('Data Import'!$M$335&lt;&gt;"",'Data Import'!$M$335,"")</f>
        <v/>
      </c>
    </row>
    <row r="19" spans="1:5" s="202" customFormat="1" ht="45" x14ac:dyDescent="0.25">
      <c r="A19" s="33">
        <v>11</v>
      </c>
      <c r="B19" s="177" t="s">
        <v>21</v>
      </c>
      <c r="C19" s="179" t="str">
        <f>IF('Data Import'!$N$333&lt;&gt;"",'Data Import'!$N$333,"")</f>
        <v>Распоряжение Правительства Нижегородской области от 30 сентября 2015 г. № 1826-р
"Об утверждении Плана мероприятий ("дорожной карты") по повышению значений
показателей доступности для инвалидов объектов и услуг Нижегородской области"</v>
      </c>
      <c r="D19" s="179" t="str">
        <f>IF('Data Import'!$N$334&lt;&gt;"",'Data Import'!$N$334,"")</f>
        <v/>
      </c>
      <c r="E19" s="179" t="str">
        <f>IF('Data Import'!$N$335&lt;&gt;"",'Data Import'!$N$335,"")</f>
        <v/>
      </c>
    </row>
    <row r="20" spans="1:5" s="202" customFormat="1" ht="15.75" x14ac:dyDescent="0.25">
      <c r="A20" s="33">
        <v>12</v>
      </c>
      <c r="B20" s="177" t="s">
        <v>22</v>
      </c>
      <c r="C20" s="179" t="str">
        <f>IF('Data Import'!$O$333&lt;&gt;"",'Data Import'!$O$333,"")</f>
        <v/>
      </c>
      <c r="D20" s="179" t="str">
        <f>IF('Data Import'!$O$334&lt;&gt;"",'Data Import'!$O$334,"")</f>
        <v/>
      </c>
      <c r="E20" s="179" t="str">
        <f>IF('Data Import'!$O$335&lt;&gt;"",'Data Import'!$O$335,"")</f>
        <v/>
      </c>
    </row>
    <row r="21" spans="1:5" s="202" customFormat="1" ht="75" x14ac:dyDescent="0.25">
      <c r="A21" s="33">
        <v>13</v>
      </c>
      <c r="B21" s="177" t="s">
        <v>23</v>
      </c>
      <c r="C21" s="179" t="str">
        <f>IF('Data Import'!$P$333&lt;&gt;"",'Data Import'!$P$333,"")</f>
        <v/>
      </c>
      <c r="D21" s="179" t="str">
        <f>IF('Data Import'!$P$334&lt;&gt;"",'Data Import'!$P$334,"")</f>
        <v xml:space="preserve">Региональный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в Пензенской области на период с 2023 по 2030 годы (б/н от 17.01.2024)
</v>
      </c>
      <c r="E21" s="179" t="str">
        <f>IF('Data Import'!$P$335&lt;&gt;"",'Data Import'!$P$335,"")</f>
        <v/>
      </c>
    </row>
    <row r="22" spans="1:5" s="202" customFormat="1" ht="87" customHeight="1" x14ac:dyDescent="0.25">
      <c r="A22" s="33">
        <v>14</v>
      </c>
      <c r="B22" s="177" t="s">
        <v>24</v>
      </c>
      <c r="C22" s="179" t="str">
        <f>IF('Data Import'!$Q$333&lt;&gt;"",'Data Import'!$Q$333,"")</f>
        <v/>
      </c>
      <c r="D22" s="179" t="str">
        <f>IF('Data Import'!$Q$334&lt;&gt;"",'Data Import'!$Q$334,"")</f>
        <v/>
      </c>
      <c r="E22" s="179" t="str">
        <f>IF('Data Import'!$Q$335&lt;&gt;"",'Data Import'!$Q$335,"")</f>
        <v xml:space="preserve">Подготовлен проект регионального сводного плана мероприятий по повышению доступности  для инвалидов и маломобильных групп населения объектов транспортной инфраструктуры, транспортных средств и предоставляемых на них транспортных услуг на среднесрочную перспективу 2027 - 2030 годы. Планируется к утверждению в 3 кв. 2026 г.
</v>
      </c>
    </row>
    <row r="23" spans="1:5" s="202" customFormat="1" ht="30" x14ac:dyDescent="0.25">
      <c r="A23" s="33">
        <v>15</v>
      </c>
      <c r="B23" s="177" t="s">
        <v>25</v>
      </c>
      <c r="C23" s="179" t="str">
        <f>IF('Data Import'!$R$333&lt;&gt;"",'Data Import'!$R$333,"")</f>
        <v>Постановление Правительства Республики Башкортостан от 29 марта 2024 г. N 116 "Об утверждении государственной программы "Развитие транспортной системы Республики Башкортостан"</v>
      </c>
      <c r="D23" s="179" t="str">
        <f>IF('Data Import'!$R$334&lt;&gt;"",'Data Import'!$R$334,"")</f>
        <v/>
      </c>
      <c r="E23" s="179" t="str">
        <f>IF('Data Import'!$R$335&lt;&gt;"",'Data Import'!$R$335,"")</f>
        <v/>
      </c>
    </row>
    <row r="24" spans="1:5" s="202" customFormat="1" ht="90" x14ac:dyDescent="0.25">
      <c r="A24" s="33">
        <v>16</v>
      </c>
      <c r="B24" s="177" t="s">
        <v>26</v>
      </c>
      <c r="C24" s="179" t="str">
        <f>IF('Data Import'!$S$333&lt;&gt;"",'Data Import'!$S$333,"")</f>
        <v/>
      </c>
      <c r="D24" s="179" t="str">
        <f>IF('Data Import'!$S$334&lt;&gt;"",'Data Import'!$S$334,"")</f>
        <v>региональный сводный план мероприятий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на период с 2024 по 2030 годы, утвержденный 18 июня 2024 г. заместителем министра транспорта и дорожного хозяйства Республики Марий Эл</v>
      </c>
      <c r="E24" s="179" t="str">
        <f>IF('Data Import'!$S$335&lt;&gt;"",'Data Import'!$S$335,"")</f>
        <v/>
      </c>
    </row>
    <row r="25" spans="1:5" s="202" customFormat="1" ht="15.75" x14ac:dyDescent="0.25">
      <c r="A25" s="33">
        <v>17</v>
      </c>
      <c r="B25" s="177" t="s">
        <v>27</v>
      </c>
      <c r="C25" s="179" t="str">
        <f>IF('Data Import'!$T$333&lt;&gt;"",'Data Import'!$T$333,"")</f>
        <v/>
      </c>
      <c r="D25" s="179" t="str">
        <f>IF('Data Import'!$T$334&lt;&gt;"",'Data Import'!$T$334,"")</f>
        <v/>
      </c>
      <c r="E25" s="179" t="str">
        <f>IF('Data Import'!$T$335&lt;&gt;"",'Data Import'!$T$335,"")</f>
        <v/>
      </c>
    </row>
    <row r="26" spans="1:5" s="202" customFormat="1" ht="15.75" x14ac:dyDescent="0.25">
      <c r="A26" s="33">
        <v>18</v>
      </c>
      <c r="B26" s="177" t="s">
        <v>28</v>
      </c>
      <c r="C26" s="179" t="str">
        <f>IF('Data Import'!$U$333&lt;&gt;"",'Data Import'!$U$333,"")</f>
        <v/>
      </c>
      <c r="D26" s="179" t="str">
        <f>IF('Data Import'!$U$334&lt;&gt;"",'Data Import'!$U$334,"")</f>
        <v/>
      </c>
      <c r="E26" s="179" t="str">
        <f>IF('Data Import'!$U$335&lt;&gt;"",'Data Import'!$U$335,"")</f>
        <v/>
      </c>
    </row>
    <row r="27" spans="1:5" s="202" customFormat="1" ht="15.75" x14ac:dyDescent="0.25">
      <c r="A27" s="33">
        <v>19</v>
      </c>
      <c r="B27" s="177" t="s">
        <v>29</v>
      </c>
      <c r="C27" s="179" t="str">
        <f>IF('Data Import'!$V$333&lt;&gt;"",'Data Import'!$V$333,"")</f>
        <v/>
      </c>
      <c r="D27" s="179" t="str">
        <f>IF('Data Import'!$V$334&lt;&gt;"",'Data Import'!$V$334,"")</f>
        <v/>
      </c>
      <c r="E27" s="179" t="str">
        <f>IF('Data Import'!$V$335&lt;&gt;"",'Data Import'!$V$335,"")</f>
        <v/>
      </c>
    </row>
    <row r="28" spans="1:5" s="202" customFormat="1" ht="15.75" x14ac:dyDescent="0.25">
      <c r="A28" s="33">
        <v>20</v>
      </c>
      <c r="B28" s="177" t="s">
        <v>30</v>
      </c>
      <c r="C28" s="179" t="str">
        <f>IF('Data Import'!$W$333&lt;&gt;"",'Data Import'!$W$333,"")</f>
        <v/>
      </c>
      <c r="D28" s="179" t="str">
        <f>IF('Data Import'!$W$334&lt;&gt;"",'Data Import'!$W$334,"")</f>
        <v/>
      </c>
      <c r="E28" s="179" t="str">
        <f>IF('Data Import'!$W$335&lt;&gt;"",'Data Import'!$W$335,"")</f>
        <v/>
      </c>
    </row>
    <row r="29" spans="1:5" s="202" customFormat="1" ht="45" x14ac:dyDescent="0.25">
      <c r="A29" s="33">
        <v>21</v>
      </c>
      <c r="B29" s="177" t="s">
        <v>31</v>
      </c>
      <c r="C29" s="179" t="str">
        <f>IF('Data Import'!$X$333&lt;&gt;"",'Data Import'!$X$333,"")</f>
        <v>Распоряжение Правительства Удмуртской Республики от 5 октября 2015 г. № 996-р об утверждении плана мероприятий  "Дорожной карты" по повышению значений показателей доступности для инвалидов объектов и услуг на территории Удмуртской Республики</v>
      </c>
      <c r="D29" s="179" t="str">
        <f>IF('Data Import'!$X$334&lt;&gt;"",'Data Import'!$X$334,"")</f>
        <v/>
      </c>
      <c r="E29" s="179" t="str">
        <f>IF('Data Import'!$X$335&lt;&gt;"",'Data Import'!$X$335,"")</f>
        <v/>
      </c>
    </row>
    <row r="30" spans="1:5" s="202" customFormat="1" ht="60" x14ac:dyDescent="0.25">
      <c r="A30" s="33">
        <v>22</v>
      </c>
      <c r="B30" s="177" t="s">
        <v>32</v>
      </c>
      <c r="C30" s="179" t="str">
        <f>IF('Data Import'!$Y$333&lt;&gt;"",'Data Import'!$Y$333,"")</f>
        <v/>
      </c>
      <c r="D30" s="179" t="str">
        <f>IF('Data Import'!$Y$334&lt;&gt;"",'Data Import'!$Y$334,"")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территории Ульяновской области с 2023 по 2030 годы" (от 27.12.2023 № 13-ПЛ).</v>
      </c>
      <c r="E30" s="179" t="str">
        <f>IF('Data Import'!$Y$335&lt;&gt;"",'Data Import'!$Y$335,"")</f>
        <v/>
      </c>
    </row>
    <row r="31" spans="1:5" s="202" customFormat="1" ht="15.75" x14ac:dyDescent="0.25">
      <c r="A31" s="33">
        <v>23</v>
      </c>
      <c r="B31" s="177" t="s">
        <v>33</v>
      </c>
      <c r="C31" s="179" t="str">
        <f>IF('Data Import'!$Z$333&lt;&gt;"",'Data Import'!$Z$333,"")</f>
        <v/>
      </c>
      <c r="D31" s="179" t="str">
        <f>IF('Data Import'!$Z$334&lt;&gt;"",'Data Import'!$Z$334,"")</f>
        <v/>
      </c>
      <c r="E31" s="179" t="str">
        <f>IF('Data Import'!$Z$335&lt;&gt;"",'Data Import'!$Z$335,"")</f>
        <v/>
      </c>
    </row>
    <row r="32" spans="1:5" s="202" customFormat="1" ht="75" x14ac:dyDescent="0.25">
      <c r="A32" s="33">
        <v>24</v>
      </c>
      <c r="B32" s="177" t="s">
        <v>34</v>
      </c>
      <c r="C32" s="179" t="str">
        <f>IF('Data Import'!$AA$333&lt;&gt;"",'Data Import'!$AA$333,"")</f>
        <v/>
      </c>
      <c r="D32" s="179" t="str">
        <f>IF('Data Import'!$AA$334&lt;&gt;"",'Data Import'!$AA$334,"")</f>
        <v xml:space="preserve"> Распоряжение министерства транспорта Архангельской области "Об утверждении плана мероприятий Архангельской области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от 11 декабря 2024 г. №331-р</v>
      </c>
      <c r="E32" s="179" t="str">
        <f>IF('Data Import'!$AA$335&lt;&gt;"",'Data Import'!$AA$335,"")</f>
        <v/>
      </c>
    </row>
    <row r="33" spans="1:5" s="202" customFormat="1" ht="30" x14ac:dyDescent="0.25">
      <c r="A33" s="33">
        <v>25</v>
      </c>
      <c r="B33" s="177" t="s">
        <v>35</v>
      </c>
      <c r="C33" s="179" t="str">
        <f>IF('Data Import'!$AB$333&lt;&gt;"",'Data Import'!$AB$333,"")</f>
        <v>Постановление Правительства Вологодской области от 28.09.2015 № 803 "О реализации мероприятий, направленных на повышение значений показателей доступности для инвалидов объектов и услуг на территории Вологодской области"</v>
      </c>
      <c r="D33" s="179" t="str">
        <f>IF('Data Import'!$AB$334&lt;&gt;"",'Data Import'!$AB$334,"")</f>
        <v/>
      </c>
      <c r="E33" s="179" t="str">
        <f>IF('Data Import'!$AB$335&lt;&gt;"",'Data Import'!$AB$335,"")</f>
        <v/>
      </c>
    </row>
    <row r="34" spans="1:5" s="202" customFormat="1" ht="60" x14ac:dyDescent="0.25">
      <c r="A34" s="33">
        <v>26</v>
      </c>
      <c r="B34" s="177" t="s">
        <v>36</v>
      </c>
      <c r="C34" s="179" t="str">
        <f>IF('Data Import'!$AC$333&lt;&gt;"",'Data Import'!$AC$333,"")</f>
        <v/>
      </c>
      <c r="D34" s="179" t="str">
        <f>IF('Data Import'!$AC$334&lt;&gt;"",'Data Import'!$AC$334,"")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Санкт-Петербурга утвержден ВРИО председателя Комитета по транспорту Енокаевым В.К. 08.10.2024</v>
      </c>
      <c r="E34" s="179" t="str">
        <f>IF('Data Import'!$AC$335&lt;&gt;"",'Data Import'!$AC$335,"")</f>
        <v/>
      </c>
    </row>
    <row r="35" spans="1:5" s="202" customFormat="1" ht="15.75" x14ac:dyDescent="0.25">
      <c r="A35" s="33">
        <v>27</v>
      </c>
      <c r="B35" s="177" t="s">
        <v>37</v>
      </c>
      <c r="C35" s="179" t="str">
        <f>IF('Data Import'!$AD$333&lt;&gt;"",'Data Import'!$AD$333,"")</f>
        <v/>
      </c>
      <c r="D35" s="179" t="str">
        <f>IF('Data Import'!$AD$334&lt;&gt;"",'Data Import'!$AD$334,"")</f>
        <v/>
      </c>
      <c r="E35" s="179" t="str">
        <f>IF('Data Import'!$AD$335&lt;&gt;"",'Data Import'!$AD$335,"")</f>
        <v/>
      </c>
    </row>
    <row r="36" spans="1:5" s="202" customFormat="1" ht="60" x14ac:dyDescent="0.25">
      <c r="A36" s="33">
        <v>28</v>
      </c>
      <c r="B36" s="177" t="s">
        <v>38</v>
      </c>
      <c r="C36" s="179" t="str">
        <f>IF('Data Import'!$AE$333&lt;&gt;"",'Data Import'!$AE$333,"")</f>
        <v>Распоряжение Правительства Ленинградской области от 28.12.2024 № 891-р "Об утверждении Плана мероприятий на период с 2024 по 2030 годы ("дорожная карта") по повышению на территории Ленинградской области доступности для инвалидов объектов транспортной инфраструктуры, транспортных средств и предоставляемых на них транспортных услуг"</v>
      </c>
      <c r="D36" s="179" t="str">
        <f>IF('Data Import'!$AE$334&lt;&gt;"",'Data Import'!$AE$334,"")</f>
        <v/>
      </c>
      <c r="E36" s="179" t="str">
        <f>IF('Data Import'!$AE$335&lt;&gt;"",'Data Import'!$AE$335,"")</f>
        <v/>
      </c>
    </row>
    <row r="37" spans="1:5" s="202" customFormat="1" ht="45" x14ac:dyDescent="0.25">
      <c r="A37" s="33">
        <v>29</v>
      </c>
      <c r="B37" s="177" t="s">
        <v>39</v>
      </c>
      <c r="C37" s="179" t="str">
        <f>IF('Data Import'!$AF$333&lt;&gt;"",'Data Import'!$AF$333,"")</f>
        <v/>
      </c>
      <c r="D37" s="179" t="str">
        <f>IF('Data Import'!$AF$334&lt;&gt;"",'Data Import'!$AF$334,"")</f>
        <v xml:space="preserve">Сводный план мероприятий, утв. Министром транспорта и дорожного хозяйства Мурманской области от 15.01.2024
</v>
      </c>
      <c r="E37" s="179" t="str">
        <f>IF('Data Import'!$AF$335&lt;&gt;"",'Data Import'!$AF$335,"")</f>
        <v/>
      </c>
    </row>
    <row r="38" spans="1:5" s="202" customFormat="1" ht="75" x14ac:dyDescent="0.25">
      <c r="A38" s="33">
        <v>30</v>
      </c>
      <c r="B38" s="177" t="s">
        <v>40</v>
      </c>
      <c r="C38" s="179" t="str">
        <f>IF('Data Import'!$AG$333&lt;&gt;"",'Data Import'!$AG$333,"")</f>
        <v>Постановлением Администрации Ненецкого автономного коруга от 21.10.2015 № 336-п  утвержден план мероприятий (дорожная карта) по повышению значений показателей доступности для инвалидов объектов и услуг на территории Ненецкого автономного округа и устанавливает мероприятия, реализуемые для достижения запланированных значений показателей доступности для инвалидов объектов и услуг на территории Ненецкого автономного округа, и этапы их реализации до 2025 года</v>
      </c>
      <c r="D38" s="179" t="str">
        <f>IF('Data Import'!$AG$334&lt;&gt;"",'Data Import'!$AG$334,"")</f>
        <v/>
      </c>
      <c r="E38" s="179" t="str">
        <f>IF('Data Import'!$AG$335&lt;&gt;"",'Data Import'!$AG$335,"")</f>
        <v/>
      </c>
    </row>
    <row r="39" spans="1:5" s="202" customFormat="1" ht="15.75" x14ac:dyDescent="0.25">
      <c r="A39" s="33">
        <v>31</v>
      </c>
      <c r="B39" s="177" t="s">
        <v>41</v>
      </c>
      <c r="C39" s="179" t="str">
        <f>IF('Data Import'!$AH$333&lt;&gt;"",'Data Import'!$AH$333,"")</f>
        <v/>
      </c>
      <c r="D39" s="179" t="str">
        <f>IF('Data Import'!$AH$334&lt;&gt;"",'Data Import'!$AH$334,"")</f>
        <v/>
      </c>
      <c r="E39" s="179" t="str">
        <f>IF('Data Import'!$AH$335&lt;&gt;"",'Data Import'!$AH$335,"")</f>
        <v/>
      </c>
    </row>
    <row r="40" spans="1:5" s="202" customFormat="1" ht="60" x14ac:dyDescent="0.25">
      <c r="A40" s="33">
        <v>32</v>
      </c>
      <c r="B40" s="177" t="s">
        <v>42</v>
      </c>
      <c r="C40" s="179" t="str">
        <f>IF('Data Import'!$AI$333&lt;&gt;"",'Data Import'!$AI$333,"")</f>
        <v/>
      </c>
      <c r="D40" s="179" t="str">
        <f>IF('Data Import'!$AI$334&lt;&gt;"",'Data Import'!$AI$334,"")</f>
        <v>Региональный план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до 2030 года утвержден приказом Комитета транспорта и дорожного хозяйства Псковской области от 03.03.2025 № 44.</v>
      </c>
      <c r="E40" s="179" t="str">
        <f>IF('Data Import'!$AI$335&lt;&gt;"",'Data Import'!$AI$335,"")</f>
        <v/>
      </c>
    </row>
    <row r="41" spans="1:5" s="202" customFormat="1" ht="15.75" x14ac:dyDescent="0.25">
      <c r="A41" s="33">
        <v>33</v>
      </c>
      <c r="B41" s="177" t="s">
        <v>43</v>
      </c>
      <c r="C41" s="179" t="str">
        <f>IF('Data Import'!$AJ$333&lt;&gt;"",'Data Import'!$AJ$333,"")</f>
        <v/>
      </c>
      <c r="D41" s="179" t="str">
        <f>IF('Data Import'!$AJ$334&lt;&gt;"",'Data Import'!$AJ$334,"")</f>
        <v>20.08.2024 без нормативного правового акта.</v>
      </c>
      <c r="E41" s="179" t="str">
        <f>IF('Data Import'!$AJ$335&lt;&gt;"",'Data Import'!$AJ$335,"")</f>
        <v/>
      </c>
    </row>
    <row r="42" spans="1:5" s="202" customFormat="1" ht="30" x14ac:dyDescent="0.25">
      <c r="A42" s="33">
        <v>34</v>
      </c>
      <c r="B42" s="177" t="s">
        <v>44</v>
      </c>
      <c r="C42" s="179" t="str">
        <f>IF('Data Import'!$AK$333&lt;&gt;"",'Data Import'!$AK$333,"")</f>
        <v>соответствующая работа ведется в рамках иного плана мероприятий (Государственная программа Республики Коми "Развитие транспортной системы")</v>
      </c>
      <c r="D42" s="179" t="str">
        <f>IF('Data Import'!$AK$334&lt;&gt;"",'Data Import'!$AK$334,"")</f>
        <v/>
      </c>
      <c r="E42" s="179" t="str">
        <f>IF('Data Import'!$AK$335&lt;&gt;"",'Data Import'!$AK$335,"")</f>
        <v/>
      </c>
    </row>
    <row r="43" spans="1:5" s="202" customFormat="1" ht="45" x14ac:dyDescent="0.25">
      <c r="A43" s="33">
        <v>35</v>
      </c>
      <c r="B43" s="177" t="s">
        <v>45</v>
      </c>
      <c r="C43" s="179" t="str">
        <f>IF('Data Import'!$AL$333&lt;&gt;"",'Data Import'!$AL$333,"")</f>
        <v/>
      </c>
      <c r="D43" s="179" t="str">
        <f>IF('Data Import'!$AL$334&lt;&gt;"",'Data Import'!$AL$334,"")</f>
        <v xml:space="preserve">Региональный сводный план утвержден приказом Минтранса КБР от 28.11.2024 г. № 221-пр
</v>
      </c>
      <c r="E43" s="179" t="str">
        <f>IF('Data Import'!$AL$335&lt;&gt;"",'Data Import'!$AL$335,"")</f>
        <v/>
      </c>
    </row>
    <row r="44" spans="1:5" s="202" customFormat="1" ht="15.75" x14ac:dyDescent="0.25">
      <c r="A44" s="33">
        <v>36</v>
      </c>
      <c r="B44" s="177" t="s">
        <v>46</v>
      </c>
      <c r="C44" s="179" t="str">
        <f>IF('Data Import'!$AM$333&lt;&gt;"",'Data Import'!$AM$333,"")</f>
        <v/>
      </c>
      <c r="D44" s="179" t="str">
        <f>IF('Data Import'!$AM$334&lt;&gt;"",'Data Import'!$AM$334,"")</f>
        <v/>
      </c>
      <c r="E44" s="179" t="str">
        <f>IF('Data Import'!$AM$335&lt;&gt;"",'Data Import'!$AM$335,"")</f>
        <v/>
      </c>
    </row>
    <row r="45" spans="1:5" s="202" customFormat="1" ht="30" x14ac:dyDescent="0.25">
      <c r="A45" s="33">
        <v>37</v>
      </c>
      <c r="B45" s="177" t="s">
        <v>47</v>
      </c>
      <c r="C45" s="179" t="str">
        <f>IF('Data Import'!$AN$333&lt;&gt;"",'Data Import'!$AN$333,"")</f>
        <v/>
      </c>
      <c r="D45" s="179" t="str">
        <f>IF('Data Import'!$AN$334&lt;&gt;"",'Data Import'!$AN$334,"")</f>
        <v>Региональный сводный план утвержден Министром транспорта и дорожного хозяйства Республики Дагестан от 15.07.2024г.</v>
      </c>
      <c r="E45" s="179" t="str">
        <f>IF('Data Import'!$AN$335&lt;&gt;"",'Data Import'!$AN$335,"")</f>
        <v/>
      </c>
    </row>
    <row r="46" spans="1:5" s="202" customFormat="1" ht="45" x14ac:dyDescent="0.25">
      <c r="A46" s="33">
        <v>38</v>
      </c>
      <c r="B46" s="177" t="s">
        <v>48</v>
      </c>
      <c r="C46" s="179" t="str">
        <f>IF('Data Import'!$AO$333&lt;&gt;"",'Data Import'!$AO$333,"")</f>
        <v xml:space="preserve">План мероприятий "дорожная карта" по повышению значений показателей доступности для инвалидов объектов и услуг в сфере транспортного комплекса. № 643-р от 13.11.2024 г.
</v>
      </c>
      <c r="D46" s="179" t="str">
        <f>IF('Data Import'!$AO$334&lt;&gt;"",'Data Import'!$AO$334,"")</f>
        <v/>
      </c>
      <c r="E46" s="179" t="str">
        <f>IF('Data Import'!$AO$335&lt;&gt;"",'Data Import'!$AO$335,"")</f>
        <v/>
      </c>
    </row>
    <row r="47" spans="1:5" s="202" customFormat="1" ht="60" x14ac:dyDescent="0.25">
      <c r="A47" s="33">
        <v>39</v>
      </c>
      <c r="B47" s="177" t="s">
        <v>49</v>
      </c>
      <c r="C47" s="179" t="str">
        <f>IF('Data Import'!$AP$333&lt;&gt;"",'Data Import'!$AP$333,"")</f>
        <v/>
      </c>
      <c r="D47" s="179" t="str">
        <f>IF('Data Import'!$AP$334&lt;&gt;"",'Data Import'!$AP$334,"")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Республики Северная Осетия - Алания(31 мая 2024 г.)</v>
      </c>
      <c r="E47" s="179" t="str">
        <f>IF('Data Import'!$AP$335&lt;&gt;"",'Data Import'!$AP$335,"")</f>
        <v/>
      </c>
    </row>
    <row r="48" spans="1:5" s="202" customFormat="1" ht="60" x14ac:dyDescent="0.25">
      <c r="A48" s="33">
        <v>40</v>
      </c>
      <c r="B48" s="177" t="s">
        <v>50</v>
      </c>
      <c r="C48" s="179" t="str">
        <f>IF('Data Import'!$AQ$333&lt;&gt;"",'Data Import'!$AQ$333,"")</f>
        <v>Распоряжение Правительства Ставропольского края от 16 октября 2015 г. N 327-рп "Об организации работы по повышению значений показателей доступности для инвалидов объектов и услуг на территории Ставропольского края" (с изменениями и дополнениями от:  12 октября 2017 г.,  8 февраля 2018 г., 17 апреля 2019 г., 26 февраля 2020 г.,  20 июня 2022 г., 22 марта 2023 г., 22 октября 2024 г.)</v>
      </c>
      <c r="D48" s="179" t="str">
        <f>IF('Data Import'!$AQ$334&lt;&gt;"",'Data Import'!$AQ$334,"")</f>
        <v/>
      </c>
      <c r="E48" s="179" t="str">
        <f>IF('Data Import'!$AQ$335&lt;&gt;"",'Data Import'!$AQ$335,"")</f>
        <v/>
      </c>
    </row>
    <row r="49" spans="1:5" s="202" customFormat="1" ht="75" x14ac:dyDescent="0.25">
      <c r="A49" s="33">
        <v>41</v>
      </c>
      <c r="B49" s="177" t="s">
        <v>51</v>
      </c>
      <c r="C49" s="179" t="str">
        <f>IF('Data Import'!$AR$333&lt;&gt;"",'Data Import'!$AR$333,"")</f>
        <v/>
      </c>
      <c r="D49" s="179" t="str">
        <f>IF('Data Import'!$AR$334&lt;&gt;"",'Data Import'!$AR$334,"")</f>
        <v>Распоряжение Правительства Чеченской Республики от 10.02.2025 № 20-р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2025 по 2030 годы на территории Чеченской Республики»</v>
      </c>
      <c r="E49" s="179" t="str">
        <f>IF('Data Import'!$AR$335&lt;&gt;"",'Data Import'!$AR$335,"")</f>
        <v/>
      </c>
    </row>
    <row r="50" spans="1:5" s="202" customFormat="1" ht="15.75" x14ac:dyDescent="0.25">
      <c r="A50" s="33">
        <v>42</v>
      </c>
      <c r="B50" s="177" t="s">
        <v>52</v>
      </c>
      <c r="C50" s="179" t="str">
        <f>IF('Data Import'!$AS$333&lt;&gt;"",'Data Import'!$AS$333,"")</f>
        <v/>
      </c>
      <c r="D50" s="179" t="str">
        <f>IF('Data Import'!$AS$334&lt;&gt;"",'Data Import'!$AS$334,"")</f>
        <v>Протокол Министерства транспорта Алтайского края от 27.12.2023 № 122</v>
      </c>
      <c r="E50" s="179" t="str">
        <f>IF('Data Import'!$AS$335&lt;&gt;"",'Data Import'!$AS$335,"")</f>
        <v/>
      </c>
    </row>
    <row r="51" spans="1:5" s="202" customFormat="1" ht="75" x14ac:dyDescent="0.25">
      <c r="A51" s="33">
        <v>43</v>
      </c>
      <c r="B51" s="177" t="s">
        <v>53</v>
      </c>
      <c r="C51" s="179" t="str">
        <f>IF('Data Import'!$AT$333&lt;&gt;"",'Data Import'!$AT$333,"")</f>
        <v/>
      </c>
      <c r="D51" s="179" t="str">
        <f>IF('Data Import'!$AT$334&lt;&gt;"",'Data Import'!$AT$334,"")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от 10 декабря 2024 года (Утверждён заместителем председателя правительства Забайкальского края-министра строительства, дорожного хозяйства и транспорта Забайкальского края )</v>
      </c>
      <c r="E51" s="179" t="str">
        <f>IF('Data Import'!$AT$335&lt;&gt;"",'Data Import'!$AT$335,"")</f>
        <v/>
      </c>
    </row>
    <row r="52" spans="1:5" s="202" customFormat="1" ht="75" x14ac:dyDescent="0.25">
      <c r="A52" s="33">
        <v>44</v>
      </c>
      <c r="B52" s="177" t="s">
        <v>54</v>
      </c>
      <c r="C52" s="179" t="str">
        <f>IF('Data Import'!$AU$333&lt;&gt;"",'Data Import'!$AU$333,"")</f>
        <v/>
      </c>
      <c r="D52" s="179" t="str">
        <f>IF('Data Import'!$AU$334&lt;&gt;"",'Data Import'!$AU$334,"")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года по 2030 годы на территории Иркутской области утвержден распоряжением заместителя Председателя Правительства Иркутской области от 9 декабря 2024 года № 298-рзп</v>
      </c>
      <c r="E52" s="179" t="str">
        <f>IF('Data Import'!$AU$335&lt;&gt;"",'Data Import'!$AU$335,"")</f>
        <v/>
      </c>
    </row>
    <row r="53" spans="1:5" s="202" customFormat="1" ht="105" x14ac:dyDescent="0.25">
      <c r="A53" s="33">
        <v>45</v>
      </c>
      <c r="B53" s="177" t="s">
        <v>55</v>
      </c>
      <c r="C53" s="179" t="str">
        <f>IF('Data Import'!$AV$333&lt;&gt;"",'Data Import'!$AV$333,"")</f>
        <v xml:space="preserve">В рамках текущей деятельности, с учетом действующего законодательства: 
"Постановление Коллегии Администрации Кемеровской области от 27.05.2016 № 196 (ред. от 01.09.2025) "Об утверждении комплексной программы "Доступная среда в Кузбассе" 
Распоряжение Коллегии Администрации Кемеровской области от 27.10.2015 № 585-р (ред. от 17.03.2023) "Об утверждении плана мероприятий по повышению значений показателей доступности для инвалидов объектов и услуг ("дорожной карты") на 2016 - 2030 годы"
</v>
      </c>
      <c r="D53" s="179" t="str">
        <f>IF('Data Import'!$AV$334&lt;&gt;"",'Data Import'!$AV$334,"")</f>
        <v/>
      </c>
      <c r="E53" s="179" t="str">
        <f>IF('Data Import'!$AV$335&lt;&gt;"",'Data Import'!$AV$335,"")</f>
        <v/>
      </c>
    </row>
    <row r="54" spans="1:5" s="202" customFormat="1" ht="15.75" x14ac:dyDescent="0.25">
      <c r="A54" s="33">
        <v>46</v>
      </c>
      <c r="B54" s="177" t="s">
        <v>56</v>
      </c>
      <c r="C54" s="179" t="str">
        <f>IF('Data Import'!$AW$333&lt;&gt;"",'Data Import'!$AW$333,"")</f>
        <v/>
      </c>
      <c r="D54" s="179" t="str">
        <f>IF('Data Import'!$AW$334&lt;&gt;"",'Data Import'!$AW$334,"")</f>
        <v/>
      </c>
      <c r="E54" s="179" t="str">
        <f>IF('Data Import'!$AW$335&lt;&gt;"",'Data Import'!$AW$335,"")</f>
        <v/>
      </c>
    </row>
    <row r="55" spans="1:5" s="202" customFormat="1" ht="60" x14ac:dyDescent="0.25">
      <c r="A55" s="33">
        <v>47</v>
      </c>
      <c r="B55" s="177" t="s">
        <v>57</v>
      </c>
      <c r="C55" s="179" t="str">
        <f>IF('Data Import'!$AX$333&lt;&gt;"",'Data Import'!$AX$333,"")</f>
        <v/>
      </c>
      <c r="D55" s="179" t="str">
        <f>IF('Data Import'!$AX$334&lt;&gt;"",'Data Import'!$AX$334,"")</f>
        <v>Приказ №228-НПА от 01.10.2024 "Об утверждении регионального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Новосибирской области"</v>
      </c>
      <c r="E55" s="179" t="str">
        <f>IF('Data Import'!$AX$335&lt;&gt;"",'Data Import'!$AX$335,"")</f>
        <v/>
      </c>
    </row>
    <row r="56" spans="1:5" s="202" customFormat="1" ht="60" x14ac:dyDescent="0.25">
      <c r="A56" s="33">
        <v>48</v>
      </c>
      <c r="B56" s="177" t="s">
        <v>58</v>
      </c>
      <c r="C56" s="179" t="str">
        <f>IF('Data Import'!$AY$333&lt;&gt;"",'Data Import'!$AY$333,"")</f>
        <v>В настоящее время на территории Омской области действует Распоряжение Правительства Омской области от 5 октября 2015 г. N 158-рп "Об утверждении плана мероприятий ("дорожной карты") "Перечень мероприятий, реализуемых для достижения запланированных значений показателей доступности для инвалидов объектов и услуг Омской области (2016 - 2030 годы)"</v>
      </c>
      <c r="D56" s="179" t="str">
        <f>IF('Data Import'!$AY$334&lt;&gt;"",'Data Import'!$AY$334,"")</f>
        <v/>
      </c>
      <c r="E56" s="179" t="str">
        <f>IF('Data Import'!$AY$335&lt;&gt;"",'Data Import'!$AY$335,"")</f>
        <v/>
      </c>
    </row>
    <row r="57" spans="1:5" s="202" customFormat="1" ht="15.75" x14ac:dyDescent="0.25">
      <c r="A57" s="33">
        <v>49</v>
      </c>
      <c r="B57" s="177" t="s">
        <v>59</v>
      </c>
      <c r="C57" s="179" t="str">
        <f>IF('Data Import'!$AZ$333&lt;&gt;"",'Data Import'!$AZ$333,"")</f>
        <v/>
      </c>
      <c r="D57" s="179" t="str">
        <f>IF('Data Import'!$AZ$334&lt;&gt;"",'Data Import'!$AZ$334,"")</f>
        <v/>
      </c>
      <c r="E57" s="179" t="str">
        <f>IF('Data Import'!$AZ$335&lt;&gt;"",'Data Import'!$AZ$335,"")</f>
        <v/>
      </c>
    </row>
    <row r="58" spans="1:5" s="202" customFormat="1" ht="15.75" x14ac:dyDescent="0.25">
      <c r="A58" s="33">
        <v>50</v>
      </c>
      <c r="B58" s="177" t="s">
        <v>60</v>
      </c>
      <c r="C58" s="179" t="str">
        <f>IF('Data Import'!$BA$333&lt;&gt;"",'Data Import'!$BA$333,"")</f>
        <v/>
      </c>
      <c r="D58" s="179" t="str">
        <f>IF('Data Import'!$BA$334&lt;&gt;"",'Data Import'!$BA$334,"")</f>
        <v/>
      </c>
      <c r="E58" s="179" t="str">
        <f>IF('Data Import'!$BA$335&lt;&gt;"",'Data Import'!$BA$335,"")</f>
        <v/>
      </c>
    </row>
    <row r="59" spans="1:5" s="202" customFormat="1" ht="15.75" x14ac:dyDescent="0.25">
      <c r="A59" s="33">
        <v>51</v>
      </c>
      <c r="B59" s="177" t="s">
        <v>61</v>
      </c>
      <c r="C59" s="179" t="str">
        <f>IF('Data Import'!$BB$333&lt;&gt;"",'Data Import'!$BB$333,"")</f>
        <v/>
      </c>
      <c r="D59" s="179" t="str">
        <f>IF('Data Import'!$BB$334&lt;&gt;"",'Data Import'!$BB$334,"")</f>
        <v/>
      </c>
      <c r="E59" s="179" t="str">
        <f>IF('Data Import'!$BB$335&lt;&gt;"",'Data Import'!$BB$335,"")</f>
        <v/>
      </c>
    </row>
    <row r="60" spans="1:5" s="202" customFormat="1" ht="60" x14ac:dyDescent="0.25">
      <c r="A60" s="33">
        <v>52</v>
      </c>
      <c r="B60" s="177" t="s">
        <v>62</v>
      </c>
      <c r="C60" s="179" t="str">
        <f>IF('Data Import'!$BC$333&lt;&gt;"",'Data Import'!$BC$333,"")</f>
        <v/>
      </c>
      <c r="D60" s="179" t="str">
        <f>IF('Data Import'!$BC$334&lt;&gt;"",'Data Import'!$BC$334,"")</f>
        <v xml:space="preserve">Cводный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Республики Хакасия на период с 2024 по 2030 годы от 14.08.2024
</v>
      </c>
      <c r="E60" s="179" t="str">
        <f>IF('Data Import'!$BC$335&lt;&gt;"",'Data Import'!$BC$335,"")</f>
        <v/>
      </c>
    </row>
    <row r="61" spans="1:5" s="202" customFormat="1" ht="75" x14ac:dyDescent="0.25">
      <c r="A61" s="33">
        <v>53</v>
      </c>
      <c r="B61" s="177" t="s">
        <v>63</v>
      </c>
      <c r="C61" s="179" t="str">
        <f>IF('Data Import'!$BD$333&lt;&gt;"",'Data Import'!$BD$333,"")</f>
        <v/>
      </c>
      <c r="D61" s="179" t="str">
        <f>IF('Data Import'!$BD$334&lt;&gt;"",'Data Import'!$BD$334,"")</f>
        <v>Распоряжение Департамента транспорта, дорожной деятельности и связи Томской области от 13.08.2025 №127 "Об утверждении регионального сводного плана мероприятий Томской области по повышению по повышению доступности для инвалидов объектов транспортной инфраструктуры, транспортных средств и предоставляемых на них услуг на период с 2025 по 2030 годы</v>
      </c>
      <c r="E61" s="179" t="str">
        <f>IF('Data Import'!$BD$335&lt;&gt;"",'Data Import'!$BD$335,"")</f>
        <v/>
      </c>
    </row>
    <row r="62" spans="1:5" s="202" customFormat="1" ht="15.75" x14ac:dyDescent="0.25">
      <c r="A62" s="33">
        <v>54</v>
      </c>
      <c r="B62" s="177" t="s">
        <v>64</v>
      </c>
      <c r="C62" s="179" t="str">
        <f>IF('Data Import'!$BE$333&lt;&gt;"",'Data Import'!$BE$333,"")</f>
        <v/>
      </c>
      <c r="D62" s="179" t="str">
        <f>IF('Data Import'!$BE$334&lt;&gt;"",'Data Import'!$BE$334,"")</f>
        <v/>
      </c>
      <c r="E62" s="179" t="str">
        <f>IF('Data Import'!$BE$335&lt;&gt;"",'Data Import'!$BE$335,"")</f>
        <v/>
      </c>
    </row>
    <row r="63" spans="1:5" s="202" customFormat="1" ht="75" x14ac:dyDescent="0.25">
      <c r="A63" s="33">
        <v>55</v>
      </c>
      <c r="B63" s="177" t="s">
        <v>65</v>
      </c>
      <c r="C63" s="179" t="str">
        <f>IF('Data Import'!$BF$333&lt;&gt;"",'Data Import'!$BF$333,"")</f>
        <v>Разработка сводного плана нецелесообразна. С 2014 года на территории Свердловской области реализуются комплексная программа Свердловской области «Доступная среда», утвержденная постановлением Правительства Свердловской области от 22.01.2014 № 23-ПП, а также План мероприятий («дорожная карта») по повышению значений показателей доступности для инвалидов объектов и услуг в Свердловской области, утвержденный постановлением Правительства Свердловской области от 22.09.2015 № 844-ПП</v>
      </c>
      <c r="D63" s="179" t="str">
        <f>IF('Data Import'!$BF$334&lt;&gt;"",'Data Import'!$BF$334,"")</f>
        <v/>
      </c>
      <c r="E63" s="179" t="str">
        <f>IF('Data Import'!$BF$335&lt;&gt;"",'Data Import'!$BF$335,"")</f>
        <v/>
      </c>
    </row>
    <row r="64" spans="1:5" s="202" customFormat="1" ht="60" x14ac:dyDescent="0.25">
      <c r="A64" s="33">
        <v>56</v>
      </c>
      <c r="B64" s="177" t="s">
        <v>66</v>
      </c>
      <c r="C64" s="179" t="str">
        <f>IF('Data Import'!$BG$333&lt;&gt;"",'Data Import'!$BG$333,"")</f>
        <v/>
      </c>
      <c r="D64" s="179" t="str">
        <f>IF('Data Import'!$BG$334&lt;&gt;"",'Data Import'!$BG$334,"")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(Тюменская область), утвержденный Главным управлением строительства Тюменской области от 26.04.2024</v>
      </c>
      <c r="E64" s="179" t="str">
        <f>IF('Data Import'!$BG$335&lt;&gt;"",'Data Import'!$BG$335,"")</f>
        <v/>
      </c>
    </row>
    <row r="65" spans="1:5" s="202" customFormat="1" ht="15.75" x14ac:dyDescent="0.25">
      <c r="A65" s="33">
        <v>57</v>
      </c>
      <c r="B65" s="177" t="s">
        <v>67</v>
      </c>
      <c r="C65" s="179" t="str">
        <f>IF('Data Import'!$BH$333&lt;&gt;"",'Data Import'!$BH$333,"")</f>
        <v/>
      </c>
      <c r="D65" s="179" t="str">
        <f>IF('Data Import'!$BH$334&lt;&gt;"",'Data Import'!$BH$334,"")</f>
        <v/>
      </c>
      <c r="E65" s="179" t="str">
        <f>IF('Data Import'!$BH$335&lt;&gt;"",'Data Import'!$BH$335,"")</f>
        <v/>
      </c>
    </row>
    <row r="66" spans="1:5" s="202" customFormat="1" ht="75" x14ac:dyDescent="0.25">
      <c r="A66" s="33">
        <v>58</v>
      </c>
      <c r="B66" s="177" t="s">
        <v>68</v>
      </c>
      <c r="C66" s="179" t="str">
        <f>IF('Data Import'!$BI$333&lt;&gt;"",'Data Import'!$BI$333,"")</f>
        <v/>
      </c>
      <c r="D66" s="179" t="str">
        <f>IF('Data Import'!$BI$334&lt;&gt;"",'Data Import'!$BI$334,"")</f>
        <v>Приказ Министерства дорожного хозяйства и транспорта Челябинской области от 03.05.2024 г. № 277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в Челябинской области на период с 2024 по 2030 годы».</v>
      </c>
      <c r="E66" s="179" t="str">
        <f>IF('Data Import'!$BI$335&lt;&gt;"",'Data Import'!$BI$335,"")</f>
        <v/>
      </c>
    </row>
    <row r="67" spans="1:5" s="202" customFormat="1" ht="60" x14ac:dyDescent="0.25">
      <c r="A67" s="33">
        <v>59</v>
      </c>
      <c r="B67" s="177" t="s">
        <v>69</v>
      </c>
      <c r="C67" s="179" t="str">
        <f>IF('Data Import'!$BJ$333&lt;&gt;"",'Data Import'!$BJ$333,"")</f>
        <v xml:space="preserve">постановление Правительства автономного округа от 28.11.2019 № 1245-П "Об утверждении плана мероприятий ("дорожной карты") по повышению значений показателей доступности для инвалидов объектов и услуг в Ямало-Ненецком автономном округе"
</v>
      </c>
      <c r="D67" s="179" t="str">
        <f>IF('Data Import'!$BJ$334&lt;&gt;"",'Data Import'!$BJ$334,"")</f>
        <v/>
      </c>
      <c r="E67" s="179" t="str">
        <f>IF('Data Import'!$BJ$335&lt;&gt;"",'Data Import'!$BJ$335,"")</f>
        <v/>
      </c>
    </row>
    <row r="68" spans="1:5" s="202" customFormat="1" ht="60" x14ac:dyDescent="0.25">
      <c r="A68" s="33">
        <v>60</v>
      </c>
      <c r="B68" s="177" t="s">
        <v>70</v>
      </c>
      <c r="C68" s="179" t="str">
        <f>IF('Data Import'!$BK$333&lt;&gt;"",'Data Import'!$BK$333,"")</f>
        <v/>
      </c>
      <c r="D68" s="179" t="str">
        <f>IF('Data Import'!$BK$334&lt;&gt;"",'Data Import'!$BK$334,"")</f>
        <v xml:space="preserve">Региональный план мероприятий по повышению доступности для инвалидов объектов транспортной инфрастуктуры, транспортных средств и предоставляемых на них транспортных услуг на период с 2024 по 2030 годы, утвержденный министром автомобильных дорог и транспорта Белгородской области от 13 марта 2025 года </v>
      </c>
      <c r="E68" s="179" t="str">
        <f>IF('Data Import'!$BK$335&lt;&gt;"",'Data Import'!$BK$335,"")</f>
        <v/>
      </c>
    </row>
    <row r="69" spans="1:5" s="202" customFormat="1" ht="15.75" x14ac:dyDescent="0.25">
      <c r="A69" s="33">
        <v>61</v>
      </c>
      <c r="B69" s="177" t="s">
        <v>71</v>
      </c>
      <c r="C69" s="179" t="str">
        <f>IF('Data Import'!$BL$333&lt;&gt;"",'Data Import'!$BL$333,"")</f>
        <v/>
      </c>
      <c r="D69" s="179" t="str">
        <f>IF('Data Import'!$BL$334&lt;&gt;"",'Data Import'!$BL$334,"")</f>
        <v/>
      </c>
      <c r="E69" s="179" t="str">
        <f>IF('Data Import'!$BL$335&lt;&gt;"",'Data Import'!$BL$335,"")</f>
        <v/>
      </c>
    </row>
    <row r="70" spans="1:5" s="202" customFormat="1" ht="90" x14ac:dyDescent="0.25">
      <c r="A70" s="33">
        <v>62</v>
      </c>
      <c r="B70" s="177" t="s">
        <v>72</v>
      </c>
      <c r="C70" s="179" t="str">
        <f>IF('Data Import'!$BM$333&lt;&gt;"",'Data Import'!$BM$333,"")</f>
        <v/>
      </c>
      <c r="D70" s="179" t="str">
        <f>IF('Data Import'!$BM$334&lt;&gt;"",'Data Import'!$BM$334,"")</f>
        <v xml:space="preserve"> Приказ  Министерства транспорта и дорожного хозяйства Владимирской области от 22.04.2024 № 83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территории Владимирской области на период с 2024 по 2030 годы" 
</v>
      </c>
      <c r="E70" s="179" t="str">
        <f>IF('Data Import'!$BM$335&lt;&gt;"",'Data Import'!$BM$335,"")</f>
        <v/>
      </c>
    </row>
    <row r="71" spans="1:5" s="202" customFormat="1" ht="15.75" x14ac:dyDescent="0.25">
      <c r="A71" s="33">
        <v>63</v>
      </c>
      <c r="B71" s="177" t="s">
        <v>73</v>
      </c>
      <c r="C71" s="179" t="str">
        <f>IF('Data Import'!$BN$333&lt;&gt;"",'Data Import'!$BN$333,"")</f>
        <v/>
      </c>
      <c r="D71" s="179" t="str">
        <f>IF('Data Import'!$BN$334&lt;&gt;"",'Data Import'!$BN$334,"")</f>
        <v/>
      </c>
      <c r="E71" s="179" t="str">
        <f>IF('Data Import'!$BN$335&lt;&gt;"",'Data Import'!$BN$335,"")</f>
        <v>В разработке</v>
      </c>
    </row>
    <row r="72" spans="1:5" s="202" customFormat="1" ht="15.75" x14ac:dyDescent="0.25">
      <c r="A72" s="33">
        <v>64</v>
      </c>
      <c r="B72" s="177" t="s">
        <v>74</v>
      </c>
      <c r="C72" s="179" t="str">
        <f>IF('Data Import'!$BO$333&lt;&gt;"",'Data Import'!$BO$333,"")</f>
        <v/>
      </c>
      <c r="D72" s="179" t="str">
        <f>IF('Data Import'!$BO$334&lt;&gt;"",'Data Import'!$BO$334,"")</f>
        <v/>
      </c>
      <c r="E72" s="179" t="str">
        <f>IF('Data Import'!$BO$335&lt;&gt;"",'Data Import'!$BO$335,"")</f>
        <v/>
      </c>
    </row>
    <row r="73" spans="1:5" s="202" customFormat="1" ht="15.75" x14ac:dyDescent="0.25">
      <c r="A73" s="33">
        <v>65</v>
      </c>
      <c r="B73" s="177" t="s">
        <v>75</v>
      </c>
      <c r="C73" s="179" t="str">
        <f>IF('Data Import'!$BP$333&lt;&gt;"",'Data Import'!$BP$333,"")</f>
        <v/>
      </c>
      <c r="D73" s="179" t="str">
        <f>IF('Data Import'!$BP$334&lt;&gt;"",'Data Import'!$BP$334,"")</f>
        <v/>
      </c>
      <c r="E73" s="179" t="str">
        <f>IF('Data Import'!$BP$335&lt;&gt;"",'Data Import'!$BP$335,"")</f>
        <v/>
      </c>
    </row>
    <row r="74" spans="1:5" s="202" customFormat="1" ht="75" x14ac:dyDescent="0.25">
      <c r="A74" s="33">
        <v>66</v>
      </c>
      <c r="B74" s="177" t="s">
        <v>76</v>
      </c>
      <c r="C74" s="179" t="str">
        <f>IF('Data Import'!$BQ$333&lt;&gt;"",'Data Import'!$BQ$333,"")</f>
        <v/>
      </c>
      <c r="D74" s="179" t="str">
        <f>IF('Data Import'!$BQ$334&lt;&gt;"",'Data Import'!$BQ$334,"")</f>
        <v>Приказ Министерства транспорта Калужской области от 30 мая 2024 г. № 151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Калужской области".</v>
      </c>
      <c r="E74" s="179" t="str">
        <f>IF('Data Import'!$BQ$335&lt;&gt;"",'Data Import'!$BQ$335,"")</f>
        <v/>
      </c>
    </row>
    <row r="75" spans="1:5" s="202" customFormat="1" ht="15.75" x14ac:dyDescent="0.25">
      <c r="A75" s="33">
        <v>67</v>
      </c>
      <c r="B75" s="177" t="s">
        <v>77</v>
      </c>
      <c r="C75" s="179" t="str">
        <f>IF('Data Import'!$BR$333&lt;&gt;"",'Data Import'!$BR$333,"")</f>
        <v/>
      </c>
      <c r="D75" s="179" t="str">
        <f>IF('Data Import'!$BR$334&lt;&gt;"",'Data Import'!$BR$334,"")</f>
        <v/>
      </c>
      <c r="E75" s="179" t="str">
        <f>IF('Data Import'!$BR$335&lt;&gt;"",'Data Import'!$BR$335,"")</f>
        <v/>
      </c>
    </row>
    <row r="76" spans="1:5" s="202" customFormat="1" ht="75" x14ac:dyDescent="0.25">
      <c r="A76" s="33">
        <v>68</v>
      </c>
      <c r="B76" s="177" t="s">
        <v>78</v>
      </c>
      <c r="C76" s="179" t="str">
        <f>IF('Data Import'!$BS$333&lt;&gt;"",'Data Import'!$BS$333,"")</f>
        <v/>
      </c>
      <c r="D76" s="179" t="str">
        <f>IF('Data Import'!$BS$334&lt;&gt;"",'Data Import'!$BS$334,"")</f>
        <v>Приказ Министерства транспорта и автомобильных дорог Курской области от 22.11.2024 № 224 "Об утверждении сводного плана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на территории Курской области"</v>
      </c>
      <c r="E76" s="179" t="str">
        <f>IF('Data Import'!$BS$335&lt;&gt;"",'Data Import'!$BS$335,"")</f>
        <v/>
      </c>
    </row>
    <row r="77" spans="1:5" s="202" customFormat="1" ht="75" x14ac:dyDescent="0.25">
      <c r="A77" s="33">
        <v>69</v>
      </c>
      <c r="B77" s="177" t="s">
        <v>79</v>
      </c>
      <c r="C77" s="179" t="str">
        <f>IF('Data Import'!$BT$333&lt;&gt;"",'Data Import'!$BT$333,"")</f>
        <v/>
      </c>
      <c r="D77" s="179" t="str">
        <f>IF('Data Import'!$BT$334&lt;&gt;"",'Data Import'!$BT$334,"")</f>
        <v>Региональный сводный план мероприятий по повышению доступности для инвалидов объектов транспортной инфраструктуры и предоставляемых на них транспортных услуг на территории Липецкой области на период с 2025 по 2030 годы, утвержден министерством транспорта и дорожного хозяйства Липецкой области и министерством социальной политики Липецкой области 26.05.2025</v>
      </c>
      <c r="E77" s="179" t="str">
        <f>IF('Data Import'!$BT$335&lt;&gt;"",'Data Import'!$BT$335,"")</f>
        <v/>
      </c>
    </row>
    <row r="78" spans="1:5" s="202" customFormat="1" ht="15.75" x14ac:dyDescent="0.25">
      <c r="A78" s="33">
        <v>70</v>
      </c>
      <c r="B78" s="177" t="s">
        <v>80</v>
      </c>
      <c r="C78" s="179" t="str">
        <f>IF('Data Import'!$BU$333&lt;&gt;"",'Data Import'!$BU$333,"")</f>
        <v/>
      </c>
      <c r="D78" s="179" t="str">
        <f>IF('Data Import'!$BU$334&lt;&gt;"",'Data Import'!$BU$334,"")</f>
        <v/>
      </c>
      <c r="E78" s="179" t="str">
        <f>IF('Data Import'!$BU$335&lt;&gt;"",'Data Import'!$BU$335,"")</f>
        <v/>
      </c>
    </row>
    <row r="79" spans="1:5" s="202" customFormat="1" ht="90" x14ac:dyDescent="0.25">
      <c r="A79" s="33">
        <v>71</v>
      </c>
      <c r="B79" s="177" t="s">
        <v>81</v>
      </c>
      <c r="C79" s="179" t="str">
        <f>IF('Data Import'!$BV$333&lt;&gt;"",'Data Import'!$BV$333,"")</f>
        <v/>
      </c>
      <c r="D79" s="179" t="str">
        <f>IF('Data Import'!$BV$334&lt;&gt;"",'Data Import'!$BV$334,"")</f>
        <v xml:space="preserve">Распоряжение Правительства Орловской области от 1 апреля 2026 г. N 156-р Об утверждении Плана мероприятий ("дорожной карты") "Повышение значений показателей доступности для инвалидов объектов и услуг в Орловской области (2026 - 2030 годы)
</v>
      </c>
      <c r="E79" s="179" t="str">
        <f>IF('Data Import'!$BV$335&lt;&gt;"",'Data Import'!$BV$335,"")</f>
        <v/>
      </c>
    </row>
    <row r="80" spans="1:5" s="202" customFormat="1" ht="60" x14ac:dyDescent="0.25">
      <c r="A80" s="33">
        <v>72</v>
      </c>
      <c r="B80" s="177" t="s">
        <v>82</v>
      </c>
      <c r="C80" s="179" t="str">
        <f>IF('Data Import'!$BW$333&lt;&gt;"",'Data Import'!$BW$333,"")</f>
        <v xml:space="preserve">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Рязанской области"
</v>
      </c>
      <c r="D80" s="179" t="str">
        <f>IF('Data Import'!$BW$334&lt;&gt;"",'Data Import'!$BW$334,"")</f>
        <v/>
      </c>
      <c r="E80" s="179" t="str">
        <f>IF('Data Import'!$BW$335&lt;&gt;"",'Data Import'!$BW$335,"")</f>
        <v/>
      </c>
    </row>
    <row r="81" spans="1:5" s="202" customFormat="1" ht="15.75" x14ac:dyDescent="0.25">
      <c r="A81" s="33">
        <v>73</v>
      </c>
      <c r="B81" s="177" t="s">
        <v>83</v>
      </c>
      <c r="C81" s="179" t="str">
        <f>IF('Data Import'!$BX$333&lt;&gt;"",'Data Import'!$BX$333,"")</f>
        <v/>
      </c>
      <c r="D81" s="179" t="str">
        <f>IF('Data Import'!$BX$334&lt;&gt;"",'Data Import'!$BX$334,"")</f>
        <v/>
      </c>
      <c r="E81" s="179" t="str">
        <f>IF('Data Import'!$BX$335&lt;&gt;"",'Data Import'!$BX$335,"")</f>
        <v/>
      </c>
    </row>
    <row r="82" spans="1:5" s="202" customFormat="1" ht="60" x14ac:dyDescent="0.25">
      <c r="A82" s="33">
        <v>74</v>
      </c>
      <c r="B82" s="177" t="s">
        <v>84</v>
      </c>
      <c r="C82" s="179" t="str">
        <f>IF('Data Import'!$BY$333&lt;&gt;"",'Data Import'!$BY$333,"")</f>
        <v xml:space="preserve">План мероприятий ("дорожная карта") "Повышение значений показателей доступности для инвалидов и маломобильных групп населения объектов и услуг в Тамбовской области  (2014 - 2030 годы)", утвержденный распоряжением администрации Тамбовской области от 16.08.2022 № 6616-р
</v>
      </c>
      <c r="D82" s="179" t="str">
        <f>IF('Data Import'!$BY$334&lt;&gt;"",'Data Import'!$BY$334,"")</f>
        <v/>
      </c>
      <c r="E82" s="179" t="str">
        <f>IF('Data Import'!$BY$335&lt;&gt;"",'Data Import'!$BY$335,"")</f>
        <v/>
      </c>
    </row>
    <row r="83" spans="1:5" s="202" customFormat="1" ht="15.75" x14ac:dyDescent="0.25">
      <c r="A83" s="33">
        <v>75</v>
      </c>
      <c r="B83" s="177" t="s">
        <v>85</v>
      </c>
      <c r="C83" s="179" t="str">
        <f>IF('Data Import'!$BZ$333&lt;&gt;"",'Data Import'!$BZ$333,"")</f>
        <v/>
      </c>
      <c r="D83" s="179" t="str">
        <f>IF('Data Import'!$BZ$334&lt;&gt;"",'Data Import'!$BZ$334,"")</f>
        <v/>
      </c>
      <c r="E83" s="179" t="str">
        <f>IF('Data Import'!$BZ$335&lt;&gt;"",'Data Import'!$BZ$335,"")</f>
        <v/>
      </c>
    </row>
    <row r="84" spans="1:5" s="202" customFormat="1" ht="195" x14ac:dyDescent="0.25">
      <c r="A84" s="33">
        <v>76</v>
      </c>
      <c r="B84" s="177" t="s">
        <v>86</v>
      </c>
      <c r="C84" s="179" t="str">
        <f>IF('Data Import'!$CA$333&lt;&gt;"",'Data Import'!$CA$333,"")</f>
        <v>В Тульской области работа по повышению доступности для инвалидов и маломобильных граждан объектов транспортной инфраструктуры и транспорта осуществляется в соответствии с дорожной картой по повышению показателей доступности для инвалидов объектов и услуг в Тульской области, утвержденной распоряжением правительства Тульской области от 07.10.2015 № 940-р (далее – Дорожная карта), в которую внесены мероприятия по поэтапному повышению значений показателей доступности предоставляемых инвалидам услуг, в том числе в сфере транспорта и дорожного хозяйства. Данная Дорожная карта разработана в соответствии с требованиями Постановления Правительства РФ от 17.06.2015 № 599 «О порядке и сроках разработки федеральными органами исполнительной власти, органами исполнительной власти субъектов Российской Федерации, органами местного самоуправления мероприятий по повышению значений показателей доступности для инвалидов объектов и услуг в установленных сферах деятельности» и содержит: обоснование целей обеспечения доступности для инвалидов объектов и услуг; комплекс мероприятий по их достижению в установленные сроки; таблицу повышения значений показателей доступности для инвалидов объектов и услуг; перечень мероприятий, реализуемых для достижения запланированных значений показателей доступности для инвалидов объектов и услуг.</v>
      </c>
      <c r="D84" s="179" t="str">
        <f>IF('Data Import'!$CA$334&lt;&gt;"",'Data Import'!$CA$334,"")</f>
        <v/>
      </c>
      <c r="E84" s="179" t="str">
        <f>IF('Data Import'!$CA$335&lt;&gt;"",'Data Import'!$CA$335,"")</f>
        <v/>
      </c>
    </row>
    <row r="85" spans="1:5" s="202" customFormat="1" ht="60" x14ac:dyDescent="0.25">
      <c r="A85" s="33">
        <v>77</v>
      </c>
      <c r="B85" s="177" t="s">
        <v>87</v>
      </c>
      <c r="C85" s="179" t="str">
        <f>IF('Data Import'!$CB$333&lt;&gt;"",'Data Import'!$CB$333,"")</f>
        <v/>
      </c>
      <c r="D85" s="179" t="str">
        <f>IF('Data Import'!$CB$334&lt;&gt;"",'Data Import'!$CB$334,"")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с 2023 по 2030 годы Ярославской области Утвержденный министром транспорта Ярославской области 20 мая 2024года</v>
      </c>
      <c r="E85" s="179" t="str">
        <f>IF('Data Import'!$CB$335&lt;&gt;"",'Data Import'!$CB$335,"")</f>
        <v/>
      </c>
    </row>
    <row r="86" spans="1:5" s="202" customFormat="1" ht="60" x14ac:dyDescent="0.25">
      <c r="A86" s="33">
        <v>78</v>
      </c>
      <c r="B86" s="177" t="s">
        <v>88</v>
      </c>
      <c r="C86" s="179" t="str">
        <f>IF('Data Import'!$CC$333&lt;&gt;"",'Data Import'!$CC$333,"")</f>
        <v/>
      </c>
      <c r="D86" s="179" t="str">
        <f>IF('Data Import'!$CC$334&lt;&gt;"",'Data Import'!$CC$334,"")</f>
        <v>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на период с 2024 по 2030 годы от 25.05.2024 (утвержден министром транспорта и дорожной инфраструктуры Астраханской области)</v>
      </c>
      <c r="E86" s="179" t="str">
        <f>IF('Data Import'!$CC$335&lt;&gt;"",'Data Import'!$CC$335,"")</f>
        <v/>
      </c>
    </row>
    <row r="87" spans="1:5" s="202" customFormat="1" ht="60" x14ac:dyDescent="0.25">
      <c r="A87" s="33">
        <v>79</v>
      </c>
      <c r="B87" s="177" t="s">
        <v>89</v>
      </c>
      <c r="C87" s="179" t="str">
        <f>IF('Data Import'!$CD$333&lt;&gt;"",'Data Import'!$CD$333,"")</f>
        <v>В связи с реализацией на территории региона Плана мероприятий ("дорожной карты") по повышению значений показателей доступности для инвалидов объектов и услуг в Волгоградской области на 2016-2030 годы, утвержденной Постановлением Администрации Волгоградской области от 25 сентября 2015 г. № 579-п, необходимость разработки и реализации регионального сводного плана отсутствует</v>
      </c>
      <c r="D87" s="179" t="str">
        <f>IF('Data Import'!$CD$334&lt;&gt;"",'Data Import'!$CD$334,"")</f>
        <v/>
      </c>
      <c r="E87" s="179" t="str">
        <f>IF('Data Import'!$CD$335&lt;&gt;"",'Data Import'!$CD$335,"")</f>
        <v/>
      </c>
    </row>
    <row r="88" spans="1:5" s="202" customFormat="1" ht="60" x14ac:dyDescent="0.25">
      <c r="A88" s="33">
        <v>80</v>
      </c>
      <c r="B88" s="177" t="s">
        <v>90</v>
      </c>
      <c r="C88" s="179" t="str">
        <f>IF('Data Import'!$CE$333&lt;&gt;"",'Data Import'!$CE$333,"")</f>
        <v>Приказом Департамента транспорта и развития дорожно-транспортной инфраструктуры города Севастополя от 14.02.2024 № 22-о утвержден План мероприятий ("дорожная карта") по повышению доступности для инвалидов и маломобильных граждан объектов транспортной инфраструктуры, транспортных средств и предоставляемых на них транспортных услуг в городе Севастополе</v>
      </c>
      <c r="D88" s="179" t="str">
        <f>IF('Data Import'!$CE$334&lt;&gt;"",'Data Import'!$CE$334,"")</f>
        <v/>
      </c>
      <c r="E88" s="179" t="str">
        <f>IF('Data Import'!$CE$335&lt;&gt;"",'Data Import'!$CE$335,"")</f>
        <v/>
      </c>
    </row>
    <row r="89" spans="1:5" s="202" customFormat="1" ht="15.75" x14ac:dyDescent="0.25">
      <c r="A89" s="33">
        <v>81</v>
      </c>
      <c r="B89" s="177" t="s">
        <v>91</v>
      </c>
      <c r="C89" s="179" t="str">
        <f>IF('Data Import'!$CF$333&lt;&gt;"",'Data Import'!$CF$333,"")</f>
        <v/>
      </c>
      <c r="D89" s="179" t="str">
        <f>IF('Data Import'!$CF$334&lt;&gt;"",'Data Import'!$CF$334,"")</f>
        <v/>
      </c>
      <c r="E89" s="179" t="str">
        <f>IF('Data Import'!$CF$335&lt;&gt;"",'Data Import'!$CF$335,"")</f>
        <v/>
      </c>
    </row>
    <row r="90" spans="1:5" s="202" customFormat="1" ht="15.75" x14ac:dyDescent="0.25">
      <c r="A90" s="33">
        <v>82</v>
      </c>
      <c r="B90" s="177" t="s">
        <v>92</v>
      </c>
      <c r="C90" s="179" t="str">
        <f>IF('Data Import'!$CG$333&lt;&gt;"",'Data Import'!$CG$333,"")</f>
        <v/>
      </c>
      <c r="D90" s="179" t="str">
        <f>IF('Data Import'!$CG$334&lt;&gt;"",'Data Import'!$CG$334,"")</f>
        <v/>
      </c>
      <c r="E90" s="179" t="str">
        <f>IF('Data Import'!$CG$335&lt;&gt;"",'Data Import'!$CG$335,"")</f>
        <v/>
      </c>
    </row>
    <row r="91" spans="1:5" s="202" customFormat="1" ht="45" x14ac:dyDescent="0.25">
      <c r="A91" s="33">
        <v>83</v>
      </c>
      <c r="B91" s="177" t="s">
        <v>93</v>
      </c>
      <c r="C91" s="179" t="str">
        <f>IF('Data Import'!$CH$333&lt;&gt;"",'Data Import'!$CH$333,"")</f>
        <v>План мероприятий («дорожная карта») «Повышение значений показателей доступности для инвалидов объектов и услуг в Краснодарском крае», утвержденным постановлением главы администрации (губернатора) Краснодарского края от 10.12.2015 № 1178</v>
      </c>
      <c r="D91" s="179" t="str">
        <f>IF('Data Import'!$CH$334&lt;&gt;"",'Data Import'!$CH$334,"")</f>
        <v/>
      </c>
      <c r="E91" s="179" t="str">
        <f>IF('Data Import'!$CH$335&lt;&gt;"",'Data Import'!$CH$335,"")</f>
        <v/>
      </c>
    </row>
    <row r="92" spans="1:5" s="202" customFormat="1" ht="15.75" x14ac:dyDescent="0.25">
      <c r="A92" s="33">
        <v>84</v>
      </c>
      <c r="B92" s="177" t="s">
        <v>94</v>
      </c>
      <c r="C92" s="179" t="str">
        <f>IF('Data Import'!$CI$333&lt;&gt;"",'Data Import'!$CI$333,"")</f>
        <v/>
      </c>
      <c r="D92" s="179" t="str">
        <f>IF('Data Import'!$CI$334&lt;&gt;"",'Data Import'!$CI$334,"")</f>
        <v/>
      </c>
      <c r="E92" s="179" t="str">
        <f>IF('Data Import'!$CI$335&lt;&gt;"",'Data Import'!$CI$335,"")</f>
        <v/>
      </c>
    </row>
    <row r="93" spans="1:5" s="202" customFormat="1" ht="15.75" x14ac:dyDescent="0.25">
      <c r="A93" s="33">
        <v>85</v>
      </c>
      <c r="B93" s="177" t="s">
        <v>95</v>
      </c>
      <c r="C93" s="179" t="str">
        <f>IF('Data Import'!$CJ$333&lt;&gt;"",'Data Import'!$CJ$333,"")</f>
        <v/>
      </c>
      <c r="D93" s="179" t="str">
        <f>IF('Data Import'!$CJ$334&lt;&gt;"",'Data Import'!$CJ$334,"")</f>
        <v/>
      </c>
      <c r="E93" s="179" t="str">
        <f>IF('Data Import'!$CJ$335&lt;&gt;"",'Data Import'!$CJ$335,"")</f>
        <v/>
      </c>
    </row>
    <row r="94" spans="1:5" s="202" customFormat="1" ht="15.75" x14ac:dyDescent="0.25">
      <c r="A94" s="33">
        <v>86</v>
      </c>
      <c r="B94" s="177" t="s">
        <v>96</v>
      </c>
      <c r="C94" s="179" t="str">
        <f>IF('Data Import'!$CK$333&lt;&gt;"",'Data Import'!$CK$333,"")</f>
        <v/>
      </c>
      <c r="D94" s="179" t="str">
        <f>IF('Data Import'!$CK$334&lt;&gt;"",'Data Import'!$CK$334,"")</f>
        <v/>
      </c>
      <c r="E94" s="179" t="str">
        <f>IF('Data Import'!$CK$335&lt;&gt;"",'Data Import'!$CK$335,"")</f>
        <v/>
      </c>
    </row>
    <row r="95" spans="1:5" s="202" customFormat="1" ht="60" x14ac:dyDescent="0.25">
      <c r="A95" s="33">
        <v>87</v>
      </c>
      <c r="B95" s="177" t="s">
        <v>97</v>
      </c>
      <c r="C95" s="179" t="str">
        <f>IF('Data Import'!$CL$333&lt;&gt;"",'Data Import'!$CL$333,"")</f>
        <v xml:space="preserve">Распоряжение Совета министров Республики Крым от 26.11.2015 N 1143-р (ред. от 15.11.2022) "Об утверждении плана мероприятий ("дорожной карты") Республики Крым по повышению значений показателей доступности для инвалидов объектов и предоставляемых на них услуг на 2016 - 2030 годы"
</v>
      </c>
      <c r="D95" s="179" t="str">
        <f>IF('Data Import'!$CL$334&lt;&gt;"",'Data Import'!$CL$334,"")</f>
        <v/>
      </c>
      <c r="E95" s="179" t="str">
        <f>IF('Data Import'!$CL$335&lt;&gt;"",'Data Import'!$CL$335,"")</f>
        <v/>
      </c>
    </row>
    <row r="96" spans="1:5" s="202" customFormat="1" ht="60" x14ac:dyDescent="0.25">
      <c r="A96" s="33">
        <v>88</v>
      </c>
      <c r="B96" s="177" t="s">
        <v>98</v>
      </c>
      <c r="C96" s="179" t="str">
        <f>IF('Data Import'!$CM$333&lt;&gt;"",'Data Import'!$CM$333,"")</f>
        <v xml:space="preserve">Работа в данном направлении организована в рамках Плана мероприятий ("дорожная карта") "Повышения значений показателей доступности для инвалидов объектов социальной, инженерной и транспортной инфраструктур и предоставляемых услуг в установленных сферах деятельности на 2021 - 2030 годы», утвержденного Постановлением правительства Ростовской области 490 от 22 июня 2021 </v>
      </c>
      <c r="D96" s="179" t="str">
        <f>IF('Data Import'!$CM$334&lt;&gt;"",'Data Import'!$CM$334,"")</f>
        <v/>
      </c>
      <c r="E96" s="179" t="str">
        <f>IF('Data Import'!$CM$335&lt;&gt;"",'Data Import'!$CM$335,"")</f>
        <v/>
      </c>
    </row>
    <row r="97" spans="1:5" s="202" customFormat="1" ht="15.75" x14ac:dyDescent="0.25">
      <c r="A97" s="33">
        <v>89</v>
      </c>
      <c r="B97" s="177" t="s">
        <v>99</v>
      </c>
      <c r="C97" s="179" t="str">
        <f>IF('Data Import'!$CN$333&lt;&gt;"",'Data Import'!$CN$333,"")</f>
        <v/>
      </c>
      <c r="D97" s="179" t="str">
        <f>IF('Data Import'!$CN$334&lt;&gt;"",'Data Import'!$CN$334,"")</f>
        <v/>
      </c>
      <c r="E97" s="179" t="str">
        <f>IF('Data Import'!$CN$335&lt;&gt;"",'Data Import'!$CN$335,"")</f>
        <v/>
      </c>
    </row>
    <row r="98" spans="1:5" s="202" customFormat="1" x14ac:dyDescent="0.25">
      <c r="A98" s="190"/>
      <c r="E98" s="237"/>
    </row>
    <row r="100" spans="1:5" x14ac:dyDescent="0.25">
      <c r="A100" s="10"/>
      <c r="B100" s="2"/>
    </row>
  </sheetData>
  <autoFilter ref="A8:E93"/>
  <mergeCells count="9">
    <mergeCell ref="A1:E1"/>
    <mergeCell ref="A2:A7"/>
    <mergeCell ref="B2:B7"/>
    <mergeCell ref="C2:E2"/>
    <mergeCell ref="C3:E3"/>
    <mergeCell ref="C4:E4"/>
    <mergeCell ref="C5:E5"/>
    <mergeCell ref="C6:C7"/>
    <mergeCell ref="D6:E6"/>
  </mergeCells>
  <pageMargins left="0.7" right="0.7" top="0.75" bottom="0.75" header="0.3" footer="0.3"/>
  <pageSetup paperSize="9" firstPageNumber="2147483648" orientation="portrait"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00"/>
  <sheetViews>
    <sheetView topLeftCell="A3" zoomScale="70" zoomScaleNormal="70" workbookViewId="0">
      <pane xSplit="2" ySplit="8" topLeftCell="C92" activePane="bottomRight" state="frozen"/>
      <selection activeCell="A3" sqref="A3"/>
      <selection pane="topRight" activeCell="C3" sqref="C3"/>
      <selection pane="bottomLeft" activeCell="A11" sqref="A11"/>
      <selection pane="bottomRight" activeCell="E25" sqref="E25"/>
    </sheetView>
  </sheetViews>
  <sheetFormatPr defaultRowHeight="15" x14ac:dyDescent="0.25"/>
  <cols>
    <col min="1" max="1" width="3.85546875" style="66" customWidth="1"/>
    <col min="2" max="2" width="34.42578125" style="238" customWidth="1"/>
    <col min="3" max="3" width="4.5703125" style="66" customWidth="1"/>
    <col min="4" max="4" width="4.42578125" style="66" customWidth="1"/>
    <col min="5" max="5" width="41.5703125" style="66" customWidth="1"/>
    <col min="6" max="6" width="11.85546875" style="66" customWidth="1"/>
    <col min="7" max="7" width="20.28515625" style="66" customWidth="1"/>
    <col min="8" max="8" width="23.140625" style="66" customWidth="1"/>
    <col min="9" max="9" width="84.28515625" style="66" customWidth="1"/>
    <col min="10" max="10" width="5.5703125" style="66" customWidth="1"/>
    <col min="11" max="11" width="4.5703125" style="66" customWidth="1"/>
    <col min="12" max="12" width="29.140625" style="66" customWidth="1"/>
    <col min="13" max="13" width="13.7109375" style="66" customWidth="1"/>
    <col min="14" max="14" width="13.5703125" style="66" customWidth="1"/>
    <col min="15" max="15" width="14.140625" style="66" customWidth="1"/>
    <col min="16" max="16" width="13.7109375" style="66" customWidth="1"/>
    <col min="17" max="17" width="13.5703125" style="66" customWidth="1"/>
    <col min="18" max="18" width="13.42578125" style="66" customWidth="1"/>
    <col min="19" max="19" width="12.140625" style="66" customWidth="1"/>
    <col min="20" max="20" width="11.140625" style="66" customWidth="1"/>
    <col min="21" max="21" width="13.7109375" style="66" customWidth="1"/>
    <col min="22" max="22" width="13.85546875" style="66" customWidth="1"/>
    <col min="23" max="23" width="12.28515625" style="66" customWidth="1"/>
    <col min="24" max="24" width="10.7109375" style="66" customWidth="1"/>
    <col min="25" max="25" width="11.85546875" style="66" customWidth="1"/>
    <col min="26" max="26" width="11" style="66" customWidth="1"/>
    <col min="27" max="27" width="12.140625" style="66" customWidth="1"/>
    <col min="28" max="28" width="10.42578125" style="66" customWidth="1"/>
    <col min="29" max="29" width="11.85546875" style="66" customWidth="1"/>
    <col min="30" max="30" width="10.42578125" style="66" customWidth="1"/>
    <col min="31" max="32" width="16.28515625" style="66" customWidth="1"/>
    <col min="33" max="34" width="9.140625" style="66" customWidth="1"/>
    <col min="35" max="16384" width="9.140625" style="66"/>
  </cols>
  <sheetData>
    <row r="1" spans="1:32" ht="18.75" customHeight="1" x14ac:dyDescent="0.3">
      <c r="A1" s="172"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c r="F1" s="107"/>
      <c r="G1" s="107"/>
      <c r="H1" s="107"/>
      <c r="I1" s="107"/>
      <c r="J1" s="107"/>
      <c r="K1" s="107"/>
      <c r="L1" s="107"/>
      <c r="M1" s="107"/>
      <c r="N1" s="107"/>
      <c r="O1" s="107"/>
      <c r="P1" s="107"/>
      <c r="Q1" s="107"/>
      <c r="R1" s="107"/>
      <c r="S1" s="107"/>
      <c r="T1" s="107"/>
      <c r="U1" s="107"/>
      <c r="V1" s="107"/>
      <c r="W1" s="107"/>
      <c r="X1" s="107"/>
      <c r="Y1" s="107"/>
      <c r="Z1" s="107"/>
      <c r="AA1" s="107"/>
      <c r="AB1" s="107"/>
      <c r="AC1" s="107"/>
      <c r="AD1" s="107"/>
      <c r="AE1" s="107"/>
      <c r="AF1" s="107"/>
    </row>
    <row r="2" spans="1:32" ht="15.75" customHeight="1" x14ac:dyDescent="0.25">
      <c r="A2" s="171" t="s">
        <v>0</v>
      </c>
      <c r="B2" s="173" t="s">
        <v>1</v>
      </c>
      <c r="C2" s="173" t="s">
        <v>253</v>
      </c>
      <c r="D2" s="90"/>
      <c r="E2" s="90"/>
      <c r="F2" s="90"/>
      <c r="G2" s="90"/>
      <c r="H2" s="90"/>
      <c r="I2" s="90"/>
      <c r="J2" s="90"/>
      <c r="K2" s="90"/>
      <c r="L2" s="90"/>
      <c r="M2" s="90"/>
      <c r="N2" s="90"/>
      <c r="O2" s="90"/>
      <c r="P2" s="90"/>
      <c r="Q2" s="90"/>
      <c r="R2" s="90"/>
      <c r="S2" s="90"/>
      <c r="T2" s="90"/>
      <c r="U2" s="90"/>
      <c r="V2" s="90"/>
      <c r="W2" s="90"/>
      <c r="X2" s="90"/>
      <c r="Y2" s="90"/>
      <c r="Z2" s="90"/>
      <c r="AA2" s="90"/>
      <c r="AB2" s="90"/>
      <c r="AC2" s="90"/>
      <c r="AD2" s="90"/>
      <c r="AE2" s="90"/>
      <c r="AF2" s="91"/>
    </row>
    <row r="3" spans="1:32" ht="18" customHeight="1" x14ac:dyDescent="0.25">
      <c r="A3" s="93"/>
      <c r="B3" s="241"/>
      <c r="C3" s="174" t="s">
        <v>254</v>
      </c>
      <c r="D3" s="90"/>
      <c r="E3" s="90"/>
      <c r="F3" s="90"/>
      <c r="G3" s="90"/>
      <c r="H3" s="90"/>
      <c r="I3" s="90"/>
      <c r="J3" s="90"/>
      <c r="K3" s="90"/>
      <c r="L3" s="90"/>
      <c r="M3" s="90"/>
      <c r="N3" s="90"/>
      <c r="O3" s="90"/>
      <c r="P3" s="90"/>
      <c r="Q3" s="90"/>
      <c r="R3" s="90"/>
      <c r="S3" s="90"/>
      <c r="T3" s="90"/>
      <c r="U3" s="90"/>
      <c r="V3" s="90"/>
      <c r="W3" s="90"/>
      <c r="X3" s="90"/>
      <c r="Y3" s="90"/>
      <c r="Z3" s="90"/>
      <c r="AA3" s="90"/>
      <c r="AB3" s="90"/>
      <c r="AC3" s="90"/>
      <c r="AD3" s="90"/>
      <c r="AE3" s="90"/>
      <c r="AF3" s="91"/>
    </row>
    <row r="4" spans="1:32" ht="37.5" customHeight="1" x14ac:dyDescent="0.25">
      <c r="A4" s="93"/>
      <c r="B4" s="241"/>
      <c r="C4" s="175" t="s">
        <v>255</v>
      </c>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1"/>
    </row>
    <row r="5" spans="1:32" ht="27.75" customHeight="1" x14ac:dyDescent="0.25">
      <c r="A5" s="93"/>
      <c r="B5" s="241"/>
      <c r="C5" s="168" t="s">
        <v>113</v>
      </c>
      <c r="D5" s="90"/>
      <c r="E5" s="90"/>
      <c r="F5" s="90"/>
      <c r="G5" s="90"/>
      <c r="H5" s="91"/>
      <c r="I5" s="168" t="str">
        <f>CONCATENATE("Велась ли в ",'Data Import'!$A$1," работа по данному направлению")</f>
        <v>Велась ли в 2025 г. работа по данному направлению</v>
      </c>
      <c r="J5" s="100"/>
      <c r="K5" s="168" t="s">
        <v>256</v>
      </c>
      <c r="L5" s="100"/>
      <c r="M5" s="168" t="s">
        <v>257</v>
      </c>
      <c r="N5" s="100"/>
      <c r="O5" s="168" t="s">
        <v>258</v>
      </c>
      <c r="P5" s="105"/>
      <c r="Q5" s="105"/>
      <c r="R5" s="100"/>
      <c r="S5" s="168" t="s">
        <v>259</v>
      </c>
      <c r="T5" s="100"/>
      <c r="U5" s="168" t="s">
        <v>260</v>
      </c>
      <c r="V5" s="90"/>
      <c r="W5" s="90"/>
      <c r="X5" s="90"/>
      <c r="Y5" s="90"/>
      <c r="Z5" s="90"/>
      <c r="AA5" s="90"/>
      <c r="AB5" s="90"/>
      <c r="AC5" s="90"/>
      <c r="AD5" s="91"/>
      <c r="AE5" s="168" t="s">
        <v>261</v>
      </c>
      <c r="AF5" s="100"/>
    </row>
    <row r="6" spans="1:32" ht="44.25" customHeight="1" x14ac:dyDescent="0.25">
      <c r="A6" s="93"/>
      <c r="B6" s="241"/>
      <c r="C6" s="168" t="s">
        <v>6</v>
      </c>
      <c r="D6" s="170" t="s">
        <v>7</v>
      </c>
      <c r="E6" s="90"/>
      <c r="F6" s="90"/>
      <c r="G6" s="90"/>
      <c r="H6" s="91"/>
      <c r="I6" s="101"/>
      <c r="J6" s="102"/>
      <c r="K6" s="101"/>
      <c r="L6" s="102"/>
      <c r="M6" s="101"/>
      <c r="N6" s="102"/>
      <c r="O6" s="103"/>
      <c r="P6" s="107"/>
      <c r="Q6" s="107"/>
      <c r="R6" s="104"/>
      <c r="S6" s="101"/>
      <c r="T6" s="102"/>
      <c r="U6" s="168" t="s">
        <v>262</v>
      </c>
      <c r="V6" s="100"/>
      <c r="W6" s="168" t="s">
        <v>263</v>
      </c>
      <c r="X6" s="90"/>
      <c r="Y6" s="90"/>
      <c r="Z6" s="91"/>
      <c r="AA6" s="168" t="s">
        <v>264</v>
      </c>
      <c r="AB6" s="100"/>
      <c r="AC6" s="168" t="s">
        <v>265</v>
      </c>
      <c r="AD6" s="100"/>
      <c r="AE6" s="101"/>
      <c r="AF6" s="102"/>
    </row>
    <row r="7" spans="1:32" ht="51" customHeight="1" x14ac:dyDescent="0.25">
      <c r="A7" s="93"/>
      <c r="B7" s="241"/>
      <c r="C7" s="93"/>
      <c r="D7" s="168" t="s">
        <v>116</v>
      </c>
      <c r="E7" s="90"/>
      <c r="F7" s="90"/>
      <c r="G7" s="90"/>
      <c r="H7" s="91"/>
      <c r="I7" s="103"/>
      <c r="J7" s="104"/>
      <c r="K7" s="103"/>
      <c r="L7" s="104"/>
      <c r="M7" s="103"/>
      <c r="N7" s="104"/>
      <c r="O7" s="169" t="s">
        <v>114</v>
      </c>
      <c r="P7" s="104"/>
      <c r="Q7" s="169" t="s">
        <v>266</v>
      </c>
      <c r="R7" s="104"/>
      <c r="S7" s="103"/>
      <c r="T7" s="104"/>
      <c r="U7" s="103"/>
      <c r="V7" s="104"/>
      <c r="W7" s="168" t="s">
        <v>267</v>
      </c>
      <c r="X7" s="91"/>
      <c r="Y7" s="168" t="s">
        <v>268</v>
      </c>
      <c r="Z7" s="91"/>
      <c r="AA7" s="103"/>
      <c r="AB7" s="104"/>
      <c r="AC7" s="103"/>
      <c r="AD7" s="104"/>
      <c r="AE7" s="103"/>
      <c r="AF7" s="104"/>
    </row>
    <row r="8" spans="1:32" ht="39.75" customHeight="1" x14ac:dyDescent="0.25">
      <c r="A8" s="93"/>
      <c r="B8" s="241"/>
      <c r="C8" s="93"/>
      <c r="D8" s="168" t="s">
        <v>6</v>
      </c>
      <c r="E8" s="168" t="s">
        <v>7</v>
      </c>
      <c r="F8" s="90"/>
      <c r="G8" s="90"/>
      <c r="H8" s="91"/>
      <c r="I8" s="168" t="s">
        <v>269</v>
      </c>
      <c r="J8" s="170" t="s">
        <v>7</v>
      </c>
      <c r="K8" s="170" t="s">
        <v>6</v>
      </c>
      <c r="L8" s="168" t="s">
        <v>270</v>
      </c>
      <c r="M8" s="168" t="str">
        <f>CONCATENATE("на 31 декабря ",LEFT('Data Import'!$A$1,4)-1," года")</f>
        <v>на 31 декабря 2024 года</v>
      </c>
      <c r="N8" s="168" t="str">
        <f>CONCATENATE("на 31 декабря ",LEFT('Data Import'!$A$1,4)," года")</f>
        <v>на 31 декабря 2025 года</v>
      </c>
      <c r="O8" s="168" t="str">
        <f>CONCATENATE("на 31 декабря ",LEFT('Data Import'!$A$1,4)-1," года")</f>
        <v>на 31 декабря 2024 года</v>
      </c>
      <c r="P8" s="168" t="str">
        <f>CONCATENATE("на 31 декабря ",LEFT('Data Import'!$A$1,4)," года")</f>
        <v>на 31 декабря 2025 года</v>
      </c>
      <c r="Q8" s="168" t="str">
        <f>CONCATENATE("на 31 декабря ",LEFT('Data Import'!$A$1,4)-1," года")</f>
        <v>на 31 декабря 2024 года</v>
      </c>
      <c r="R8" s="168" t="str">
        <f>CONCATENATE("на 31 декабря ",LEFT('Data Import'!$A$1,4)," года")</f>
        <v>на 31 декабря 2025 года</v>
      </c>
      <c r="S8" s="168" t="str">
        <f>CONCATENATE(LEFT('Data Import'!$A$1,4)-1," год")</f>
        <v>2024 год</v>
      </c>
      <c r="T8" s="168" t="str">
        <f>CONCATENATE(LEFT('Data Import'!$A$1,4)," год")</f>
        <v>2025 год</v>
      </c>
      <c r="U8" s="168" t="str">
        <f>CONCATENATE(LEFT('Data Import'!$A$1,4)-1," год")</f>
        <v>2024 год</v>
      </c>
      <c r="V8" s="168" t="str">
        <f>CONCATENATE(LEFT('Data Import'!$A$1,4)," год")</f>
        <v>2025 год</v>
      </c>
      <c r="W8" s="168" t="str">
        <f>CONCATENATE(LEFT('Data Import'!$A$1,4)-1," год")</f>
        <v>2024 год</v>
      </c>
      <c r="X8" s="168" t="str">
        <f>CONCATENATE(LEFT('Data Import'!$A$1,4)," год")</f>
        <v>2025 год</v>
      </c>
      <c r="Y8" s="168" t="str">
        <f>CONCATENATE(LEFT('Data Import'!$A$1,4)-1," год")</f>
        <v>2024 год</v>
      </c>
      <c r="Z8" s="168" t="str">
        <f>CONCATENATE(LEFT('Data Import'!$A$1,4)," год")</f>
        <v>2025 год</v>
      </c>
      <c r="AA8" s="168" t="str">
        <f>CONCATENATE(LEFT('Data Import'!$A$1,4)-1," год")</f>
        <v>2024 год</v>
      </c>
      <c r="AB8" s="168" t="str">
        <f>CONCATENATE(LEFT('Data Import'!$A$1,4)," год")</f>
        <v>2025 год</v>
      </c>
      <c r="AC8" s="168" t="str">
        <f>CONCATENATE(LEFT('Data Import'!$A$1,4)-1," год")</f>
        <v>2024 год</v>
      </c>
      <c r="AD8" s="168" t="str">
        <f>CONCATENATE(LEFT('Data Import'!$A$1,4)," год")</f>
        <v>2025 год</v>
      </c>
      <c r="AE8" s="168" t="str">
        <f>CONCATENATE(LEFT('Data Import'!$A$1,4)-1," год")</f>
        <v>2024 год</v>
      </c>
      <c r="AF8" s="168" t="str">
        <f>CONCATENATE(LEFT('Data Import'!$A$1,4)," год")</f>
        <v>2025 год</v>
      </c>
    </row>
    <row r="9" spans="1:32" ht="64.5" customHeight="1" x14ac:dyDescent="0.25">
      <c r="A9" s="94"/>
      <c r="B9" s="241"/>
      <c r="C9" s="94"/>
      <c r="D9" s="94"/>
      <c r="E9" s="65" t="s">
        <v>117</v>
      </c>
      <c r="F9" s="65" t="s">
        <v>118</v>
      </c>
      <c r="G9" s="65" t="str">
        <f>CONCATENATE("Плановое значение целевого показателя на ",LEFT('Data Import'!$A$1,4)," год")</f>
        <v>Плановое значение целевого показателя на 2025 год</v>
      </c>
      <c r="H9" s="65" t="str">
        <f>CONCATENATE("Фактическое значение целевого показателя в ",LEFT('Data Import'!$A$1,4)," году ")</f>
        <v xml:space="preserve">Фактическое значение целевого показателя в 2025 году </v>
      </c>
      <c r="I9" s="94"/>
      <c r="J9" s="94"/>
      <c r="K9" s="94"/>
      <c r="L9" s="94"/>
      <c r="M9" s="94"/>
      <c r="N9" s="94"/>
      <c r="O9" s="94"/>
      <c r="P9" s="94"/>
      <c r="Q9" s="94"/>
      <c r="R9" s="94"/>
      <c r="S9" s="94"/>
      <c r="T9" s="94"/>
      <c r="U9" s="94"/>
      <c r="V9" s="94"/>
      <c r="W9" s="94"/>
      <c r="X9" s="94"/>
      <c r="Y9" s="94"/>
      <c r="Z9" s="94"/>
      <c r="AA9" s="94"/>
      <c r="AB9" s="94"/>
      <c r="AC9" s="94"/>
      <c r="AD9" s="94"/>
      <c r="AE9" s="94"/>
      <c r="AF9" s="94"/>
    </row>
    <row r="10" spans="1:32" ht="15.75" customHeight="1" x14ac:dyDescent="0.25">
      <c r="A10" s="74">
        <v>1</v>
      </c>
      <c r="B10" s="74">
        <v>2</v>
      </c>
      <c r="C10" s="30">
        <v>3</v>
      </c>
      <c r="D10" s="30">
        <v>4</v>
      </c>
      <c r="E10" s="30">
        <v>5</v>
      </c>
      <c r="F10" s="30">
        <v>6</v>
      </c>
      <c r="G10" s="30">
        <v>7</v>
      </c>
      <c r="H10" s="30">
        <v>8</v>
      </c>
      <c r="I10" s="29">
        <v>9</v>
      </c>
      <c r="J10" s="29">
        <v>10</v>
      </c>
      <c r="K10" s="28">
        <v>11</v>
      </c>
      <c r="L10" s="28">
        <v>12</v>
      </c>
      <c r="M10" s="28">
        <v>13</v>
      </c>
      <c r="N10" s="28">
        <v>14</v>
      </c>
      <c r="O10" s="28">
        <v>15</v>
      </c>
      <c r="P10" s="28">
        <v>16</v>
      </c>
      <c r="Q10" s="28">
        <v>17</v>
      </c>
      <c r="R10" s="28">
        <v>18</v>
      </c>
      <c r="S10" s="27">
        <v>19</v>
      </c>
      <c r="T10" s="27">
        <v>20</v>
      </c>
      <c r="U10" s="27">
        <v>21</v>
      </c>
      <c r="V10" s="27">
        <v>22</v>
      </c>
      <c r="W10" s="27">
        <v>23</v>
      </c>
      <c r="X10" s="27">
        <v>24</v>
      </c>
      <c r="Y10" s="27">
        <v>25</v>
      </c>
      <c r="Z10" s="27">
        <v>26</v>
      </c>
      <c r="AA10" s="27">
        <v>27</v>
      </c>
      <c r="AB10" s="27">
        <v>28</v>
      </c>
      <c r="AC10" s="27">
        <v>29</v>
      </c>
      <c r="AD10" s="27">
        <v>30</v>
      </c>
      <c r="AE10" s="27">
        <v>31</v>
      </c>
      <c r="AF10" s="27">
        <v>32</v>
      </c>
    </row>
    <row r="11" spans="1:32" s="239" customFormat="1" ht="15.75" customHeight="1" x14ac:dyDescent="0.25">
      <c r="A11" s="33">
        <v>1</v>
      </c>
      <c r="B11" s="177" t="s">
        <v>11</v>
      </c>
      <c r="C11" s="199" t="str">
        <f>IF('Data Import'!$D$336="Нет","+","")</f>
        <v/>
      </c>
      <c r="D11" s="199" t="str">
        <f>IF('Data Import'!$D$337="Нет","+","")</f>
        <v/>
      </c>
      <c r="E11" s="179" t="str">
        <f>IF('Data Import'!$D$338&lt;&gt;"",'Data Import'!$D$338,"")</f>
        <v/>
      </c>
      <c r="F11" s="199" t="str">
        <f>IF('Data Import'!$D$339&lt;&gt;"",'Data Import'!$D$339,"")</f>
        <v/>
      </c>
      <c r="G11" s="201" t="str">
        <f>IF('Data Import'!$D$340&lt;&gt;"",'Data Import'!$D$340,"")</f>
        <v/>
      </c>
      <c r="H11" s="201" t="str">
        <f>IF('Data Import'!$D$341&lt;&gt;"",'Data Import'!$D$341,"")</f>
        <v/>
      </c>
      <c r="I11" s="179" t="str">
        <f>IF('Data Import'!$D$343&lt;&gt;"",'Data Import'!$D$343,"")</f>
        <v/>
      </c>
      <c r="J11" s="199" t="str">
        <f>IF('Data Import'!$D$342="Да","+","")</f>
        <v/>
      </c>
      <c r="K11" s="199" t="str">
        <f>IF('Data Import'!$D$344="Нет","+","")</f>
        <v/>
      </c>
      <c r="L11" s="179" t="str">
        <f>IF('Data Import'!$D$345&lt;&gt;"",'Data Import'!$D$345,"")</f>
        <v/>
      </c>
      <c r="M11" s="200" t="str">
        <f>IF('Data Import'!$D$346&lt;&gt;"",'Data Import'!$D$346,"")</f>
        <v/>
      </c>
      <c r="N11" s="200" t="str">
        <f>IF('Data Import'!$D$347&lt;&gt;"",'Data Import'!$D$347,"")</f>
        <v/>
      </c>
      <c r="O11" s="200" t="str">
        <f>IF('Data Import'!$D$348&lt;&gt;"",'Data Import'!$D$348,"")</f>
        <v/>
      </c>
      <c r="P11" s="200" t="str">
        <f>IF('Data Import'!$D$349&lt;&gt;"",'Data Import'!$D$349,"")</f>
        <v/>
      </c>
      <c r="Q11" s="200" t="str">
        <f>IF('Data Import'!$D$350&lt;&gt;"",'Data Import'!$D$350,"")</f>
        <v/>
      </c>
      <c r="R11" s="200" t="str">
        <f>IF('Data Import'!$D$351&lt;&gt;"",'Data Import'!$D$351,"")</f>
        <v/>
      </c>
      <c r="S11" s="200" t="str">
        <f>IF('Data Import'!$D$352&lt;&gt;"",'Data Import'!$D$352,"")</f>
        <v/>
      </c>
      <c r="T11" s="200" t="str">
        <f>IF('Data Import'!$D$353&lt;&gt;"",'Data Import'!$D$353,"")</f>
        <v/>
      </c>
      <c r="U11" s="200" t="str">
        <f>IF('Data Import'!$D$354&lt;&gt;"",'Data Import'!$D$354,"")</f>
        <v/>
      </c>
      <c r="V11" s="200" t="str">
        <f>IF('Data Import'!$D$355&lt;&gt;"",'Data Import'!$D$355,"")</f>
        <v/>
      </c>
      <c r="W11" s="200" t="str">
        <f>IF('Data Import'!$D$356&lt;&gt;"",'Data Import'!$D$356,"")</f>
        <v/>
      </c>
      <c r="X11" s="200" t="str">
        <f>IF('Data Import'!$D$357&lt;&gt;"",'Data Import'!$D$357,"")</f>
        <v/>
      </c>
      <c r="Y11" s="200" t="str">
        <f>IF('Data Import'!$D$358&lt;&gt;"",'Data Import'!$D$358,"")</f>
        <v/>
      </c>
      <c r="Z11" s="200" t="str">
        <f>IF('Data Import'!$D$359&lt;&gt;"",'Data Import'!$D$359,"")</f>
        <v/>
      </c>
      <c r="AA11" s="200" t="str">
        <f>IF('Data Import'!$D$360&lt;&gt;"",'Data Import'!$D$360,"")</f>
        <v/>
      </c>
      <c r="AB11" s="200" t="str">
        <f>IF('Data Import'!$D$361&lt;&gt;"",'Data Import'!$D$361,"")</f>
        <v/>
      </c>
      <c r="AC11" s="200" t="str">
        <f>IF('Data Import'!$D$362&lt;&gt;"",'Data Import'!$D$362,"")</f>
        <v/>
      </c>
      <c r="AD11" s="200" t="str">
        <f>IF('Data Import'!$D$363&lt;&gt;"",'Data Import'!$D$363,"")</f>
        <v/>
      </c>
      <c r="AE11" s="179" t="str">
        <f>IF('Data Import'!$D$364&lt;&gt;"",'Data Import'!$D$364,"")</f>
        <v/>
      </c>
      <c r="AF11" s="179" t="str">
        <f>IF('Data Import'!$D$365&lt;&gt;"",'Data Import'!$D$365,"")</f>
        <v/>
      </c>
    </row>
    <row r="12" spans="1:32" s="239" customFormat="1" ht="15.75" customHeight="1" x14ac:dyDescent="0.25">
      <c r="A12" s="33">
        <v>2</v>
      </c>
      <c r="B12" s="177" t="s">
        <v>12</v>
      </c>
      <c r="C12" s="199" t="str">
        <f>IF('Data Import'!$E$336="Нет","+","")</f>
        <v/>
      </c>
      <c r="D12" s="199" t="str">
        <f>IF('Data Import'!$E$337="Нет","+","")</f>
        <v/>
      </c>
      <c r="E12" s="179" t="str">
        <f>IF('Data Import'!$E$338&lt;&gt;"",'Data Import'!$E$338,"")</f>
        <v/>
      </c>
      <c r="F12" s="199" t="str">
        <f>IF('Data Import'!$E$339&lt;&gt;"",'Data Import'!$E$339,"")</f>
        <v/>
      </c>
      <c r="G12" s="201" t="str">
        <f>IF('Data Import'!$E$340&lt;&gt;"",'Data Import'!$E$340,"")</f>
        <v/>
      </c>
      <c r="H12" s="201" t="str">
        <f>IF('Data Import'!$E$341&lt;&gt;"",'Data Import'!$E$341,"")</f>
        <v/>
      </c>
      <c r="I12" s="179" t="str">
        <f>IF('Data Import'!$E$343&lt;&gt;"",'Data Import'!$E$343,"")</f>
        <v/>
      </c>
      <c r="J12" s="199" t="str">
        <f>IF('Data Import'!$E$342="Да","+","")</f>
        <v/>
      </c>
      <c r="K12" s="199" t="str">
        <f>IF('Data Import'!$E$344="Нет","+","")</f>
        <v/>
      </c>
      <c r="L12" s="179" t="str">
        <f>IF('Data Import'!$E$345&lt;&gt;"",'Data Import'!$E$345,"")</f>
        <v/>
      </c>
      <c r="M12" s="200" t="str">
        <f>IF('Data Import'!$E$346&lt;&gt;"",'Data Import'!$E$346,"")</f>
        <v/>
      </c>
      <c r="N12" s="200" t="str">
        <f>IF('Data Import'!$E$347&lt;&gt;"",'Data Import'!$E$347,"")</f>
        <v/>
      </c>
      <c r="O12" s="200" t="str">
        <f>IF('Data Import'!$E$348&lt;&gt;"",'Data Import'!$E$348,"")</f>
        <v/>
      </c>
      <c r="P12" s="200" t="str">
        <f>IF('Data Import'!$E$349&lt;&gt;"",'Data Import'!$E$349,"")</f>
        <v/>
      </c>
      <c r="Q12" s="200" t="str">
        <f>IF('Data Import'!$E$350&lt;&gt;"",'Data Import'!$E$350,"")</f>
        <v/>
      </c>
      <c r="R12" s="200" t="str">
        <f>IF('Data Import'!$E$351&lt;&gt;"",'Data Import'!$E$351,"")</f>
        <v/>
      </c>
      <c r="S12" s="200" t="str">
        <f>IF('Data Import'!$E$352&lt;&gt;"",'Data Import'!$E$352,"")</f>
        <v/>
      </c>
      <c r="T12" s="200" t="str">
        <f>IF('Data Import'!$E$353&lt;&gt;"",'Data Import'!$E$353,"")</f>
        <v/>
      </c>
      <c r="U12" s="200" t="str">
        <f>IF('Data Import'!$E$354&lt;&gt;"",'Data Import'!$E$354,"")</f>
        <v/>
      </c>
      <c r="V12" s="200" t="str">
        <f>IF('Data Import'!$E$355&lt;&gt;"",'Data Import'!$E$355,"")</f>
        <v/>
      </c>
      <c r="W12" s="200" t="str">
        <f>IF('Data Import'!$E$356&lt;&gt;"",'Data Import'!$E$356,"")</f>
        <v/>
      </c>
      <c r="X12" s="200" t="str">
        <f>IF('Data Import'!$E$357&lt;&gt;"",'Data Import'!$E$357,"")</f>
        <v/>
      </c>
      <c r="Y12" s="200" t="str">
        <f>IF('Data Import'!$E$358&lt;&gt;"",'Data Import'!$E$358,"")</f>
        <v/>
      </c>
      <c r="Z12" s="200" t="str">
        <f>IF('Data Import'!$E$359&lt;&gt;"",'Data Import'!$E$359,"")</f>
        <v/>
      </c>
      <c r="AA12" s="200" t="str">
        <f>IF('Data Import'!$E$360&lt;&gt;"",'Data Import'!$E$360,"")</f>
        <v/>
      </c>
      <c r="AB12" s="200" t="str">
        <f>IF('Data Import'!$E$361&lt;&gt;"",'Data Import'!$E$361,"")</f>
        <v/>
      </c>
      <c r="AC12" s="200" t="str">
        <f>IF('Data Import'!$E$362&lt;&gt;"",'Data Import'!$E$362,"")</f>
        <v/>
      </c>
      <c r="AD12" s="200" t="str">
        <f>IF('Data Import'!$E$363&lt;&gt;"",'Data Import'!$E$363,"")</f>
        <v/>
      </c>
      <c r="AE12" s="179" t="str">
        <f>IF('Data Import'!$E$364&lt;&gt;"",'Data Import'!$E$364,"")</f>
        <v/>
      </c>
      <c r="AF12" s="179" t="str">
        <f>IF('Data Import'!$E$365&lt;&gt;"",'Data Import'!$E$365,"")</f>
        <v/>
      </c>
    </row>
    <row r="13" spans="1:32" s="239" customFormat="1" ht="15.75" customHeight="1" x14ac:dyDescent="0.25">
      <c r="A13" s="33">
        <v>3</v>
      </c>
      <c r="B13" s="177" t="s">
        <v>13</v>
      </c>
      <c r="C13" s="199" t="str">
        <f>IF('Data Import'!$F$336="Нет","+","")</f>
        <v/>
      </c>
      <c r="D13" s="199" t="str">
        <f>IF('Data Import'!$F$337="Нет","+","")</f>
        <v/>
      </c>
      <c r="E13" s="179" t="str">
        <f>IF('Data Import'!$F$338&lt;&gt;"",'Data Import'!$F$338,"")</f>
        <v/>
      </c>
      <c r="F13" s="199" t="str">
        <f>IF('Data Import'!$F$339&lt;&gt;"",'Data Import'!$F$339,"")</f>
        <v/>
      </c>
      <c r="G13" s="201" t="str">
        <f>IF('Data Import'!$F$340&lt;&gt;"",'Data Import'!$F$340,"")</f>
        <v/>
      </c>
      <c r="H13" s="201" t="str">
        <f>IF('Data Import'!$F$341&lt;&gt;"",'Data Import'!$F$341,"")</f>
        <v/>
      </c>
      <c r="I13" s="179" t="str">
        <f>IF('Data Import'!$F$343&lt;&gt;"",'Data Import'!$F$343,"")</f>
        <v/>
      </c>
      <c r="J13" s="199" t="str">
        <f>IF('Data Import'!$F$342="Да","+","")</f>
        <v/>
      </c>
      <c r="K13" s="199" t="str">
        <f>IF('Data Import'!$F$344="Нет","+","")</f>
        <v/>
      </c>
      <c r="L13" s="179" t="str">
        <f>IF('Data Import'!$F$345&lt;&gt;"",'Data Import'!$F$345,"")</f>
        <v/>
      </c>
      <c r="M13" s="200" t="str">
        <f>IF('Data Import'!$F$346&lt;&gt;"",'Data Import'!$F$346,"")</f>
        <v/>
      </c>
      <c r="N13" s="200" t="str">
        <f>IF('Data Import'!$F$347&lt;&gt;"",'Data Import'!$F$347,"")</f>
        <v/>
      </c>
      <c r="O13" s="200" t="str">
        <f>IF('Data Import'!$F$348&lt;&gt;"",'Data Import'!$F$348,"")</f>
        <v/>
      </c>
      <c r="P13" s="200" t="str">
        <f>IF('Data Import'!$F$349&lt;&gt;"",'Data Import'!$F$349,"")</f>
        <v/>
      </c>
      <c r="Q13" s="200" t="str">
        <f>IF('Data Import'!$F$350&lt;&gt;"",'Data Import'!$F$350,"")</f>
        <v/>
      </c>
      <c r="R13" s="200" t="str">
        <f>IF('Data Import'!$F$351&lt;&gt;"",'Data Import'!$F$351,"")</f>
        <v/>
      </c>
      <c r="S13" s="200" t="str">
        <f>IF('Data Import'!$F$352&lt;&gt;"",'Data Import'!$F$352,"")</f>
        <v/>
      </c>
      <c r="T13" s="200" t="str">
        <f>IF('Data Import'!$F$353&lt;&gt;"",'Data Import'!$F$353,"")</f>
        <v/>
      </c>
      <c r="U13" s="200" t="str">
        <f>IF('Data Import'!$F$354&lt;&gt;"",'Data Import'!$F$354,"")</f>
        <v/>
      </c>
      <c r="V13" s="200" t="str">
        <f>IF('Data Import'!$F$355&lt;&gt;"",'Data Import'!$F$355,"")</f>
        <v/>
      </c>
      <c r="W13" s="200" t="str">
        <f>IF('Data Import'!$F$356&lt;&gt;"",'Data Import'!$F$356,"")</f>
        <v/>
      </c>
      <c r="X13" s="200" t="str">
        <f>IF('Data Import'!$F$357&lt;&gt;"",'Data Import'!$F$357,"")</f>
        <v/>
      </c>
      <c r="Y13" s="200" t="str">
        <f>IF('Data Import'!$F$358&lt;&gt;"",'Data Import'!$F$358,"")</f>
        <v/>
      </c>
      <c r="Z13" s="200" t="str">
        <f>IF('Data Import'!$F$359&lt;&gt;"",'Data Import'!$F$359,"")</f>
        <v/>
      </c>
      <c r="AA13" s="200" t="str">
        <f>IF('Data Import'!$F$360&lt;&gt;"",'Data Import'!$F$360,"")</f>
        <v/>
      </c>
      <c r="AB13" s="200" t="str">
        <f>IF('Data Import'!$F$361&lt;&gt;"",'Data Import'!$F$361,"")</f>
        <v/>
      </c>
      <c r="AC13" s="200" t="str">
        <f>IF('Data Import'!$F$362&lt;&gt;"",'Data Import'!$F$362,"")</f>
        <v/>
      </c>
      <c r="AD13" s="200" t="str">
        <f>IF('Data Import'!$F$363&lt;&gt;"",'Data Import'!$F$363,"")</f>
        <v/>
      </c>
      <c r="AE13" s="179" t="str">
        <f>IF('Data Import'!$F$364&lt;&gt;"",'Data Import'!$F$364,"")</f>
        <v/>
      </c>
      <c r="AF13" s="179" t="str">
        <f>IF('Data Import'!$F$365&lt;&gt;"",'Data Import'!$F$365,"")</f>
        <v/>
      </c>
    </row>
    <row r="14" spans="1:32" s="239" customFormat="1" ht="47.25" customHeight="1" x14ac:dyDescent="0.25">
      <c r="A14" s="33">
        <v>4</v>
      </c>
      <c r="B14" s="177" t="s">
        <v>14</v>
      </c>
      <c r="C14" s="199" t="str">
        <f>IF('Data Import'!$G$336="Нет","+","")</f>
        <v/>
      </c>
      <c r="D14" s="199" t="str">
        <f>IF('Data Import'!$G$337="Нет","+","")</f>
        <v/>
      </c>
      <c r="E14" s="179" t="str">
        <f>IF('Data Import'!$G$338&lt;&gt;"",'Data Import'!$G$338,"")</f>
        <v>Доля проведенных мероприятий по вопросам соблюдения обязательных требований в части обеспечения доступности для инвалидов</v>
      </c>
      <c r="F14" s="199" t="str">
        <f>IF('Data Import'!$G$339&lt;&gt;"",'Data Import'!$G$339,"")</f>
        <v>%</v>
      </c>
      <c r="G14" s="201">
        <f>IF('Data Import'!$G$340&lt;&gt;"",'Data Import'!$G$340,"")</f>
        <v>20</v>
      </c>
      <c r="H14" s="201">
        <f>IF('Data Import'!$G$341&lt;&gt;"",'Data Import'!$G$341,"")</f>
        <v>20</v>
      </c>
      <c r="I14" s="179" t="str">
        <f>IF('Data Import'!$G$343&lt;&gt;"",'Data Import'!$G$343,"")</f>
        <v/>
      </c>
      <c r="J14" s="199" t="str">
        <f>IF('Data Import'!$G$342="Да","+","")</f>
        <v>+</v>
      </c>
      <c r="K14" s="199" t="str">
        <f>IF('Data Import'!$G$344="Нет","+","")</f>
        <v>+</v>
      </c>
      <c r="L14" s="179" t="str">
        <f>IF('Data Import'!$G$345&lt;&gt;"",'Data Import'!$G$345,"")</f>
        <v/>
      </c>
      <c r="M14" s="200">
        <f>IF('Data Import'!$G$346&lt;&gt;"",'Data Import'!$G$346,"")</f>
        <v>100</v>
      </c>
      <c r="N14" s="200">
        <f>IF('Data Import'!$G$347&lt;&gt;"",'Data Import'!$G$347,"")</f>
        <v>140</v>
      </c>
      <c r="O14" s="200">
        <f>IF('Data Import'!$G$348&lt;&gt;"",'Data Import'!$G$348,"")</f>
        <v>192</v>
      </c>
      <c r="P14" s="200">
        <f>IF('Data Import'!$G$349&lt;&gt;"",'Data Import'!$G$349,"")</f>
        <v>263</v>
      </c>
      <c r="Q14" s="200">
        <f>IF('Data Import'!$G$350&lt;&gt;"",'Data Import'!$G$350,"")</f>
        <v>0</v>
      </c>
      <c r="R14" s="200">
        <f>IF('Data Import'!$G$351&lt;&gt;"",'Data Import'!$G$351,"")</f>
        <v>0</v>
      </c>
      <c r="S14" s="200">
        <f>IF('Data Import'!$G$352&lt;&gt;"",'Data Import'!$G$352,"")</f>
        <v>3</v>
      </c>
      <c r="T14" s="200">
        <f>IF('Data Import'!$G$353&lt;&gt;"",'Data Import'!$G$353,"")</f>
        <v>3</v>
      </c>
      <c r="U14" s="200" t="str">
        <f>IF('Data Import'!$G$354&lt;&gt;"",'Data Import'!$G$354,"")</f>
        <v/>
      </c>
      <c r="V14" s="200">
        <f>IF('Data Import'!$G$355&lt;&gt;"",'Data Import'!$G$355,"")</f>
        <v>30</v>
      </c>
      <c r="W14" s="200" t="str">
        <f>IF('Data Import'!$G$356&lt;&gt;"",'Data Import'!$G$356,"")</f>
        <v/>
      </c>
      <c r="X14" s="200">
        <f>IF('Data Import'!$G$357&lt;&gt;"",'Data Import'!$G$357,"")</f>
        <v>0</v>
      </c>
      <c r="Y14" s="200" t="str">
        <f>IF('Data Import'!$G$358&lt;&gt;"",'Data Import'!$G$358,"")</f>
        <v/>
      </c>
      <c r="Z14" s="200">
        <f>IF('Data Import'!$G$359&lt;&gt;"",'Data Import'!$G$359,"")</f>
        <v>0</v>
      </c>
      <c r="AA14" s="200" t="str">
        <f>IF('Data Import'!$G$360&lt;&gt;"",'Data Import'!$G$360,"")</f>
        <v/>
      </c>
      <c r="AB14" s="200">
        <f>IF('Data Import'!$G$361&lt;&gt;"",'Data Import'!$G$361,"")</f>
        <v>0</v>
      </c>
      <c r="AC14" s="200" t="str">
        <f>IF('Data Import'!$G$362&lt;&gt;"",'Data Import'!$G$362,"")</f>
        <v/>
      </c>
      <c r="AD14" s="200">
        <f>IF('Data Import'!$G$363&lt;&gt;"",'Data Import'!$G$363,"")</f>
        <v>10</v>
      </c>
      <c r="AE14" s="179" t="str">
        <f>IF('Data Import'!$G$364&lt;&gt;"",'Data Import'!$G$364,"")</f>
        <v/>
      </c>
      <c r="AF14" s="179" t="str">
        <f>IF('Data Import'!$G$365&lt;&gt;"",'Data Import'!$G$365,"")</f>
        <v>нарушение правил остановки и стоянки транспортных средств в местах, отведенных для инвалидов</v>
      </c>
    </row>
    <row r="15" spans="1:32" s="239" customFormat="1" ht="16.5" customHeight="1" x14ac:dyDescent="0.25">
      <c r="A15" s="33">
        <v>5</v>
      </c>
      <c r="B15" s="177" t="s">
        <v>15</v>
      </c>
      <c r="C15" s="199" t="str">
        <f>IF('Data Import'!$H$336="Нет","+","")</f>
        <v>+</v>
      </c>
      <c r="D15" s="199" t="str">
        <f>IF('Data Import'!$H$337="Нет","+","")</f>
        <v/>
      </c>
      <c r="E15" s="179" t="str">
        <f>IF('Data Import'!$H$338&lt;&gt;"",'Data Import'!$H$338,"")</f>
        <v/>
      </c>
      <c r="F15" s="199" t="str">
        <f>IF('Data Import'!$H$339&lt;&gt;"",'Data Import'!$H$339,"")</f>
        <v/>
      </c>
      <c r="G15" s="201" t="str">
        <f>IF('Data Import'!$H$340&lt;&gt;"",'Data Import'!$H$340,"")</f>
        <v/>
      </c>
      <c r="H15" s="201" t="str">
        <f>IF('Data Import'!$H$341&lt;&gt;"",'Data Import'!$H$341,"")</f>
        <v/>
      </c>
      <c r="I15" s="179" t="str">
        <f>IF('Data Import'!$H$343&lt;&gt;"",'Data Import'!$H$343,"")</f>
        <v>отсутствуют основания</v>
      </c>
      <c r="J15" s="199" t="str">
        <f>IF('Data Import'!$H$342="Да","+","")</f>
        <v/>
      </c>
      <c r="K15" s="199" t="str">
        <f>IF('Data Import'!$H$344="Нет","+","")</f>
        <v>+</v>
      </c>
      <c r="L15" s="179" t="str">
        <f>IF('Data Import'!$H$345&lt;&gt;"",'Data Import'!$H$345,"")</f>
        <v/>
      </c>
      <c r="M15" s="200">
        <f>IF('Data Import'!$H$346&lt;&gt;"",'Data Import'!$H$346,"")</f>
        <v>362</v>
      </c>
      <c r="N15" s="200">
        <f>IF('Data Import'!$H$347&lt;&gt;"",'Data Import'!$H$347,"")</f>
        <v>830</v>
      </c>
      <c r="O15" s="200">
        <f>IF('Data Import'!$H$348&lt;&gt;"",'Data Import'!$H$348,"")</f>
        <v>575</v>
      </c>
      <c r="P15" s="200">
        <f>IF('Data Import'!$H$349&lt;&gt;"",'Data Import'!$H$349,"")</f>
        <v>4153</v>
      </c>
      <c r="Q15" s="200">
        <f>IF('Data Import'!$H$350&lt;&gt;"",'Data Import'!$H$350,"")</f>
        <v>0</v>
      </c>
      <c r="R15" s="200">
        <f>IF('Data Import'!$H$351&lt;&gt;"",'Data Import'!$H$351,"")</f>
        <v>0</v>
      </c>
      <c r="S15" s="200">
        <f>IF('Data Import'!$H$352&lt;&gt;"",'Data Import'!$H$352,"")</f>
        <v>0</v>
      </c>
      <c r="T15" s="200">
        <f>IF('Data Import'!$H$353&lt;&gt;"",'Data Import'!$H$353,"")</f>
        <v>0</v>
      </c>
      <c r="U15" s="200" t="str">
        <f>IF('Data Import'!$H$354&lt;&gt;"",'Data Import'!$H$354,"")</f>
        <v/>
      </c>
      <c r="V15" s="200" t="str">
        <f>IF('Data Import'!$H$355&lt;&gt;"",'Data Import'!$H$355,"")</f>
        <v/>
      </c>
      <c r="W15" s="200" t="str">
        <f>IF('Data Import'!$H$356&lt;&gt;"",'Data Import'!$H$356,"")</f>
        <v/>
      </c>
      <c r="X15" s="200" t="str">
        <f>IF('Data Import'!$H$357&lt;&gt;"",'Data Import'!$H$357,"")</f>
        <v/>
      </c>
      <c r="Y15" s="200" t="str">
        <f>IF('Data Import'!$H$358&lt;&gt;"",'Data Import'!$H$358,"")</f>
        <v/>
      </c>
      <c r="Z15" s="200" t="str">
        <f>IF('Data Import'!$H$359&lt;&gt;"",'Data Import'!$H$359,"")</f>
        <v/>
      </c>
      <c r="AA15" s="200" t="str">
        <f>IF('Data Import'!$H$360&lt;&gt;"",'Data Import'!$H$360,"")</f>
        <v/>
      </c>
      <c r="AB15" s="200" t="str">
        <f>IF('Data Import'!$H$361&lt;&gt;"",'Data Import'!$H$361,"")</f>
        <v/>
      </c>
      <c r="AC15" s="200" t="str">
        <f>IF('Data Import'!$H$362&lt;&gt;"",'Data Import'!$H$362,"")</f>
        <v/>
      </c>
      <c r="AD15" s="200" t="str">
        <f>IF('Data Import'!$H$363&lt;&gt;"",'Data Import'!$H$363,"")</f>
        <v/>
      </c>
      <c r="AE15" s="179" t="str">
        <f>IF('Data Import'!$H$364&lt;&gt;"",'Data Import'!$H$364,"")</f>
        <v/>
      </c>
      <c r="AF15" s="179" t="str">
        <f>IF('Data Import'!$H$365&lt;&gt;"",'Data Import'!$H$365,"")</f>
        <v/>
      </c>
    </row>
    <row r="16" spans="1:32" s="239" customFormat="1" ht="18" customHeight="1" x14ac:dyDescent="0.25">
      <c r="A16" s="33">
        <v>6</v>
      </c>
      <c r="B16" s="177" t="s">
        <v>16</v>
      </c>
      <c r="C16" s="199" t="str">
        <f>IF('Data Import'!$I$336="Нет","+","")</f>
        <v/>
      </c>
      <c r="D16" s="199" t="str">
        <f>IF('Data Import'!$I$337="Нет","+","")</f>
        <v/>
      </c>
      <c r="E16" s="179" t="str">
        <f>IF('Data Import'!$I$338&lt;&gt;"",'Data Import'!$I$338,"")</f>
        <v/>
      </c>
      <c r="F16" s="199" t="str">
        <f>IF('Data Import'!$I$339&lt;&gt;"",'Data Import'!$I$339,"")</f>
        <v>ед.</v>
      </c>
      <c r="G16" s="201" t="str">
        <f>IF('Data Import'!$I$340&lt;&gt;"",'Data Import'!$I$340,"")</f>
        <v/>
      </c>
      <c r="H16" s="201" t="str">
        <f>IF('Data Import'!$I$341&lt;&gt;"",'Data Import'!$I$341,"")</f>
        <v/>
      </c>
      <c r="I16" s="179" t="str">
        <f>IF('Data Import'!$I$343&lt;&gt;"",'Data Import'!$I$343,"")</f>
        <v>график на 2026 год не утвержден</v>
      </c>
      <c r="J16" s="199" t="str">
        <f>IF('Data Import'!$I$342="Да","+","")</f>
        <v/>
      </c>
      <c r="K16" s="199" t="str">
        <f>IF('Data Import'!$I$344="Нет","+","")</f>
        <v/>
      </c>
      <c r="L16" s="179" t="str">
        <f>IF('Data Import'!$I$345&lt;&gt;"",'Data Import'!$I$345,"")</f>
        <v/>
      </c>
      <c r="M16" s="200">
        <f>IF('Data Import'!$I$346&lt;&gt;"",'Data Import'!$I$346,"")</f>
        <v>1</v>
      </c>
      <c r="N16" s="200">
        <f>IF('Data Import'!$I$347&lt;&gt;"",'Data Import'!$I$347,"")</f>
        <v>1</v>
      </c>
      <c r="O16" s="200">
        <f>IF('Data Import'!$I$348&lt;&gt;"",'Data Import'!$I$348,"")</f>
        <v>124</v>
      </c>
      <c r="P16" s="200">
        <f>IF('Data Import'!$I$349&lt;&gt;"",'Data Import'!$I$349,"")</f>
        <v>124</v>
      </c>
      <c r="Q16" s="200" t="str">
        <f>IF('Data Import'!$I$350&lt;&gt;"",'Data Import'!$I$350,"")</f>
        <v/>
      </c>
      <c r="R16" s="200" t="str">
        <f>IF('Data Import'!$I$351&lt;&gt;"",'Data Import'!$I$351,"")</f>
        <v/>
      </c>
      <c r="S16" s="200">
        <f>IF('Data Import'!$I$352&lt;&gt;"",'Data Import'!$I$352,"")</f>
        <v>0</v>
      </c>
      <c r="T16" s="200">
        <f>IF('Data Import'!$I$353&lt;&gt;"",'Data Import'!$I$353,"")</f>
        <v>0</v>
      </c>
      <c r="U16" s="200" t="str">
        <f>IF('Data Import'!$I$354&lt;&gt;"",'Data Import'!$I$354,"")</f>
        <v/>
      </c>
      <c r="V16" s="200" t="str">
        <f>IF('Data Import'!$I$355&lt;&gt;"",'Data Import'!$I$355,"")</f>
        <v/>
      </c>
      <c r="W16" s="200" t="str">
        <f>IF('Data Import'!$I$356&lt;&gt;"",'Data Import'!$I$356,"")</f>
        <v/>
      </c>
      <c r="X16" s="200" t="str">
        <f>IF('Data Import'!$I$357&lt;&gt;"",'Data Import'!$I$357,"")</f>
        <v/>
      </c>
      <c r="Y16" s="200" t="str">
        <f>IF('Data Import'!$I$358&lt;&gt;"",'Data Import'!$I$358,"")</f>
        <v/>
      </c>
      <c r="Z16" s="200" t="str">
        <f>IF('Data Import'!$I$359&lt;&gt;"",'Data Import'!$I$359,"")</f>
        <v/>
      </c>
      <c r="AA16" s="200" t="str">
        <f>IF('Data Import'!$I$360&lt;&gt;"",'Data Import'!$I$360,"")</f>
        <v/>
      </c>
      <c r="AB16" s="200" t="str">
        <f>IF('Data Import'!$I$361&lt;&gt;"",'Data Import'!$I$361,"")</f>
        <v/>
      </c>
      <c r="AC16" s="200" t="str">
        <f>IF('Data Import'!$I$362&lt;&gt;"",'Data Import'!$I$362,"")</f>
        <v/>
      </c>
      <c r="AD16" s="200" t="str">
        <f>IF('Data Import'!$I$363&lt;&gt;"",'Data Import'!$I$363,"")</f>
        <v/>
      </c>
      <c r="AE16" s="179" t="str">
        <f>IF('Data Import'!$I$364&lt;&gt;"",'Data Import'!$I$364,"")</f>
        <v/>
      </c>
      <c r="AF16" s="179" t="str">
        <f>IF('Data Import'!$I$365&lt;&gt;"",'Data Import'!$I$365,"")</f>
        <v/>
      </c>
    </row>
    <row r="17" spans="1:32" s="239" customFormat="1" ht="31.5" customHeight="1" x14ac:dyDescent="0.25">
      <c r="A17" s="33">
        <v>7</v>
      </c>
      <c r="B17" s="177" t="s">
        <v>17</v>
      </c>
      <c r="C17" s="199" t="str">
        <f>IF('Data Import'!$J$336="Нет","+","")</f>
        <v/>
      </c>
      <c r="D17" s="199" t="str">
        <f>IF('Data Import'!$J$337="Нет","+","")</f>
        <v>+</v>
      </c>
      <c r="E17" s="179" t="str">
        <f>IF('Data Import'!$J$338&lt;&gt;"",'Data Import'!$J$338,"")</f>
        <v/>
      </c>
      <c r="F17" s="199" t="str">
        <f>IF('Data Import'!$J$339&lt;&gt;"",'Data Import'!$J$339,"")</f>
        <v/>
      </c>
      <c r="G17" s="201" t="str">
        <f>IF('Data Import'!$J$340&lt;&gt;"",'Data Import'!$J$340,"")</f>
        <v/>
      </c>
      <c r="H17" s="201" t="str">
        <f>IF('Data Import'!$J$341&lt;&gt;"",'Data Import'!$J$341,"")</f>
        <v/>
      </c>
      <c r="I17" s="179" t="str">
        <f>IF('Data Import'!$J$343&lt;&gt;"",'Data Import'!$J$343,"")</f>
        <v>отсутствие оснований для проведения плановых и внеплановых проверок, предусмотренных НПА</v>
      </c>
      <c r="J17" s="199" t="str">
        <f>IF('Data Import'!$J$342="Да","+","")</f>
        <v/>
      </c>
      <c r="K17" s="199" t="str">
        <f>IF('Data Import'!$J$344="Нет","+","")</f>
        <v>+</v>
      </c>
      <c r="L17" s="179" t="str">
        <f>IF('Data Import'!$J$345&lt;&gt;"",'Data Import'!$J$345,"")</f>
        <v/>
      </c>
      <c r="M17" s="200">
        <f>IF('Data Import'!$J$346&lt;&gt;"",'Data Import'!$J$346,"")</f>
        <v>62</v>
      </c>
      <c r="N17" s="200">
        <f>IF('Data Import'!$J$347&lt;&gt;"",'Data Import'!$J$347,"")</f>
        <v>110</v>
      </c>
      <c r="O17" s="200">
        <f>IF('Data Import'!$J$348&lt;&gt;"",'Data Import'!$J$348,"")</f>
        <v>1692</v>
      </c>
      <c r="P17" s="200">
        <f>IF('Data Import'!$J$349&lt;&gt;"",'Data Import'!$J$349,"")</f>
        <v>1383</v>
      </c>
      <c r="Q17" s="200">
        <f>IF('Data Import'!$J$350&lt;&gt;"",'Data Import'!$J$350,"")</f>
        <v>0</v>
      </c>
      <c r="R17" s="200">
        <f>IF('Data Import'!$J$351&lt;&gt;"",'Data Import'!$J$351,"")</f>
        <v>0</v>
      </c>
      <c r="S17" s="200">
        <f>IF('Data Import'!$J$352&lt;&gt;"",'Data Import'!$J$352,"")</f>
        <v>0</v>
      </c>
      <c r="T17" s="200">
        <f>IF('Data Import'!$J$353&lt;&gt;"",'Data Import'!$J$353,"")</f>
        <v>0</v>
      </c>
      <c r="U17" s="200" t="str">
        <f>IF('Data Import'!$J$354&lt;&gt;"",'Data Import'!$J$354,"")</f>
        <v/>
      </c>
      <c r="V17" s="200" t="str">
        <f>IF('Data Import'!$J$355&lt;&gt;"",'Data Import'!$J$355,"")</f>
        <v/>
      </c>
      <c r="W17" s="200" t="str">
        <f>IF('Data Import'!$J$356&lt;&gt;"",'Data Import'!$J$356,"")</f>
        <v/>
      </c>
      <c r="X17" s="200" t="str">
        <f>IF('Data Import'!$J$357&lt;&gt;"",'Data Import'!$J$357,"")</f>
        <v/>
      </c>
      <c r="Y17" s="200" t="str">
        <f>IF('Data Import'!$J$358&lt;&gt;"",'Data Import'!$J$358,"")</f>
        <v/>
      </c>
      <c r="Z17" s="200" t="str">
        <f>IF('Data Import'!$J$359&lt;&gt;"",'Data Import'!$J$359,"")</f>
        <v/>
      </c>
      <c r="AA17" s="200" t="str">
        <f>IF('Data Import'!$J$360&lt;&gt;"",'Data Import'!$J$360,"")</f>
        <v/>
      </c>
      <c r="AB17" s="200" t="str">
        <f>IF('Data Import'!$J$361&lt;&gt;"",'Data Import'!$J$361,"")</f>
        <v/>
      </c>
      <c r="AC17" s="200" t="str">
        <f>IF('Data Import'!$J$362&lt;&gt;"",'Data Import'!$J$362,"")</f>
        <v/>
      </c>
      <c r="AD17" s="200" t="str">
        <f>IF('Data Import'!$J$363&lt;&gt;"",'Data Import'!$J$363,"")</f>
        <v/>
      </c>
      <c r="AE17" s="179" t="str">
        <f>IF('Data Import'!$J$364&lt;&gt;"",'Data Import'!$J$364,"")</f>
        <v/>
      </c>
      <c r="AF17" s="179" t="str">
        <f>IF('Data Import'!$J$365&lt;&gt;"",'Data Import'!$J$365,"")</f>
        <v/>
      </c>
    </row>
    <row r="18" spans="1:32" s="239" customFormat="1" ht="15.75" customHeight="1" x14ac:dyDescent="0.25">
      <c r="A18" s="33">
        <v>8</v>
      </c>
      <c r="B18" s="177" t="s">
        <v>18</v>
      </c>
      <c r="C18" s="199" t="str">
        <f>IF('Data Import'!$K$336="Нет","+","")</f>
        <v>+</v>
      </c>
      <c r="D18" s="199" t="str">
        <f>IF('Data Import'!$K$337="Нет","+","")</f>
        <v/>
      </c>
      <c r="E18" s="179" t="str">
        <f>IF('Data Import'!$K$338&lt;&gt;"",'Data Import'!$K$338,"")</f>
        <v/>
      </c>
      <c r="F18" s="199" t="str">
        <f>IF('Data Import'!$K$339&lt;&gt;"",'Data Import'!$K$339,"")</f>
        <v/>
      </c>
      <c r="G18" s="201" t="str">
        <f>IF('Data Import'!$K$340&lt;&gt;"",'Data Import'!$K$340,"")</f>
        <v/>
      </c>
      <c r="H18" s="201" t="str">
        <f>IF('Data Import'!$K$341&lt;&gt;"",'Data Import'!$K$341,"")</f>
        <v/>
      </c>
      <c r="I18" s="179" t="str">
        <f>IF('Data Import'!$K$343&lt;&gt;"",'Data Import'!$K$343,"")</f>
        <v/>
      </c>
      <c r="J18" s="199" t="str">
        <f>IF('Data Import'!$K$342="Да","+","")</f>
        <v>+</v>
      </c>
      <c r="K18" s="199" t="str">
        <f>IF('Data Import'!$K$344="Нет","+","")</f>
        <v>+</v>
      </c>
      <c r="L18" s="179" t="str">
        <f>IF('Data Import'!$K$345&lt;&gt;"",'Data Import'!$K$345,"")</f>
        <v/>
      </c>
      <c r="M18" s="200">
        <f>IF('Data Import'!$K$346&lt;&gt;"",'Data Import'!$K$346,"")</f>
        <v>49</v>
      </c>
      <c r="N18" s="200">
        <f>IF('Data Import'!$K$347&lt;&gt;"",'Data Import'!$K$347,"")</f>
        <v>43</v>
      </c>
      <c r="O18" s="200">
        <f>IF('Data Import'!$K$348&lt;&gt;"",'Data Import'!$K$348,"")</f>
        <v>643</v>
      </c>
      <c r="P18" s="200">
        <f>IF('Data Import'!$K$349&lt;&gt;"",'Data Import'!$K$349,"")</f>
        <v>597</v>
      </c>
      <c r="Q18" s="200">
        <f>IF('Data Import'!$K$350&lt;&gt;"",'Data Import'!$K$350,"")</f>
        <v>23</v>
      </c>
      <c r="R18" s="200">
        <f>IF('Data Import'!$K$351&lt;&gt;"",'Data Import'!$K$351,"")</f>
        <v>26</v>
      </c>
      <c r="S18" s="200">
        <f>IF('Data Import'!$K$352&lt;&gt;"",'Data Import'!$K$352,"")</f>
        <v>4</v>
      </c>
      <c r="T18" s="200">
        <f>IF('Data Import'!$K$353&lt;&gt;"",'Data Import'!$K$353,"")</f>
        <v>7</v>
      </c>
      <c r="U18" s="200" t="str">
        <f>IF('Data Import'!$K$354&lt;&gt;"",'Data Import'!$K$354,"")</f>
        <v/>
      </c>
      <c r="V18" s="200">
        <f>IF('Data Import'!$K$355&lt;&gt;"",'Data Import'!$K$355,"")</f>
        <v>246</v>
      </c>
      <c r="W18" s="200" t="str">
        <f>IF('Data Import'!$K$356&lt;&gt;"",'Data Import'!$K$356,"")</f>
        <v/>
      </c>
      <c r="X18" s="200">
        <f>IF('Data Import'!$K$357&lt;&gt;"",'Data Import'!$K$357,"")</f>
        <v>76</v>
      </c>
      <c r="Y18" s="200" t="str">
        <f>IF('Data Import'!$K$358&lt;&gt;"",'Data Import'!$K$358,"")</f>
        <v/>
      </c>
      <c r="Z18" s="200">
        <f>IF('Data Import'!$K$359&lt;&gt;"",'Data Import'!$K$359,"")</f>
        <v>49</v>
      </c>
      <c r="AA18" s="200" t="str">
        <f>IF('Data Import'!$K$360&lt;&gt;"",'Data Import'!$K$360,"")</f>
        <v/>
      </c>
      <c r="AB18" s="200">
        <f>IF('Data Import'!$K$361&lt;&gt;"",'Data Import'!$K$361,"")</f>
        <v>6</v>
      </c>
      <c r="AC18" s="200" t="str">
        <f>IF('Data Import'!$K$362&lt;&gt;"",'Data Import'!$K$362,"")</f>
        <v/>
      </c>
      <c r="AD18" s="200">
        <f>IF('Data Import'!$K$363&lt;&gt;"",'Data Import'!$K$363,"")</f>
        <v>29</v>
      </c>
      <c r="AE18" s="179" t="str">
        <f>IF('Data Import'!$K$364&lt;&gt;"",'Data Import'!$K$364,"")</f>
        <v/>
      </c>
      <c r="AF18" s="179" t="str">
        <f>IF('Data Import'!$K$365&lt;&gt;"",'Data Import'!$K$365,"")</f>
        <v>.</v>
      </c>
    </row>
    <row r="19" spans="1:32" s="239" customFormat="1" ht="273.75" customHeight="1" x14ac:dyDescent="0.25">
      <c r="A19" s="33">
        <v>9</v>
      </c>
      <c r="B19" s="177" t="s">
        <v>19</v>
      </c>
      <c r="C19" s="199" t="str">
        <f>IF('Data Import'!$L$336="Нет","+","")</f>
        <v>+</v>
      </c>
      <c r="D19" s="199" t="str">
        <f>IF('Data Import'!$L$337="Нет","+","")</f>
        <v/>
      </c>
      <c r="E19" s="179" t="str">
        <f>IF('Data Import'!$L$338&lt;&gt;"",'Data Import'!$L$338,"")</f>
        <v/>
      </c>
      <c r="F19" s="199" t="str">
        <f>IF('Data Import'!$L$339&lt;&gt;"",'Data Import'!$L$339,"")</f>
        <v/>
      </c>
      <c r="G19" s="201" t="str">
        <f>IF('Data Import'!$L$340&lt;&gt;"",'Data Import'!$L$340,"")</f>
        <v/>
      </c>
      <c r="H19" s="201" t="str">
        <f>IF('Data Import'!$L$341&lt;&gt;"",'Data Import'!$L$341,"")</f>
        <v/>
      </c>
      <c r="I19" s="179" t="str">
        <f>IF('Data Import'!$L$343&lt;&gt;"",'Data Import'!$L$343,"")</f>
        <v xml:space="preserve">Нет, на основании Постановления Правительства РФ от 10 марта 2023 г. № 372 «О внесении изменений в некоторые акты Правительства Российской Федерации и признании утратившим силу отдельного положения акта Правительства Российской Федерации», введён мораторий на проведение плановых проверок юридических лиц и индивидуальных предпринимателей, чьи объекты отнесены к категориям среднего и низкого (Постановление Правительства РФ от 10 марта 2022 года № 336).
Мораторий на плановые проверки бизнеса действует до конца 2030 года, плановые проверки сохранены только в отношении небольшого закрытого перечня объектов контроля.
Внеплановые проверки проводятся исключительно по следующим основаниям в рассматриваем случае:
а) при условии согласования с органами прокуратуры: 
-при непосредственной угрозе причинения вреда жизни и тяжкого вреда здоровью граждан, по фактам причинения вреда жизни и тяжкого вреда здоровью граждан;
- при выявлении индикаторов риска нарушения обязательных требований (Постановление Правительства Чукотского автономного округа от 14 декабря 2021 года № 520);
 б) без согласования с органами прокуратуры:
- по поручению Президента Российской Федерации;
- по поручению Председателя Правительства Российской Федерации.
</v>
      </c>
      <c r="J19" s="199" t="str">
        <f>IF('Data Import'!$L$342="Да","+","")</f>
        <v/>
      </c>
      <c r="K19" s="199" t="str">
        <f>IF('Data Import'!$L$344="Нет","+","")</f>
        <v>+</v>
      </c>
      <c r="L19" s="179" t="str">
        <f>IF('Data Import'!$L$345&lt;&gt;"",'Data Import'!$L$345,"")</f>
        <v/>
      </c>
      <c r="M19" s="200">
        <f>IF('Data Import'!$L$346&lt;&gt;"",'Data Import'!$L$346,"")</f>
        <v>51</v>
      </c>
      <c r="N19" s="200">
        <f>IF('Data Import'!$L$347&lt;&gt;"",'Data Import'!$L$347,"")</f>
        <v>22</v>
      </c>
      <c r="O19" s="200">
        <f>IF('Data Import'!$L$348&lt;&gt;"",'Data Import'!$L$348,"")</f>
        <v>126</v>
      </c>
      <c r="P19" s="200">
        <f>IF('Data Import'!$L$349&lt;&gt;"",'Data Import'!$L$349,"")</f>
        <v>140</v>
      </c>
      <c r="Q19" s="200">
        <f>IF('Data Import'!$L$350&lt;&gt;"",'Data Import'!$L$350,"")</f>
        <v>28</v>
      </c>
      <c r="R19" s="200">
        <f>IF('Data Import'!$L$351&lt;&gt;"",'Data Import'!$L$351,"")</f>
        <v>32</v>
      </c>
      <c r="S19" s="200">
        <f>IF('Data Import'!$L$352&lt;&gt;"",'Data Import'!$L$352,"")</f>
        <v>8</v>
      </c>
      <c r="T19" s="200">
        <f>IF('Data Import'!$L$353&lt;&gt;"",'Data Import'!$L$353,"")</f>
        <v>7</v>
      </c>
      <c r="U19" s="200">
        <f>IF('Data Import'!$L$354&lt;&gt;"",'Data Import'!$L$354,"")</f>
        <v>0</v>
      </c>
      <c r="V19" s="200">
        <f>IF('Data Import'!$L$355&lt;&gt;"",'Data Import'!$L$355,"")</f>
        <v>0</v>
      </c>
      <c r="W19" s="200">
        <f>IF('Data Import'!$L$356&lt;&gt;"",'Data Import'!$L$356,"")</f>
        <v>6</v>
      </c>
      <c r="X19" s="200">
        <f>IF('Data Import'!$L$357&lt;&gt;"",'Data Import'!$L$357,"")</f>
        <v>7</v>
      </c>
      <c r="Y19" s="200">
        <f>IF('Data Import'!$L$358&lt;&gt;"",'Data Import'!$L$358,"")</f>
        <v>2</v>
      </c>
      <c r="Z19" s="200">
        <f>IF('Data Import'!$L$359&lt;&gt;"",'Data Import'!$L$359,"")</f>
        <v>0</v>
      </c>
      <c r="AA19" s="200">
        <f>IF('Data Import'!$L$360&lt;&gt;"",'Data Import'!$L$360,"")</f>
        <v>8</v>
      </c>
      <c r="AB19" s="200">
        <f>IF('Data Import'!$L$361&lt;&gt;"",'Data Import'!$L$361,"")</f>
        <v>7</v>
      </c>
      <c r="AC19" s="200">
        <f>IF('Data Import'!$L$362&lt;&gt;"",'Data Import'!$L$362,"")</f>
        <v>8</v>
      </c>
      <c r="AD19" s="200">
        <f>IF('Data Import'!$L$363&lt;&gt;"",'Data Import'!$L$363,"")</f>
        <v>7</v>
      </c>
      <c r="AE19" s="179" t="str">
        <f>IF('Data Import'!$L$364&lt;&gt;"",'Data Import'!$L$364,"")</f>
        <v>ч. 1 и ч.3 ст.11.14.1 КоАП РФ и ч.5 ст.12.31.1</v>
      </c>
      <c r="AF19" s="179" t="str">
        <f>IF('Data Import'!$L$365&lt;&gt;"",'Data Import'!$L$365,"")</f>
        <v>ч. 1 и ч.3 ст.11.14.1 КоАП РФ и ч.5 ст.12.31.1</v>
      </c>
    </row>
    <row r="20" spans="1:32" s="239" customFormat="1" ht="137.25" customHeight="1" x14ac:dyDescent="0.25">
      <c r="A20" s="33">
        <v>10</v>
      </c>
      <c r="B20" s="177" t="s">
        <v>20</v>
      </c>
      <c r="C20" s="199" t="str">
        <f>IF('Data Import'!$M$336="Нет","+","")</f>
        <v/>
      </c>
      <c r="D20" s="199" t="str">
        <f>IF('Data Import'!$M$337="Нет","+","")</f>
        <v/>
      </c>
      <c r="E20" s="179" t="str">
        <f>IF('Data Import'!$M$338&lt;&gt;"",'Data Import'!$M$338,"")</f>
        <v>Доля лиц, в отношении которых осуществлены контрольные мероприятия в рамках регионального государственного контроля (надзора) в сфере перевозок и багажа легковым такси, в общем количестве лиц, получивших разрешение на осуществление деятельности по перевозке пассажиров и багажа легковым такси на территории Кировской области</v>
      </c>
      <c r="F20" s="199" t="str">
        <f>IF('Data Import'!$M$339&lt;&gt;"",'Data Import'!$M$339,"")</f>
        <v>%</v>
      </c>
      <c r="G20" s="201">
        <f>IF('Data Import'!$M$340&lt;&gt;"",'Data Import'!$M$340,"")</f>
        <v>0.5</v>
      </c>
      <c r="H20" s="201">
        <f>IF('Data Import'!$M$341&lt;&gt;"",'Data Import'!$M$341,"")</f>
        <v>0</v>
      </c>
      <c r="I20" s="179" t="str">
        <f>IF('Data Import'!$M$343&lt;&gt;"",'Data Import'!$M$343,"")</f>
        <v/>
      </c>
      <c r="J20" s="199" t="str">
        <f>IF('Data Import'!$M$342="Да","+","")</f>
        <v>+</v>
      </c>
      <c r="K20" s="199" t="str">
        <f>IF('Data Import'!$M$344="Нет","+","")</f>
        <v>+</v>
      </c>
      <c r="L20" s="179" t="str">
        <f>IF('Data Import'!$M$345&lt;&gt;"",'Data Import'!$M$345,"")</f>
        <v/>
      </c>
      <c r="M20" s="200">
        <f>IF('Data Import'!$M$346&lt;&gt;"",'Data Import'!$M$346,"")</f>
        <v>738</v>
      </c>
      <c r="N20" s="200">
        <f>IF('Data Import'!$M$347&lt;&gt;"",'Data Import'!$M$347,"")</f>
        <v>1827</v>
      </c>
      <c r="O20" s="200">
        <f>IF('Data Import'!$M$348&lt;&gt;"",'Data Import'!$M$348,"")</f>
        <v>3510</v>
      </c>
      <c r="P20" s="200">
        <f>IF('Data Import'!$M$349&lt;&gt;"",'Data Import'!$M$349,"")</f>
        <v>5018</v>
      </c>
      <c r="Q20" s="200">
        <f>IF('Data Import'!$M$350&lt;&gt;"",'Data Import'!$M$350,"")</f>
        <v>0</v>
      </c>
      <c r="R20" s="200">
        <f>IF('Data Import'!$M$351&lt;&gt;"",'Data Import'!$M$351,"")</f>
        <v>0</v>
      </c>
      <c r="S20" s="200">
        <f>IF('Data Import'!$M$352&lt;&gt;"",'Data Import'!$M$352,"")</f>
        <v>0</v>
      </c>
      <c r="T20" s="200">
        <f>IF('Data Import'!$M$353&lt;&gt;"",'Data Import'!$M$353,"")</f>
        <v>0</v>
      </c>
      <c r="U20" s="200" t="str">
        <f>IF('Data Import'!$M$354&lt;&gt;"",'Data Import'!$M$354,"")</f>
        <v/>
      </c>
      <c r="V20" s="200" t="str">
        <f>IF('Data Import'!$M$355&lt;&gt;"",'Data Import'!$M$355,"")</f>
        <v/>
      </c>
      <c r="W20" s="200" t="str">
        <f>IF('Data Import'!$M$356&lt;&gt;"",'Data Import'!$M$356,"")</f>
        <v/>
      </c>
      <c r="X20" s="200" t="str">
        <f>IF('Data Import'!$M$357&lt;&gt;"",'Data Import'!$M$357,"")</f>
        <v/>
      </c>
      <c r="Y20" s="200" t="str">
        <f>IF('Data Import'!$M$358&lt;&gt;"",'Data Import'!$M$358,"")</f>
        <v/>
      </c>
      <c r="Z20" s="200" t="str">
        <f>IF('Data Import'!$M$359&lt;&gt;"",'Data Import'!$M$359,"")</f>
        <v/>
      </c>
      <c r="AA20" s="200" t="str">
        <f>IF('Data Import'!$M$360&lt;&gt;"",'Data Import'!$M$360,"")</f>
        <v/>
      </c>
      <c r="AB20" s="200" t="str">
        <f>IF('Data Import'!$M$361&lt;&gt;"",'Data Import'!$M$361,"")</f>
        <v/>
      </c>
      <c r="AC20" s="200" t="str">
        <f>IF('Data Import'!$M$362&lt;&gt;"",'Data Import'!$M$362,"")</f>
        <v/>
      </c>
      <c r="AD20" s="200" t="str">
        <f>IF('Data Import'!$M$363&lt;&gt;"",'Data Import'!$M$363,"")</f>
        <v/>
      </c>
      <c r="AE20" s="179" t="str">
        <f>IF('Data Import'!$M$364&lt;&gt;"",'Data Import'!$M$364,"")</f>
        <v/>
      </c>
      <c r="AF20" s="179" t="str">
        <f>IF('Data Import'!$M$365&lt;&gt;"",'Data Import'!$M$365,"")</f>
        <v/>
      </c>
    </row>
    <row r="21" spans="1:32" s="239" customFormat="1" ht="21.75" customHeight="1" x14ac:dyDescent="0.25">
      <c r="A21" s="33">
        <v>11</v>
      </c>
      <c r="B21" s="177" t="s">
        <v>21</v>
      </c>
      <c r="C21" s="199" t="str">
        <f>IF('Data Import'!$N$336="Нет","+","")</f>
        <v>+</v>
      </c>
      <c r="D21" s="199" t="str">
        <f>IF('Data Import'!$N$337="Нет","+","")</f>
        <v/>
      </c>
      <c r="E21" s="179" t="str">
        <f>IF('Data Import'!$N$338&lt;&gt;"",'Data Import'!$N$338,"")</f>
        <v/>
      </c>
      <c r="F21" s="199" t="str">
        <f>IF('Data Import'!$N$339&lt;&gt;"",'Data Import'!$N$339,"")</f>
        <v/>
      </c>
      <c r="G21" s="201" t="str">
        <f>IF('Data Import'!$N$340&lt;&gt;"",'Data Import'!$N$340,"")</f>
        <v/>
      </c>
      <c r="H21" s="201" t="str">
        <f>IF('Data Import'!$N$341&lt;&gt;"",'Data Import'!$N$341,"")</f>
        <v/>
      </c>
      <c r="I21" s="179" t="str">
        <f>IF('Data Import'!$N$343&lt;&gt;"",'Data Import'!$N$343,"")</f>
        <v>В связи с отсутствием в региональном сводном плане</v>
      </c>
      <c r="J21" s="199" t="str">
        <f>IF('Data Import'!$N$342="Да","+","")</f>
        <v/>
      </c>
      <c r="K21" s="199" t="str">
        <f>IF('Data Import'!$N$344="Нет","+","")</f>
        <v>+</v>
      </c>
      <c r="L21" s="179" t="str">
        <f>IF('Data Import'!$N$345&lt;&gt;"",'Data Import'!$N$345,"")</f>
        <v/>
      </c>
      <c r="M21" s="200">
        <f>IF('Data Import'!$N$346&lt;&gt;"",'Data Import'!$N$346,"")</f>
        <v>4383</v>
      </c>
      <c r="N21" s="200">
        <f>IF('Data Import'!$N$347&lt;&gt;"",'Data Import'!$N$347,"")</f>
        <v>7056</v>
      </c>
      <c r="O21" s="200">
        <f>IF('Data Import'!$N$348&lt;&gt;"",'Data Import'!$N$348,"")</f>
        <v>18573</v>
      </c>
      <c r="P21" s="200">
        <f>IF('Data Import'!$N$349&lt;&gt;"",'Data Import'!$N$349,"")</f>
        <v>23794</v>
      </c>
      <c r="Q21" s="200">
        <f>IF('Data Import'!$N$350&lt;&gt;"",'Data Import'!$N$350,"")</f>
        <v>0</v>
      </c>
      <c r="R21" s="200">
        <f>IF('Data Import'!$N$351&lt;&gt;"",'Data Import'!$N$351,"")</f>
        <v>0</v>
      </c>
      <c r="S21" s="200">
        <f>IF('Data Import'!$N$352&lt;&gt;"",'Data Import'!$N$352,"")</f>
        <v>0</v>
      </c>
      <c r="T21" s="200">
        <f>IF('Data Import'!$N$353&lt;&gt;"",'Data Import'!$N$353,"")</f>
        <v>0</v>
      </c>
      <c r="U21" s="200" t="str">
        <f>IF('Data Import'!$N$354&lt;&gt;"",'Data Import'!$N$354,"")</f>
        <v/>
      </c>
      <c r="V21" s="200" t="str">
        <f>IF('Data Import'!$N$355&lt;&gt;"",'Data Import'!$N$355,"")</f>
        <v/>
      </c>
      <c r="W21" s="200" t="str">
        <f>IF('Data Import'!$N$356&lt;&gt;"",'Data Import'!$N$356,"")</f>
        <v/>
      </c>
      <c r="X21" s="200" t="str">
        <f>IF('Data Import'!$N$357&lt;&gt;"",'Data Import'!$N$357,"")</f>
        <v/>
      </c>
      <c r="Y21" s="200" t="str">
        <f>IF('Data Import'!$N$358&lt;&gt;"",'Data Import'!$N$358,"")</f>
        <v/>
      </c>
      <c r="Z21" s="200" t="str">
        <f>IF('Data Import'!$N$359&lt;&gt;"",'Data Import'!$N$359,"")</f>
        <v/>
      </c>
      <c r="AA21" s="200" t="str">
        <f>IF('Data Import'!$N$360&lt;&gt;"",'Data Import'!$N$360,"")</f>
        <v/>
      </c>
      <c r="AB21" s="200" t="str">
        <f>IF('Data Import'!$N$361&lt;&gt;"",'Data Import'!$N$361,"")</f>
        <v/>
      </c>
      <c r="AC21" s="200" t="str">
        <f>IF('Data Import'!$N$362&lt;&gt;"",'Data Import'!$N$362,"")</f>
        <v/>
      </c>
      <c r="AD21" s="200" t="str">
        <f>IF('Data Import'!$N$363&lt;&gt;"",'Data Import'!$N$363,"")</f>
        <v/>
      </c>
      <c r="AE21" s="179" t="str">
        <f>IF('Data Import'!$N$364&lt;&gt;"",'Data Import'!$N$364,"")</f>
        <v/>
      </c>
      <c r="AF21" s="179" t="str">
        <f>IF('Data Import'!$N$365&lt;&gt;"",'Data Import'!$N$365,"")</f>
        <v/>
      </c>
    </row>
    <row r="22" spans="1:32" s="239" customFormat="1" ht="15.75" customHeight="1" x14ac:dyDescent="0.25">
      <c r="A22" s="33">
        <v>12</v>
      </c>
      <c r="B22" s="177" t="s">
        <v>22</v>
      </c>
      <c r="C22" s="199" t="str">
        <f>IF('Data Import'!$O$336="Нет","+","")</f>
        <v>+</v>
      </c>
      <c r="D22" s="199" t="str">
        <f>IF('Data Import'!$O$337="Нет","+","")</f>
        <v/>
      </c>
      <c r="E22" s="179" t="str">
        <f>IF('Data Import'!$O$338&lt;&gt;"",'Data Import'!$O$338,"")</f>
        <v/>
      </c>
      <c r="F22" s="199" t="str">
        <f>IF('Data Import'!$O$339&lt;&gt;"",'Data Import'!$O$339,"")</f>
        <v/>
      </c>
      <c r="G22" s="201" t="str">
        <f>IF('Data Import'!$O$340&lt;&gt;"",'Data Import'!$O$340,"")</f>
        <v/>
      </c>
      <c r="H22" s="201" t="str">
        <f>IF('Data Import'!$O$341&lt;&gt;"",'Data Import'!$O$341,"")</f>
        <v/>
      </c>
      <c r="I22" s="179" t="str">
        <f>IF('Data Import'!$O$343&lt;&gt;"",'Data Import'!$O$343,"")</f>
        <v>-</v>
      </c>
      <c r="J22" s="199" t="str">
        <f>IF('Data Import'!$O$342="Да","+","")</f>
        <v/>
      </c>
      <c r="K22" s="199" t="str">
        <f>IF('Data Import'!$O$344="Нет","+","")</f>
        <v>+</v>
      </c>
      <c r="L22" s="179" t="str">
        <f>IF('Data Import'!$O$345&lt;&gt;"",'Data Import'!$O$345,"")</f>
        <v/>
      </c>
      <c r="M22" s="200">
        <f>IF('Data Import'!$O$346&lt;&gt;"",'Data Import'!$O$346,"")</f>
        <v>7</v>
      </c>
      <c r="N22" s="200">
        <f>IF('Data Import'!$O$347&lt;&gt;"",'Data Import'!$O$347,"")</f>
        <v>7</v>
      </c>
      <c r="O22" s="200">
        <f>IF('Data Import'!$O$348&lt;&gt;"",'Data Import'!$O$348,"")</f>
        <v>9</v>
      </c>
      <c r="P22" s="200">
        <f>IF('Data Import'!$O$349&lt;&gt;"",'Data Import'!$O$349,"")</f>
        <v>9</v>
      </c>
      <c r="Q22" s="200">
        <f>IF('Data Import'!$O$350&lt;&gt;"",'Data Import'!$O$350,"")</f>
        <v>3</v>
      </c>
      <c r="R22" s="200">
        <f>IF('Data Import'!$O$351&lt;&gt;"",'Data Import'!$O$351,"")</f>
        <v>3</v>
      </c>
      <c r="S22" s="200">
        <f>IF('Data Import'!$O$352&lt;&gt;"",'Data Import'!$O$352,"")</f>
        <v>0</v>
      </c>
      <c r="T22" s="200">
        <f>IF('Data Import'!$O$353&lt;&gt;"",'Data Import'!$O$353,"")</f>
        <v>0</v>
      </c>
      <c r="U22" s="200" t="str">
        <f>IF('Data Import'!$O$354&lt;&gt;"",'Data Import'!$O$354,"")</f>
        <v/>
      </c>
      <c r="V22" s="200" t="str">
        <f>IF('Data Import'!$O$355&lt;&gt;"",'Data Import'!$O$355,"")</f>
        <v/>
      </c>
      <c r="W22" s="200" t="str">
        <f>IF('Data Import'!$O$356&lt;&gt;"",'Data Import'!$O$356,"")</f>
        <v/>
      </c>
      <c r="X22" s="200" t="str">
        <f>IF('Data Import'!$O$357&lt;&gt;"",'Data Import'!$O$357,"")</f>
        <v/>
      </c>
      <c r="Y22" s="200" t="str">
        <f>IF('Data Import'!$O$358&lt;&gt;"",'Data Import'!$O$358,"")</f>
        <v/>
      </c>
      <c r="Z22" s="200" t="str">
        <f>IF('Data Import'!$O$359&lt;&gt;"",'Data Import'!$O$359,"")</f>
        <v/>
      </c>
      <c r="AA22" s="200" t="str">
        <f>IF('Data Import'!$O$360&lt;&gt;"",'Data Import'!$O$360,"")</f>
        <v/>
      </c>
      <c r="AB22" s="200" t="str">
        <f>IF('Data Import'!$O$361&lt;&gt;"",'Data Import'!$O$361,"")</f>
        <v/>
      </c>
      <c r="AC22" s="200" t="str">
        <f>IF('Data Import'!$O$362&lt;&gt;"",'Data Import'!$O$362,"")</f>
        <v/>
      </c>
      <c r="AD22" s="200" t="str">
        <f>IF('Data Import'!$O$363&lt;&gt;"",'Data Import'!$O$363,"")</f>
        <v/>
      </c>
      <c r="AE22" s="179" t="str">
        <f>IF('Data Import'!$O$364&lt;&gt;"",'Data Import'!$O$364,"")</f>
        <v/>
      </c>
      <c r="AF22" s="179" t="str">
        <f>IF('Data Import'!$O$365&lt;&gt;"",'Data Import'!$O$365,"")</f>
        <v/>
      </c>
    </row>
    <row r="23" spans="1:32" s="239" customFormat="1" ht="63" customHeight="1" x14ac:dyDescent="0.25">
      <c r="A23" s="33">
        <v>13</v>
      </c>
      <c r="B23" s="177" t="s">
        <v>23</v>
      </c>
      <c r="C23" s="199" t="str">
        <f>IF('Data Import'!$P$336="Нет","+","")</f>
        <v/>
      </c>
      <c r="D23" s="199" t="str">
        <f>IF('Data Import'!$P$337="Нет","+","")</f>
        <v/>
      </c>
      <c r="E23" s="179" t="str">
        <f>IF('Data Import'!$P$338&lt;&gt;"",'Data Import'!$P$338,"")</f>
        <v>Проведение внеплановых контрольно-надзорных мероприятий при наличии оснований; проведение профилактических мероприятий</v>
      </c>
      <c r="F23" s="199" t="str">
        <f>IF('Data Import'!$P$339&lt;&gt;"",'Data Import'!$P$339,"")</f>
        <v/>
      </c>
      <c r="G23" s="201" t="str">
        <f>IF('Data Import'!$P$340&lt;&gt;"",'Data Import'!$P$340,"")</f>
        <v/>
      </c>
      <c r="H23" s="201" t="str">
        <f>IF('Data Import'!$P$341&lt;&gt;"",'Data Import'!$P$341,"")</f>
        <v/>
      </c>
      <c r="I23" s="179" t="str">
        <f>IF('Data Import'!$P$343&lt;&gt;"",'Data Import'!$P$343,"")</f>
        <v/>
      </c>
      <c r="J23" s="199" t="str">
        <f>IF('Data Import'!$P$342="Да","+","")</f>
        <v/>
      </c>
      <c r="K23" s="199" t="str">
        <f>IF('Data Import'!$P$344="Нет","+","")</f>
        <v/>
      </c>
      <c r="L23" s="179" t="str">
        <f>IF('Data Import'!$P$345&lt;&gt;"",'Data Import'!$P$345,"")</f>
        <v/>
      </c>
      <c r="M23" s="200">
        <f>IF('Data Import'!$P$346&lt;&gt;"",'Data Import'!$P$346,"")</f>
        <v>2</v>
      </c>
      <c r="N23" s="200">
        <f>IF('Data Import'!$P$347&lt;&gt;"",'Data Import'!$P$347,"")</f>
        <v>2</v>
      </c>
      <c r="O23" s="200">
        <f>IF('Data Import'!$P$348&lt;&gt;"",'Data Import'!$P$348,"")</f>
        <v>3</v>
      </c>
      <c r="P23" s="200">
        <f>IF('Data Import'!$P$349&lt;&gt;"",'Data Import'!$P$349,"")</f>
        <v>3</v>
      </c>
      <c r="Q23" s="200">
        <f>IF('Data Import'!$P$350&lt;&gt;"",'Data Import'!$P$350,"")</f>
        <v>1</v>
      </c>
      <c r="R23" s="200">
        <f>IF('Data Import'!$P$351&lt;&gt;"",'Data Import'!$P$351,"")</f>
        <v>1</v>
      </c>
      <c r="S23" s="200" t="str">
        <f>IF('Data Import'!$P$352&lt;&gt;"",'Data Import'!$P$352,"")</f>
        <v/>
      </c>
      <c r="T23" s="200" t="str">
        <f>IF('Data Import'!$P$353&lt;&gt;"",'Data Import'!$P$353,"")</f>
        <v/>
      </c>
      <c r="U23" s="200" t="str">
        <f>IF('Data Import'!$P$354&lt;&gt;"",'Data Import'!$P$354,"")</f>
        <v/>
      </c>
      <c r="V23" s="200" t="str">
        <f>IF('Data Import'!$P$355&lt;&gt;"",'Data Import'!$P$355,"")</f>
        <v/>
      </c>
      <c r="W23" s="200" t="str">
        <f>IF('Data Import'!$P$356&lt;&gt;"",'Data Import'!$P$356,"")</f>
        <v/>
      </c>
      <c r="X23" s="200" t="str">
        <f>IF('Data Import'!$P$357&lt;&gt;"",'Data Import'!$P$357,"")</f>
        <v/>
      </c>
      <c r="Y23" s="200" t="str">
        <f>IF('Data Import'!$P$358&lt;&gt;"",'Data Import'!$P$358,"")</f>
        <v/>
      </c>
      <c r="Z23" s="200" t="str">
        <f>IF('Data Import'!$P$359&lt;&gt;"",'Data Import'!$P$359,"")</f>
        <v/>
      </c>
      <c r="AA23" s="200" t="str">
        <f>IF('Data Import'!$P$360&lt;&gt;"",'Data Import'!$P$360,"")</f>
        <v/>
      </c>
      <c r="AB23" s="200" t="str">
        <f>IF('Data Import'!$P$361&lt;&gt;"",'Data Import'!$P$361,"")</f>
        <v/>
      </c>
      <c r="AC23" s="200" t="str">
        <f>IF('Data Import'!$P$362&lt;&gt;"",'Data Import'!$P$362,"")</f>
        <v/>
      </c>
      <c r="AD23" s="200" t="str">
        <f>IF('Data Import'!$P$363&lt;&gt;"",'Data Import'!$P$363,"")</f>
        <v/>
      </c>
      <c r="AE23" s="179" t="str">
        <f>IF('Data Import'!$P$364&lt;&gt;"",'Data Import'!$P$364,"")</f>
        <v/>
      </c>
      <c r="AF23" s="179" t="str">
        <f>IF('Data Import'!$P$365&lt;&gt;"",'Data Import'!$P$365,"")</f>
        <v/>
      </c>
    </row>
    <row r="24" spans="1:32" s="239" customFormat="1" ht="79.5" customHeight="1" x14ac:dyDescent="0.25">
      <c r="A24" s="33">
        <v>14</v>
      </c>
      <c r="B24" s="177" t="s">
        <v>24</v>
      </c>
      <c r="C24" s="199" t="str">
        <f>IF('Data Import'!$Q$336="Нет","+","")</f>
        <v/>
      </c>
      <c r="D24" s="199" t="str">
        <f>IF('Data Import'!$Q$337="Нет","+","")</f>
        <v/>
      </c>
      <c r="E24" s="179" t="str">
        <f>IF('Data Import'!$Q$338&lt;&gt;"",'Data Import'!$Q$338,"")</f>
        <v xml:space="preserve">Проведение плановых проверок субъектов рынка перевозок пассажиров и багажа легковым такси с учетом действующих ограничений таких проверок, установленных Правительством Российской Федерации.
</v>
      </c>
      <c r="F24" s="199" t="str">
        <f>IF('Data Import'!$Q$339&lt;&gt;"",'Data Import'!$Q$339,"")</f>
        <v>ед.</v>
      </c>
      <c r="G24" s="201">
        <f>IF('Data Import'!$Q$340&lt;&gt;"",'Data Import'!$Q$340,"")</f>
        <v>0</v>
      </c>
      <c r="H24" s="201">
        <f>IF('Data Import'!$Q$341&lt;&gt;"",'Data Import'!$Q$341,"")</f>
        <v>1</v>
      </c>
      <c r="I24" s="179" t="str">
        <f>IF('Data Import'!$Q$343&lt;&gt;"",'Data Import'!$Q$343,"")</f>
        <v/>
      </c>
      <c r="J24" s="199" t="str">
        <f>IF('Data Import'!$Q$342="Да","+","")</f>
        <v>+</v>
      </c>
      <c r="K24" s="199" t="str">
        <f>IF('Data Import'!$Q$344="Нет","+","")</f>
        <v>+</v>
      </c>
      <c r="L24" s="179" t="str">
        <f>IF('Data Import'!$Q$345&lt;&gt;"",'Data Import'!$Q$345,"")</f>
        <v/>
      </c>
      <c r="M24" s="200">
        <f>IF('Data Import'!$Q$346&lt;&gt;"",'Data Import'!$Q$346,"")</f>
        <v>1582</v>
      </c>
      <c r="N24" s="200">
        <f>IF('Data Import'!$Q$347&lt;&gt;"",'Data Import'!$Q$347,"")</f>
        <v>4017</v>
      </c>
      <c r="O24" s="200">
        <f>IF('Data Import'!$Q$348&lt;&gt;"",'Data Import'!$Q$348,"")</f>
        <v>6124</v>
      </c>
      <c r="P24" s="200">
        <f>IF('Data Import'!$Q$349&lt;&gt;"",'Data Import'!$Q$349,"")</f>
        <v>9961</v>
      </c>
      <c r="Q24" s="200">
        <f>IF('Data Import'!$Q$350&lt;&gt;"",'Data Import'!$Q$350,"")</f>
        <v>0</v>
      </c>
      <c r="R24" s="200">
        <f>IF('Data Import'!$Q$351&lt;&gt;"",'Data Import'!$Q$351,"")</f>
        <v>0</v>
      </c>
      <c r="S24" s="200">
        <f>IF('Data Import'!$Q$352&lt;&gt;"",'Data Import'!$Q$352,"")</f>
        <v>0</v>
      </c>
      <c r="T24" s="200">
        <f>IF('Data Import'!$Q$353&lt;&gt;"",'Data Import'!$Q$353,"")</f>
        <v>2</v>
      </c>
      <c r="U24" s="200" t="str">
        <f>IF('Data Import'!$Q$354&lt;&gt;"",'Data Import'!$Q$354,"")</f>
        <v/>
      </c>
      <c r="V24" s="200">
        <f>IF('Data Import'!$Q$355&lt;&gt;"",'Data Import'!$Q$355,"")</f>
        <v>4</v>
      </c>
      <c r="W24" s="200" t="str">
        <f>IF('Data Import'!$Q$356&lt;&gt;"",'Data Import'!$Q$356,"")</f>
        <v/>
      </c>
      <c r="X24" s="200">
        <f>IF('Data Import'!$Q$357&lt;&gt;"",'Data Import'!$Q$357,"")</f>
        <v>0</v>
      </c>
      <c r="Y24" s="200" t="str">
        <f>IF('Data Import'!$Q$358&lt;&gt;"",'Data Import'!$Q$358,"")</f>
        <v/>
      </c>
      <c r="Z24" s="200">
        <f>IF('Data Import'!$Q$359&lt;&gt;"",'Data Import'!$Q$359,"")</f>
        <v>0</v>
      </c>
      <c r="AA24" s="200" t="str">
        <f>IF('Data Import'!$Q$360&lt;&gt;"",'Data Import'!$Q$360,"")</f>
        <v/>
      </c>
      <c r="AB24" s="200">
        <f>IF('Data Import'!$Q$361&lt;&gt;"",'Data Import'!$Q$361,"")</f>
        <v>0</v>
      </c>
      <c r="AC24" s="200" t="str">
        <f>IF('Data Import'!$Q$362&lt;&gt;"",'Data Import'!$Q$362,"")</f>
        <v/>
      </c>
      <c r="AD24" s="200">
        <f>IF('Data Import'!$Q$363&lt;&gt;"",'Data Import'!$Q$363,"")</f>
        <v>2</v>
      </c>
      <c r="AE24" s="179" t="str">
        <f>IF('Data Import'!$Q$364&lt;&gt;"",'Data Import'!$Q$364,"")</f>
        <v/>
      </c>
      <c r="AF24" s="179" t="str">
        <f>IF('Data Import'!$Q$365&lt;&gt;"",'Data Import'!$Q$365,"")</f>
        <v xml:space="preserve"> Отсутствие цветографической схемы и опознавательного фонаря.</v>
      </c>
    </row>
    <row r="25" spans="1:32" s="239" customFormat="1" ht="107.25" customHeight="1" x14ac:dyDescent="0.25">
      <c r="A25" s="33">
        <v>15</v>
      </c>
      <c r="B25" s="177" t="s">
        <v>25</v>
      </c>
      <c r="C25" s="199" t="str">
        <f>IF('Data Import'!$R$336="Нет","+","")</f>
        <v/>
      </c>
      <c r="D25" s="199" t="str">
        <f>IF('Data Import'!$R$337="Нет","+","")</f>
        <v/>
      </c>
      <c r="E25" s="179" t="str">
        <f>IF('Data Import'!$R$338&lt;&gt;"",'Data Import'!$R$338,"")</f>
        <v xml:space="preserve">КЛЮЧЕВОЙ ПОКАЗАТЕЛЬ
РЕГИОНАЛЬНОГО ГОСУДАРСТВЕННОГО КОНТРОЛЯ (НАДЗОРА) В СФЕРЕ
ПЕРЕВОЗОК ПАССАЖИРОВ И БАГАЖА ЛЕГКОВЫМ ТАКСИ НА ТЕРРИТОРИИ
РЕСПУБЛИКИ БАШКОРТОСТАН И ЕГО ЦЕЛЕВОЕ ЗНАЧЕНИЕ
</v>
      </c>
      <c r="F25" s="199" t="str">
        <f>IF('Data Import'!$R$339&lt;&gt;"",'Data Import'!$R$339,"")</f>
        <v>%</v>
      </c>
      <c r="G25" s="201">
        <f>IF('Data Import'!$R$340&lt;&gt;"",'Data Import'!$R$340,"")</f>
        <v>0.32</v>
      </c>
      <c r="H25" s="201" t="str">
        <f>IF('Data Import'!$R$341&lt;&gt;"",'Data Import'!$R$341,"")</f>
        <v/>
      </c>
      <c r="I25" s="179" t="str">
        <f>IF('Data Import'!$R$343&lt;&gt;"",'Data Import'!$R$343,"")</f>
        <v xml:space="preserve">Постановление Правительства РБ от 30.12.2021 N 739
(ред. от 09.07.2025)
"Об утверждении Положения о региональном государственном контроле (надзоре) в сфере перевозок пассажиров и багажа легковым такси на территории Республики Башкортостан"
</v>
      </c>
      <c r="J25" s="199" t="str">
        <f>IF('Data Import'!$R$342="Да","+","")</f>
        <v/>
      </c>
      <c r="K25" s="199" t="str">
        <f>IF('Data Import'!$R$344="Нет","+","")</f>
        <v>+</v>
      </c>
      <c r="L25" s="179" t="str">
        <f>IF('Data Import'!$R$345&lt;&gt;"",'Data Import'!$R$345,"")</f>
        <v/>
      </c>
      <c r="M25" s="200">
        <f>IF('Data Import'!$R$346&lt;&gt;"",'Data Import'!$R$346,"")</f>
        <v>2515</v>
      </c>
      <c r="N25" s="200">
        <f>IF('Data Import'!$R$347&lt;&gt;"",'Data Import'!$R$347,"")</f>
        <v>9691</v>
      </c>
      <c r="O25" s="200">
        <f>IF('Data Import'!$R$348&lt;&gt;"",'Data Import'!$R$348,"")</f>
        <v>15236</v>
      </c>
      <c r="P25" s="200">
        <f>IF('Data Import'!$R$349&lt;&gt;"",'Data Import'!$R$349,"")</f>
        <v>23229</v>
      </c>
      <c r="Q25" s="200">
        <f>IF('Data Import'!$R$350&lt;&gt;"",'Data Import'!$R$350,"")</f>
        <v>15236</v>
      </c>
      <c r="R25" s="200">
        <f>IF('Data Import'!$R$351&lt;&gt;"",'Data Import'!$R$351,"")</f>
        <v>23229</v>
      </c>
      <c r="S25" s="200">
        <f>IF('Data Import'!$R$352&lt;&gt;"",'Data Import'!$R$352,"")</f>
        <v>73</v>
      </c>
      <c r="T25" s="200">
        <f>IF('Data Import'!$R$353&lt;&gt;"",'Data Import'!$R$353,"")</f>
        <v>68</v>
      </c>
      <c r="U25" s="200" t="str">
        <f>IF('Data Import'!$R$354&lt;&gt;"",'Data Import'!$R$354,"")</f>
        <v/>
      </c>
      <c r="V25" s="200">
        <f>IF('Data Import'!$R$355&lt;&gt;"",'Data Import'!$R$355,"")</f>
        <v>23229</v>
      </c>
      <c r="W25" s="200">
        <f>IF('Data Import'!$R$356&lt;&gt;"",'Data Import'!$R$356,"")</f>
        <v>0</v>
      </c>
      <c r="X25" s="200">
        <f>IF('Data Import'!$R$357&lt;&gt;"",'Data Import'!$R$357,"")</f>
        <v>0</v>
      </c>
      <c r="Y25" s="200">
        <f>IF('Data Import'!$R$358&lt;&gt;"",'Data Import'!$R$358,"")</f>
        <v>0</v>
      </c>
      <c r="Z25" s="200">
        <f>IF('Data Import'!$R$359&lt;&gt;"",'Data Import'!$R$359,"")</f>
        <v>0</v>
      </c>
      <c r="AA25" s="200">
        <f>IF('Data Import'!$R$360&lt;&gt;"",'Data Import'!$R$360,"")</f>
        <v>0</v>
      </c>
      <c r="AB25" s="200">
        <f>IF('Data Import'!$R$361&lt;&gt;"",'Data Import'!$R$361,"")</f>
        <v>0</v>
      </c>
      <c r="AC25" s="200">
        <f>IF('Data Import'!$R$362&lt;&gt;"",'Data Import'!$R$362,"")</f>
        <v>47</v>
      </c>
      <c r="AD25" s="200">
        <f>IF('Data Import'!$R$363&lt;&gt;"",'Data Import'!$R$363,"")</f>
        <v>194</v>
      </c>
      <c r="AE25" s="179" t="str">
        <f>IF('Data Import'!$R$364&lt;&gt;"",'Data Import'!$R$364,"")</f>
        <v>статья 11.14.1</v>
      </c>
      <c r="AF25" s="179" t="str">
        <f>IF('Data Import'!$R$365&lt;&gt;"",'Data Import'!$R$365,"")</f>
        <v>статья 11.14.1</v>
      </c>
    </row>
    <row r="26" spans="1:32" s="239" customFormat="1" ht="15.75" customHeight="1" x14ac:dyDescent="0.25">
      <c r="A26" s="33">
        <v>16</v>
      </c>
      <c r="B26" s="177" t="s">
        <v>26</v>
      </c>
      <c r="C26" s="199" t="str">
        <f>IF('Data Import'!$S$336="Нет","+","")</f>
        <v/>
      </c>
      <c r="D26" s="199" t="str">
        <f>IF('Data Import'!$S$337="Нет","+","")</f>
        <v>+</v>
      </c>
      <c r="E26" s="179" t="str">
        <f>IF('Data Import'!$S$338&lt;&gt;"",'Data Import'!$S$338,"")</f>
        <v/>
      </c>
      <c r="F26" s="199" t="str">
        <f>IF('Data Import'!$S$339&lt;&gt;"",'Data Import'!$S$339,"")</f>
        <v/>
      </c>
      <c r="G26" s="201" t="str">
        <f>IF('Data Import'!$S$340&lt;&gt;"",'Data Import'!$S$340,"")</f>
        <v/>
      </c>
      <c r="H26" s="201" t="str">
        <f>IF('Data Import'!$S$341&lt;&gt;"",'Data Import'!$S$341,"")</f>
        <v/>
      </c>
      <c r="I26" s="179" t="str">
        <f>IF('Data Import'!$S$343&lt;&gt;"",'Data Import'!$S$343,"")</f>
        <v/>
      </c>
      <c r="J26" s="199" t="str">
        <f>IF('Data Import'!$S$342="Да","+","")</f>
        <v>+</v>
      </c>
      <c r="K26" s="199" t="str">
        <f>IF('Data Import'!$S$344="Нет","+","")</f>
        <v>+</v>
      </c>
      <c r="L26" s="179" t="str">
        <f>IF('Data Import'!$S$345&lt;&gt;"",'Data Import'!$S$345,"")</f>
        <v/>
      </c>
      <c r="M26" s="200">
        <f>IF('Data Import'!$S$346&lt;&gt;"",'Data Import'!$S$346,"")</f>
        <v>420</v>
      </c>
      <c r="N26" s="200">
        <f>IF('Data Import'!$S$347&lt;&gt;"",'Data Import'!$S$347,"")</f>
        <v>1430</v>
      </c>
      <c r="O26" s="200">
        <f>IF('Data Import'!$S$348&lt;&gt;"",'Data Import'!$S$348,"")</f>
        <v>1799</v>
      </c>
      <c r="P26" s="200">
        <f>IF('Data Import'!$S$349&lt;&gt;"",'Data Import'!$S$349,"")</f>
        <v>3644</v>
      </c>
      <c r="Q26" s="200">
        <f>IF('Data Import'!$S$350&lt;&gt;"",'Data Import'!$S$350,"")</f>
        <v>0</v>
      </c>
      <c r="R26" s="200">
        <f>IF('Data Import'!$S$351&lt;&gt;"",'Data Import'!$S$351,"")</f>
        <v>0</v>
      </c>
      <c r="S26" s="200">
        <f>IF('Data Import'!$S$352&lt;&gt;"",'Data Import'!$S$352,"")</f>
        <v>0</v>
      </c>
      <c r="T26" s="200">
        <f>IF('Data Import'!$S$353&lt;&gt;"",'Data Import'!$S$353,"")</f>
        <v>3</v>
      </c>
      <c r="U26" s="200" t="str">
        <f>IF('Data Import'!$S$354&lt;&gt;"",'Data Import'!$S$354,"")</f>
        <v/>
      </c>
      <c r="V26" s="200">
        <f>IF('Data Import'!$S$355&lt;&gt;"",'Data Import'!$S$355,"")</f>
        <v>1211</v>
      </c>
      <c r="W26" s="200" t="str">
        <f>IF('Data Import'!$S$356&lt;&gt;"",'Data Import'!$S$356,"")</f>
        <v/>
      </c>
      <c r="X26" s="200">
        <f>IF('Data Import'!$S$357&lt;&gt;"",'Data Import'!$S$357,"")</f>
        <v>3</v>
      </c>
      <c r="Y26" s="200" t="str">
        <f>IF('Data Import'!$S$358&lt;&gt;"",'Data Import'!$S$358,"")</f>
        <v/>
      </c>
      <c r="Z26" s="200">
        <f>IF('Data Import'!$S$359&lt;&gt;"",'Data Import'!$S$359,"")</f>
        <v>0</v>
      </c>
      <c r="AA26" s="200" t="str">
        <f>IF('Data Import'!$S$360&lt;&gt;"",'Data Import'!$S$360,"")</f>
        <v/>
      </c>
      <c r="AB26" s="200">
        <f>IF('Data Import'!$S$361&lt;&gt;"",'Data Import'!$S$361,"")</f>
        <v>0</v>
      </c>
      <c r="AC26" s="200" t="str">
        <f>IF('Data Import'!$S$362&lt;&gt;"",'Data Import'!$S$362,"")</f>
        <v/>
      </c>
      <c r="AD26" s="200">
        <f>IF('Data Import'!$S$363&lt;&gt;"",'Data Import'!$S$363,"")</f>
        <v>0</v>
      </c>
      <c r="AE26" s="179" t="str">
        <f>IF('Data Import'!$S$364&lt;&gt;"",'Data Import'!$S$364,"")</f>
        <v/>
      </c>
      <c r="AF26" s="179" t="str">
        <f>IF('Data Import'!$S$365&lt;&gt;"",'Data Import'!$S$365,"")</f>
        <v>отсутствие цветографической схемы и опознавательного фонаря</v>
      </c>
    </row>
    <row r="27" spans="1:32" s="239" customFormat="1" ht="15.75" customHeight="1" x14ac:dyDescent="0.25">
      <c r="A27" s="33">
        <v>17</v>
      </c>
      <c r="B27" s="177" t="s">
        <v>27</v>
      </c>
      <c r="C27" s="199" t="str">
        <f>IF('Data Import'!$T$336="Нет","+","")</f>
        <v/>
      </c>
      <c r="D27" s="199" t="str">
        <f>IF('Data Import'!$T$337="Нет","+","")</f>
        <v/>
      </c>
      <c r="E27" s="179" t="str">
        <f>IF('Data Import'!$T$338&lt;&gt;"",'Data Import'!$T$338,"")</f>
        <v/>
      </c>
      <c r="F27" s="199" t="str">
        <f>IF('Data Import'!$T$339&lt;&gt;"",'Data Import'!$T$339,"")</f>
        <v/>
      </c>
      <c r="G27" s="201" t="str">
        <f>IF('Data Import'!$T$340&lt;&gt;"",'Data Import'!$T$340,"")</f>
        <v/>
      </c>
      <c r="H27" s="201" t="str">
        <f>IF('Data Import'!$T$341&lt;&gt;"",'Data Import'!$T$341,"")</f>
        <v/>
      </c>
      <c r="I27" s="179" t="str">
        <f>IF('Data Import'!$T$343&lt;&gt;"",'Data Import'!$T$343,"")</f>
        <v/>
      </c>
      <c r="J27" s="199" t="str">
        <f>IF('Data Import'!$T$342="Да","+","")</f>
        <v/>
      </c>
      <c r="K27" s="199" t="str">
        <f>IF('Data Import'!$T$344="Нет","+","")</f>
        <v/>
      </c>
      <c r="L27" s="179" t="str">
        <f>IF('Data Import'!$T$345&lt;&gt;"",'Data Import'!$T$345,"")</f>
        <v/>
      </c>
      <c r="M27" s="200" t="str">
        <f>IF('Data Import'!$T$346&lt;&gt;"",'Data Import'!$T$346,"")</f>
        <v/>
      </c>
      <c r="N27" s="200" t="str">
        <f>IF('Data Import'!$T$347&lt;&gt;"",'Data Import'!$T$347,"")</f>
        <v/>
      </c>
      <c r="O27" s="200" t="str">
        <f>IF('Data Import'!$T$348&lt;&gt;"",'Data Import'!$T$348,"")</f>
        <v/>
      </c>
      <c r="P27" s="200" t="str">
        <f>IF('Data Import'!$T$349&lt;&gt;"",'Data Import'!$T$349,"")</f>
        <v/>
      </c>
      <c r="Q27" s="200" t="str">
        <f>IF('Data Import'!$T$350&lt;&gt;"",'Data Import'!$T$350,"")</f>
        <v/>
      </c>
      <c r="R27" s="200" t="str">
        <f>IF('Data Import'!$T$351&lt;&gt;"",'Data Import'!$T$351,"")</f>
        <v/>
      </c>
      <c r="S27" s="200" t="str">
        <f>IF('Data Import'!$T$352&lt;&gt;"",'Data Import'!$T$352,"")</f>
        <v/>
      </c>
      <c r="T27" s="200" t="str">
        <f>IF('Data Import'!$T$353&lt;&gt;"",'Data Import'!$T$353,"")</f>
        <v/>
      </c>
      <c r="U27" s="200" t="str">
        <f>IF('Data Import'!$T$354&lt;&gt;"",'Data Import'!$T$354,"")</f>
        <v/>
      </c>
      <c r="V27" s="200" t="str">
        <f>IF('Data Import'!$T$355&lt;&gt;"",'Data Import'!$T$355,"")</f>
        <v/>
      </c>
      <c r="W27" s="200" t="str">
        <f>IF('Data Import'!$T$356&lt;&gt;"",'Data Import'!$T$356,"")</f>
        <v/>
      </c>
      <c r="X27" s="200" t="str">
        <f>IF('Data Import'!$T$357&lt;&gt;"",'Data Import'!$T$357,"")</f>
        <v/>
      </c>
      <c r="Y27" s="200" t="str">
        <f>IF('Data Import'!$T$358&lt;&gt;"",'Data Import'!$T$358,"")</f>
        <v/>
      </c>
      <c r="Z27" s="200" t="str">
        <f>IF('Data Import'!$T$359&lt;&gt;"",'Data Import'!$T$359,"")</f>
        <v/>
      </c>
      <c r="AA27" s="200" t="str">
        <f>IF('Data Import'!$T$360&lt;&gt;"",'Data Import'!$T$360,"")</f>
        <v/>
      </c>
      <c r="AB27" s="200" t="str">
        <f>IF('Data Import'!$T$361&lt;&gt;"",'Data Import'!$T$361,"")</f>
        <v/>
      </c>
      <c r="AC27" s="200" t="str">
        <f>IF('Data Import'!$T$362&lt;&gt;"",'Data Import'!$T$362,"")</f>
        <v/>
      </c>
      <c r="AD27" s="200" t="str">
        <f>IF('Data Import'!$T$363&lt;&gt;"",'Data Import'!$T$363,"")</f>
        <v/>
      </c>
      <c r="AE27" s="179" t="str">
        <f>IF('Data Import'!$T$364&lt;&gt;"",'Data Import'!$T$364,"")</f>
        <v/>
      </c>
      <c r="AF27" s="179" t="str">
        <f>IF('Data Import'!$T$365&lt;&gt;"",'Data Import'!$T$365,"")</f>
        <v/>
      </c>
    </row>
    <row r="28" spans="1:32" s="239" customFormat="1" ht="15.75" customHeight="1" x14ac:dyDescent="0.25">
      <c r="A28" s="33">
        <v>18</v>
      </c>
      <c r="B28" s="177" t="s">
        <v>28</v>
      </c>
      <c r="C28" s="199" t="str">
        <f>IF('Data Import'!$U$336="Нет","+","")</f>
        <v/>
      </c>
      <c r="D28" s="199" t="str">
        <f>IF('Data Import'!$U$337="Нет","+","")</f>
        <v/>
      </c>
      <c r="E28" s="179" t="str">
        <f>IF('Data Import'!$U$338&lt;&gt;"",'Data Import'!$U$338,"")</f>
        <v/>
      </c>
      <c r="F28" s="199" t="str">
        <f>IF('Data Import'!$U$339&lt;&gt;"",'Data Import'!$U$339,"")</f>
        <v/>
      </c>
      <c r="G28" s="201" t="str">
        <f>IF('Data Import'!$U$340&lt;&gt;"",'Data Import'!$U$340,"")</f>
        <v/>
      </c>
      <c r="H28" s="201" t="str">
        <f>IF('Data Import'!$U$341&lt;&gt;"",'Data Import'!$U$341,"")</f>
        <v/>
      </c>
      <c r="I28" s="179" t="str">
        <f>IF('Data Import'!$U$343&lt;&gt;"",'Data Import'!$U$343,"")</f>
        <v/>
      </c>
      <c r="J28" s="199" t="str">
        <f>IF('Data Import'!$U$342="Да","+","")</f>
        <v/>
      </c>
      <c r="K28" s="199" t="str">
        <f>IF('Data Import'!$U$344="Нет","+","")</f>
        <v/>
      </c>
      <c r="L28" s="179" t="str">
        <f>IF('Data Import'!$U$345&lt;&gt;"",'Data Import'!$U$345,"")</f>
        <v/>
      </c>
      <c r="M28" s="200" t="str">
        <f>IF('Data Import'!$U$346&lt;&gt;"",'Data Import'!$U$346,"")</f>
        <v/>
      </c>
      <c r="N28" s="200" t="str">
        <f>IF('Data Import'!$U$347&lt;&gt;"",'Data Import'!$U$347,"")</f>
        <v/>
      </c>
      <c r="O28" s="200" t="str">
        <f>IF('Data Import'!$U$348&lt;&gt;"",'Data Import'!$U$348,"")</f>
        <v/>
      </c>
      <c r="P28" s="200" t="str">
        <f>IF('Data Import'!$U$349&lt;&gt;"",'Data Import'!$U$349,"")</f>
        <v/>
      </c>
      <c r="Q28" s="200" t="str">
        <f>IF('Data Import'!$U$350&lt;&gt;"",'Data Import'!$U$350,"")</f>
        <v/>
      </c>
      <c r="R28" s="200" t="str">
        <f>IF('Data Import'!$U$351&lt;&gt;"",'Data Import'!$U$351,"")</f>
        <v/>
      </c>
      <c r="S28" s="200" t="str">
        <f>IF('Data Import'!$U$352&lt;&gt;"",'Data Import'!$U$352,"")</f>
        <v/>
      </c>
      <c r="T28" s="200" t="str">
        <f>IF('Data Import'!$U$353&lt;&gt;"",'Data Import'!$U$353,"")</f>
        <v/>
      </c>
      <c r="U28" s="200" t="str">
        <f>IF('Data Import'!$U$354&lt;&gt;"",'Data Import'!$U$354,"")</f>
        <v/>
      </c>
      <c r="V28" s="200" t="str">
        <f>IF('Data Import'!$U$355&lt;&gt;"",'Data Import'!$U$355,"")</f>
        <v/>
      </c>
      <c r="W28" s="200" t="str">
        <f>IF('Data Import'!$U$356&lt;&gt;"",'Data Import'!$U$356,"")</f>
        <v/>
      </c>
      <c r="X28" s="200" t="str">
        <f>IF('Data Import'!$U$357&lt;&gt;"",'Data Import'!$U$357,"")</f>
        <v/>
      </c>
      <c r="Y28" s="200" t="str">
        <f>IF('Data Import'!$U$358&lt;&gt;"",'Data Import'!$U$358,"")</f>
        <v/>
      </c>
      <c r="Z28" s="200" t="str">
        <f>IF('Data Import'!$U$359&lt;&gt;"",'Data Import'!$U$359,"")</f>
        <v/>
      </c>
      <c r="AA28" s="200" t="str">
        <f>IF('Data Import'!$U$360&lt;&gt;"",'Data Import'!$U$360,"")</f>
        <v/>
      </c>
      <c r="AB28" s="200" t="str">
        <f>IF('Data Import'!$U$361&lt;&gt;"",'Data Import'!$U$361,"")</f>
        <v/>
      </c>
      <c r="AC28" s="200" t="str">
        <f>IF('Data Import'!$U$362&lt;&gt;"",'Data Import'!$U$362,"")</f>
        <v/>
      </c>
      <c r="AD28" s="200" t="str">
        <f>IF('Data Import'!$U$363&lt;&gt;"",'Data Import'!$U$363,"")</f>
        <v/>
      </c>
      <c r="AE28" s="179" t="str">
        <f>IF('Data Import'!$U$364&lt;&gt;"",'Data Import'!$U$364,"")</f>
        <v/>
      </c>
      <c r="AF28" s="179" t="str">
        <f>IF('Data Import'!$U$365&lt;&gt;"",'Data Import'!$U$365,"")</f>
        <v/>
      </c>
    </row>
    <row r="29" spans="1:32" s="239" customFormat="1" ht="15.75" customHeight="1" x14ac:dyDescent="0.25">
      <c r="A29" s="33">
        <v>19</v>
      </c>
      <c r="B29" s="177" t="s">
        <v>29</v>
      </c>
      <c r="C29" s="199" t="str">
        <f>IF('Data Import'!$V$336="Нет","+","")</f>
        <v/>
      </c>
      <c r="D29" s="199" t="str">
        <f>IF('Data Import'!$V$337="Нет","+","")</f>
        <v/>
      </c>
      <c r="E29" s="179" t="str">
        <f>IF('Data Import'!$V$338&lt;&gt;"",'Data Import'!$V$338,"")</f>
        <v/>
      </c>
      <c r="F29" s="199" t="str">
        <f>IF('Data Import'!$V$339&lt;&gt;"",'Data Import'!$V$339,"")</f>
        <v/>
      </c>
      <c r="G29" s="201" t="str">
        <f>IF('Data Import'!$V$340&lt;&gt;"",'Data Import'!$V$340,"")</f>
        <v/>
      </c>
      <c r="H29" s="201" t="str">
        <f>IF('Data Import'!$V$341&lt;&gt;"",'Data Import'!$V$341,"")</f>
        <v/>
      </c>
      <c r="I29" s="179" t="str">
        <f>IF('Data Import'!$V$343&lt;&gt;"",'Data Import'!$V$343,"")</f>
        <v/>
      </c>
      <c r="J29" s="199" t="str">
        <f>IF('Data Import'!$V$342="Да","+","")</f>
        <v/>
      </c>
      <c r="K29" s="199" t="str">
        <f>IF('Data Import'!$V$344="Нет","+","")</f>
        <v/>
      </c>
      <c r="L29" s="179" t="str">
        <f>IF('Data Import'!$V$345&lt;&gt;"",'Data Import'!$V$345,"")</f>
        <v/>
      </c>
      <c r="M29" s="200" t="str">
        <f>IF('Data Import'!$V$346&lt;&gt;"",'Data Import'!$V$346,"")</f>
        <v/>
      </c>
      <c r="N29" s="200" t="str">
        <f>IF('Data Import'!$V$347&lt;&gt;"",'Data Import'!$V$347,"")</f>
        <v/>
      </c>
      <c r="O29" s="200" t="str">
        <f>IF('Data Import'!$V$348&lt;&gt;"",'Data Import'!$V$348,"")</f>
        <v/>
      </c>
      <c r="P29" s="200" t="str">
        <f>IF('Data Import'!$V$349&lt;&gt;"",'Data Import'!$V$349,"")</f>
        <v/>
      </c>
      <c r="Q29" s="200" t="str">
        <f>IF('Data Import'!$V$350&lt;&gt;"",'Data Import'!$V$350,"")</f>
        <v/>
      </c>
      <c r="R29" s="200" t="str">
        <f>IF('Data Import'!$V$351&lt;&gt;"",'Data Import'!$V$351,"")</f>
        <v/>
      </c>
      <c r="S29" s="200" t="str">
        <f>IF('Data Import'!$V$352&lt;&gt;"",'Data Import'!$V$352,"")</f>
        <v/>
      </c>
      <c r="T29" s="200" t="str">
        <f>IF('Data Import'!$V$353&lt;&gt;"",'Data Import'!$V$353,"")</f>
        <v/>
      </c>
      <c r="U29" s="200" t="str">
        <f>IF('Data Import'!$V$354&lt;&gt;"",'Data Import'!$V$354,"")</f>
        <v/>
      </c>
      <c r="V29" s="200" t="str">
        <f>IF('Data Import'!$V$355&lt;&gt;"",'Data Import'!$V$355,"")</f>
        <v/>
      </c>
      <c r="W29" s="200" t="str">
        <f>IF('Data Import'!$V$356&lt;&gt;"",'Data Import'!$V$356,"")</f>
        <v/>
      </c>
      <c r="X29" s="200" t="str">
        <f>IF('Data Import'!$V$357&lt;&gt;"",'Data Import'!$V$357,"")</f>
        <v/>
      </c>
      <c r="Y29" s="200" t="str">
        <f>IF('Data Import'!$V$358&lt;&gt;"",'Data Import'!$V$358,"")</f>
        <v/>
      </c>
      <c r="Z29" s="200" t="str">
        <f>IF('Data Import'!$V$359&lt;&gt;"",'Data Import'!$V$359,"")</f>
        <v/>
      </c>
      <c r="AA29" s="200" t="str">
        <f>IF('Data Import'!$V$360&lt;&gt;"",'Data Import'!$V$360,"")</f>
        <v/>
      </c>
      <c r="AB29" s="200" t="str">
        <f>IF('Data Import'!$V$361&lt;&gt;"",'Data Import'!$V$361,"")</f>
        <v/>
      </c>
      <c r="AC29" s="200" t="str">
        <f>IF('Data Import'!$V$362&lt;&gt;"",'Data Import'!$V$362,"")</f>
        <v/>
      </c>
      <c r="AD29" s="200" t="str">
        <f>IF('Data Import'!$V$363&lt;&gt;"",'Data Import'!$V$363,"")</f>
        <v/>
      </c>
      <c r="AE29" s="179" t="str">
        <f>IF('Data Import'!$V$364&lt;&gt;"",'Data Import'!$V$364,"")</f>
        <v/>
      </c>
      <c r="AF29" s="179" t="str">
        <f>IF('Data Import'!$V$365&lt;&gt;"",'Data Import'!$V$365,"")</f>
        <v/>
      </c>
    </row>
    <row r="30" spans="1:32" s="239" customFormat="1" ht="15.75" customHeight="1" x14ac:dyDescent="0.25">
      <c r="A30" s="33">
        <v>20</v>
      </c>
      <c r="B30" s="177" t="s">
        <v>30</v>
      </c>
      <c r="C30" s="199" t="str">
        <f>IF('Data Import'!$W$336="Нет","+","")</f>
        <v>+</v>
      </c>
      <c r="D30" s="199" t="str">
        <f>IF('Data Import'!$W$337="Нет","+","")</f>
        <v/>
      </c>
      <c r="E30" s="179" t="str">
        <f>IF('Data Import'!$W$338&lt;&gt;"",'Data Import'!$W$338,"")</f>
        <v/>
      </c>
      <c r="F30" s="199" t="str">
        <f>IF('Data Import'!$W$339&lt;&gt;"",'Data Import'!$W$339,"")</f>
        <v/>
      </c>
      <c r="G30" s="201" t="str">
        <f>IF('Data Import'!$W$340&lt;&gt;"",'Data Import'!$W$340,"")</f>
        <v/>
      </c>
      <c r="H30" s="201" t="str">
        <f>IF('Data Import'!$W$341&lt;&gt;"",'Data Import'!$W$341,"")</f>
        <v/>
      </c>
      <c r="I30" s="179" t="str">
        <f>IF('Data Import'!$W$343&lt;&gt;"",'Data Import'!$W$343,"")</f>
        <v>.</v>
      </c>
      <c r="J30" s="199" t="str">
        <f>IF('Data Import'!$W$342="Да","+","")</f>
        <v/>
      </c>
      <c r="K30" s="199" t="str">
        <f>IF('Data Import'!$W$344="Нет","+","")</f>
        <v>+</v>
      </c>
      <c r="L30" s="179" t="str">
        <f>IF('Data Import'!$W$345&lt;&gt;"",'Data Import'!$W$345,"")</f>
        <v/>
      </c>
      <c r="M30" s="200">
        <f>IF('Data Import'!$W$346&lt;&gt;"",'Data Import'!$W$346,"")</f>
        <v>1683</v>
      </c>
      <c r="N30" s="200">
        <f>IF('Data Import'!$W$347&lt;&gt;"",'Data Import'!$W$347,"")</f>
        <v>3924</v>
      </c>
      <c r="O30" s="200">
        <f>IF('Data Import'!$W$348&lt;&gt;"",'Data Import'!$W$348,"")</f>
        <v>4903</v>
      </c>
      <c r="P30" s="200">
        <f>IF('Data Import'!$W$349&lt;&gt;"",'Data Import'!$W$349,"")</f>
        <v>13148</v>
      </c>
      <c r="Q30" s="200">
        <f>IF('Data Import'!$W$350&lt;&gt;"",'Data Import'!$W$350,"")</f>
        <v>0</v>
      </c>
      <c r="R30" s="200">
        <f>IF('Data Import'!$W$351&lt;&gt;"",'Data Import'!$W$351,"")</f>
        <v>0</v>
      </c>
      <c r="S30" s="200">
        <f>IF('Data Import'!$W$352&lt;&gt;"",'Data Import'!$W$352,"")</f>
        <v>11</v>
      </c>
      <c r="T30" s="200">
        <f>IF('Data Import'!$W$353&lt;&gt;"",'Data Import'!$W$353,"")</f>
        <v>15</v>
      </c>
      <c r="U30" s="200">
        <f>IF('Data Import'!$W$354&lt;&gt;"",'Data Import'!$W$354,"")</f>
        <v>4903</v>
      </c>
      <c r="V30" s="200">
        <f>IF('Data Import'!$W$355&lt;&gt;"",'Data Import'!$W$355,"")</f>
        <v>13148</v>
      </c>
      <c r="W30" s="200">
        <f>IF('Data Import'!$W$356&lt;&gt;"",'Data Import'!$W$356,"")</f>
        <v>0</v>
      </c>
      <c r="X30" s="200">
        <f>IF('Data Import'!$W$357&lt;&gt;"",'Data Import'!$W$357,"")</f>
        <v>0</v>
      </c>
      <c r="Y30" s="200">
        <f>IF('Data Import'!$W$358&lt;&gt;"",'Data Import'!$W$358,"")</f>
        <v>0</v>
      </c>
      <c r="Z30" s="200">
        <f>IF('Data Import'!$W$359&lt;&gt;"",'Data Import'!$W$359,"")</f>
        <v>0</v>
      </c>
      <c r="AA30" s="200">
        <f>IF('Data Import'!$W$360&lt;&gt;"",'Data Import'!$W$360,"")</f>
        <v>0</v>
      </c>
      <c r="AB30" s="200">
        <f>IF('Data Import'!$W$361&lt;&gt;"",'Data Import'!$W$361,"")</f>
        <v>0</v>
      </c>
      <c r="AC30" s="200">
        <f>IF('Data Import'!$W$362&lt;&gt;"",'Data Import'!$W$362,"")</f>
        <v>1</v>
      </c>
      <c r="AD30" s="200">
        <f>IF('Data Import'!$W$363&lt;&gt;"",'Data Import'!$W$363,"")</f>
        <v>8</v>
      </c>
      <c r="AE30" s="179" t="str">
        <f>IF('Data Import'!$W$364&lt;&gt;"",'Data Import'!$W$364,"")</f>
        <v>ст.11.14.1 ч.3 КоАП РФ</v>
      </c>
      <c r="AF30" s="179" t="str">
        <f>IF('Data Import'!$W$365&lt;&gt;"",'Data Import'!$W$365,"")</f>
        <v>ст.11.14.1 ч.3 КоАП РФ</v>
      </c>
    </row>
    <row r="31" spans="1:32" s="239" customFormat="1" ht="31.5" customHeight="1" x14ac:dyDescent="0.25">
      <c r="A31" s="33">
        <v>21</v>
      </c>
      <c r="B31" s="177" t="s">
        <v>31</v>
      </c>
      <c r="C31" s="199" t="str">
        <f>IF('Data Import'!$X$336="Нет","+","")</f>
        <v/>
      </c>
      <c r="D31" s="199" t="str">
        <f>IF('Data Import'!$X$337="Нет","+","")</f>
        <v>+</v>
      </c>
      <c r="E31" s="179" t="str">
        <f>IF('Data Import'!$X$338&lt;&gt;"",'Data Import'!$X$338,"")</f>
        <v/>
      </c>
      <c r="F31" s="199" t="str">
        <f>IF('Data Import'!$X$339&lt;&gt;"",'Data Import'!$X$339,"")</f>
        <v/>
      </c>
      <c r="G31" s="201" t="str">
        <f>IF('Data Import'!$X$340&lt;&gt;"",'Data Import'!$X$340,"")</f>
        <v/>
      </c>
      <c r="H31" s="201" t="str">
        <f>IF('Data Import'!$X$341&lt;&gt;"",'Data Import'!$X$341,"")</f>
        <v/>
      </c>
      <c r="I31" s="179" t="str">
        <f>IF('Data Import'!$X$343&lt;&gt;"",'Data Import'!$X$343,"")</f>
        <v>Ежегодный план проверок не утверждался в связи с отсутствием объектов,относящихся к высокой категории риска</v>
      </c>
      <c r="J31" s="199" t="str">
        <f>IF('Data Import'!$X$342="Да","+","")</f>
        <v/>
      </c>
      <c r="K31" s="199" t="str">
        <f>IF('Data Import'!$X$344="Нет","+","")</f>
        <v/>
      </c>
      <c r="L31" s="179" t="str">
        <f>IF('Data Import'!$X$345&lt;&gt;"",'Data Import'!$X$345,"")</f>
        <v/>
      </c>
      <c r="M31" s="200" t="str">
        <f>IF('Data Import'!$X$346&lt;&gt;"",'Data Import'!$X$346,"")</f>
        <v/>
      </c>
      <c r="N31" s="200" t="str">
        <f>IF('Data Import'!$X$347&lt;&gt;"",'Data Import'!$X$347,"")</f>
        <v/>
      </c>
      <c r="O31" s="200" t="str">
        <f>IF('Data Import'!$X$348&lt;&gt;"",'Data Import'!$X$348,"")</f>
        <v/>
      </c>
      <c r="P31" s="200" t="str">
        <f>IF('Data Import'!$X$349&lt;&gt;"",'Data Import'!$X$349,"")</f>
        <v/>
      </c>
      <c r="Q31" s="200" t="str">
        <f>IF('Data Import'!$X$350&lt;&gt;"",'Data Import'!$X$350,"")</f>
        <v/>
      </c>
      <c r="R31" s="200" t="str">
        <f>IF('Data Import'!$X$351&lt;&gt;"",'Data Import'!$X$351,"")</f>
        <v/>
      </c>
      <c r="S31" s="200">
        <f>IF('Data Import'!$X$352&lt;&gt;"",'Data Import'!$X$352,"")</f>
        <v>0</v>
      </c>
      <c r="T31" s="200" t="str">
        <f>IF('Data Import'!$X$353&lt;&gt;"",'Data Import'!$X$353,"")</f>
        <v/>
      </c>
      <c r="U31" s="200" t="str">
        <f>IF('Data Import'!$X$354&lt;&gt;"",'Data Import'!$X$354,"")</f>
        <v/>
      </c>
      <c r="V31" s="200" t="str">
        <f>IF('Data Import'!$X$355&lt;&gt;"",'Data Import'!$X$355,"")</f>
        <v/>
      </c>
      <c r="W31" s="200" t="str">
        <f>IF('Data Import'!$X$356&lt;&gt;"",'Data Import'!$X$356,"")</f>
        <v/>
      </c>
      <c r="X31" s="200" t="str">
        <f>IF('Data Import'!$X$357&lt;&gt;"",'Data Import'!$X$357,"")</f>
        <v/>
      </c>
      <c r="Y31" s="200" t="str">
        <f>IF('Data Import'!$X$358&lt;&gt;"",'Data Import'!$X$358,"")</f>
        <v/>
      </c>
      <c r="Z31" s="200" t="str">
        <f>IF('Data Import'!$X$359&lt;&gt;"",'Data Import'!$X$359,"")</f>
        <v/>
      </c>
      <c r="AA31" s="200" t="str">
        <f>IF('Data Import'!$X$360&lt;&gt;"",'Data Import'!$X$360,"")</f>
        <v/>
      </c>
      <c r="AB31" s="200" t="str">
        <f>IF('Data Import'!$X$361&lt;&gt;"",'Data Import'!$X$361,"")</f>
        <v/>
      </c>
      <c r="AC31" s="200" t="str">
        <f>IF('Data Import'!$X$362&lt;&gt;"",'Data Import'!$X$362,"")</f>
        <v/>
      </c>
      <c r="AD31" s="200" t="str">
        <f>IF('Data Import'!$X$363&lt;&gt;"",'Data Import'!$X$363,"")</f>
        <v/>
      </c>
      <c r="AE31" s="179" t="str">
        <f>IF('Data Import'!$X$364&lt;&gt;"",'Data Import'!$X$364,"")</f>
        <v/>
      </c>
      <c r="AF31" s="179" t="str">
        <f>IF('Data Import'!$X$365&lt;&gt;"",'Data Import'!$X$365,"")</f>
        <v/>
      </c>
    </row>
    <row r="32" spans="1:32" s="239" customFormat="1" ht="46.5" customHeight="1" x14ac:dyDescent="0.25">
      <c r="A32" s="33">
        <v>22</v>
      </c>
      <c r="B32" s="177" t="s">
        <v>32</v>
      </c>
      <c r="C32" s="199" t="str">
        <f>IF('Data Import'!$Y$336="Нет","+","")</f>
        <v/>
      </c>
      <c r="D32" s="199" t="str">
        <f>IF('Data Import'!$Y$337="Нет","+","")</f>
        <v>+</v>
      </c>
      <c r="E32" s="179" t="str">
        <f>IF('Data Import'!$Y$338&lt;&gt;"",'Data Import'!$Y$338,"")</f>
        <v/>
      </c>
      <c r="F32" s="199" t="str">
        <f>IF('Data Import'!$Y$339&lt;&gt;"",'Data Import'!$Y$339,"")</f>
        <v/>
      </c>
      <c r="G32" s="201" t="str">
        <f>IF('Data Import'!$Y$340&lt;&gt;"",'Data Import'!$Y$340,"")</f>
        <v/>
      </c>
      <c r="H32" s="201" t="str">
        <f>IF('Data Import'!$Y$341&lt;&gt;"",'Data Import'!$Y$341,"")</f>
        <v/>
      </c>
      <c r="I32" s="179" t="str">
        <f>IF('Data Import'!$Y$343&lt;&gt;"",'Data Import'!$Y$343,"")</f>
        <v>Во исполнение постановления Правительства РФ от 10.03.2022 № 336 "Об особенностях организации и осуществления государственного контроля (надзора), муниципального контроля" проверки в сфере оказания перевозки пассажиров и багажа легковым такси не проводились.</v>
      </c>
      <c r="J32" s="199" t="str">
        <f>IF('Data Import'!$Y$342="Да","+","")</f>
        <v/>
      </c>
      <c r="K32" s="199" t="str">
        <f>IF('Data Import'!$Y$344="Нет","+","")</f>
        <v>+</v>
      </c>
      <c r="L32" s="179" t="str">
        <f>IF('Data Import'!$Y$345&lt;&gt;"",'Data Import'!$Y$345,"")</f>
        <v/>
      </c>
      <c r="M32" s="200">
        <f>IF('Data Import'!$Y$346&lt;&gt;"",'Data Import'!$Y$346,"")</f>
        <v>244</v>
      </c>
      <c r="N32" s="200">
        <f>IF('Data Import'!$Y$347&lt;&gt;"",'Data Import'!$Y$347,"")</f>
        <v>1843</v>
      </c>
      <c r="O32" s="200">
        <f>IF('Data Import'!$Y$348&lt;&gt;"",'Data Import'!$Y$348,"")</f>
        <v>2412</v>
      </c>
      <c r="P32" s="200">
        <f>IF('Data Import'!$Y$349&lt;&gt;"",'Data Import'!$Y$349,"")</f>
        <v>5581</v>
      </c>
      <c r="Q32" s="200">
        <f>IF('Data Import'!$Y$350&lt;&gt;"",'Data Import'!$Y$350,"")</f>
        <v>2101</v>
      </c>
      <c r="R32" s="200">
        <f>IF('Data Import'!$Y$351&lt;&gt;"",'Data Import'!$Y$351,"")</f>
        <v>4922</v>
      </c>
      <c r="S32" s="200">
        <f>IF('Data Import'!$Y$352&lt;&gt;"",'Data Import'!$Y$352,"")</f>
        <v>0</v>
      </c>
      <c r="T32" s="200">
        <f>IF('Data Import'!$Y$353&lt;&gt;"",'Data Import'!$Y$353,"")</f>
        <v>0</v>
      </c>
      <c r="U32" s="200" t="str">
        <f>IF('Data Import'!$Y$354&lt;&gt;"",'Data Import'!$Y$354,"")</f>
        <v/>
      </c>
      <c r="V32" s="200" t="str">
        <f>IF('Data Import'!$Y$355&lt;&gt;"",'Data Import'!$Y$355,"")</f>
        <v/>
      </c>
      <c r="W32" s="200" t="str">
        <f>IF('Data Import'!$Y$356&lt;&gt;"",'Data Import'!$Y$356,"")</f>
        <v/>
      </c>
      <c r="X32" s="200" t="str">
        <f>IF('Data Import'!$Y$357&lt;&gt;"",'Data Import'!$Y$357,"")</f>
        <v/>
      </c>
      <c r="Y32" s="200" t="str">
        <f>IF('Data Import'!$Y$358&lt;&gt;"",'Data Import'!$Y$358,"")</f>
        <v/>
      </c>
      <c r="Z32" s="200" t="str">
        <f>IF('Data Import'!$Y$359&lt;&gt;"",'Data Import'!$Y$359,"")</f>
        <v/>
      </c>
      <c r="AA32" s="200" t="str">
        <f>IF('Data Import'!$Y$360&lt;&gt;"",'Data Import'!$Y$360,"")</f>
        <v/>
      </c>
      <c r="AB32" s="200" t="str">
        <f>IF('Data Import'!$Y$361&lt;&gt;"",'Data Import'!$Y$361,"")</f>
        <v/>
      </c>
      <c r="AC32" s="200" t="str">
        <f>IF('Data Import'!$Y$362&lt;&gt;"",'Data Import'!$Y$362,"")</f>
        <v/>
      </c>
      <c r="AD32" s="200" t="str">
        <f>IF('Data Import'!$Y$363&lt;&gt;"",'Data Import'!$Y$363,"")</f>
        <v/>
      </c>
      <c r="AE32" s="179" t="str">
        <f>IF('Data Import'!$Y$364&lt;&gt;"",'Data Import'!$Y$364,"")</f>
        <v/>
      </c>
      <c r="AF32" s="179" t="str">
        <f>IF('Data Import'!$Y$365&lt;&gt;"",'Data Import'!$Y$365,"")</f>
        <v/>
      </c>
    </row>
    <row r="33" spans="1:32" s="239" customFormat="1" ht="15.75" customHeight="1" x14ac:dyDescent="0.25">
      <c r="A33" s="33">
        <v>23</v>
      </c>
      <c r="B33" s="177" t="s">
        <v>33</v>
      </c>
      <c r="C33" s="199" t="str">
        <f>IF('Data Import'!$Z$336="Нет","+","")</f>
        <v/>
      </c>
      <c r="D33" s="199" t="str">
        <f>IF('Data Import'!$Z$337="Нет","+","")</f>
        <v/>
      </c>
      <c r="E33" s="179" t="str">
        <f>IF('Data Import'!$Z$338&lt;&gt;"",'Data Import'!$Z$338,"")</f>
        <v/>
      </c>
      <c r="F33" s="199" t="str">
        <f>IF('Data Import'!$Z$339&lt;&gt;"",'Data Import'!$Z$339,"")</f>
        <v/>
      </c>
      <c r="G33" s="201" t="str">
        <f>IF('Data Import'!$Z$340&lt;&gt;"",'Data Import'!$Z$340,"")</f>
        <v/>
      </c>
      <c r="H33" s="201" t="str">
        <f>IF('Data Import'!$Z$341&lt;&gt;"",'Data Import'!$Z$341,"")</f>
        <v/>
      </c>
      <c r="I33" s="179" t="str">
        <f>IF('Data Import'!$Z$343&lt;&gt;"",'Data Import'!$Z$343,"")</f>
        <v/>
      </c>
      <c r="J33" s="199" t="str">
        <f>IF('Data Import'!$Z$342="Да","+","")</f>
        <v/>
      </c>
      <c r="K33" s="199" t="str">
        <f>IF('Data Import'!$Z$344="Нет","+","")</f>
        <v/>
      </c>
      <c r="L33" s="179" t="str">
        <f>IF('Data Import'!$Z$345&lt;&gt;"",'Data Import'!$Z$345,"")</f>
        <v/>
      </c>
      <c r="M33" s="200" t="str">
        <f>IF('Data Import'!$Z$346&lt;&gt;"",'Data Import'!$Z$346,"")</f>
        <v/>
      </c>
      <c r="N33" s="200" t="str">
        <f>IF('Data Import'!$Z$347&lt;&gt;"",'Data Import'!$Z$347,"")</f>
        <v/>
      </c>
      <c r="O33" s="200" t="str">
        <f>IF('Data Import'!$Z$348&lt;&gt;"",'Data Import'!$Z$348,"")</f>
        <v/>
      </c>
      <c r="P33" s="200" t="str">
        <f>IF('Data Import'!$Z$349&lt;&gt;"",'Data Import'!$Z$349,"")</f>
        <v/>
      </c>
      <c r="Q33" s="200" t="str">
        <f>IF('Data Import'!$Z$350&lt;&gt;"",'Data Import'!$Z$350,"")</f>
        <v/>
      </c>
      <c r="R33" s="200" t="str">
        <f>IF('Data Import'!$Z$351&lt;&gt;"",'Data Import'!$Z$351,"")</f>
        <v/>
      </c>
      <c r="S33" s="200" t="str">
        <f>IF('Data Import'!$Z$352&lt;&gt;"",'Data Import'!$Z$352,"")</f>
        <v/>
      </c>
      <c r="T33" s="200" t="str">
        <f>IF('Data Import'!$Z$353&lt;&gt;"",'Data Import'!$Z$353,"")</f>
        <v/>
      </c>
      <c r="U33" s="200" t="str">
        <f>IF('Data Import'!$Z$354&lt;&gt;"",'Data Import'!$Z$354,"")</f>
        <v/>
      </c>
      <c r="V33" s="200" t="str">
        <f>IF('Data Import'!$Z$355&lt;&gt;"",'Data Import'!$Z$355,"")</f>
        <v/>
      </c>
      <c r="W33" s="200" t="str">
        <f>IF('Data Import'!$Z$356&lt;&gt;"",'Data Import'!$Z$356,"")</f>
        <v/>
      </c>
      <c r="X33" s="200" t="str">
        <f>IF('Data Import'!$Z$357&lt;&gt;"",'Data Import'!$Z$357,"")</f>
        <v/>
      </c>
      <c r="Y33" s="200" t="str">
        <f>IF('Data Import'!$Z$358&lt;&gt;"",'Data Import'!$Z$358,"")</f>
        <v/>
      </c>
      <c r="Z33" s="200" t="str">
        <f>IF('Data Import'!$Z$359&lt;&gt;"",'Data Import'!$Z$359,"")</f>
        <v/>
      </c>
      <c r="AA33" s="200" t="str">
        <f>IF('Data Import'!$Z$360&lt;&gt;"",'Data Import'!$Z$360,"")</f>
        <v/>
      </c>
      <c r="AB33" s="200" t="str">
        <f>IF('Data Import'!$Z$361&lt;&gt;"",'Data Import'!$Z$361,"")</f>
        <v/>
      </c>
      <c r="AC33" s="200" t="str">
        <f>IF('Data Import'!$Z$362&lt;&gt;"",'Data Import'!$Z$362,"")</f>
        <v/>
      </c>
      <c r="AD33" s="200" t="str">
        <f>IF('Data Import'!$Z$363&lt;&gt;"",'Data Import'!$Z$363,"")</f>
        <v/>
      </c>
      <c r="AE33" s="179" t="str">
        <f>IF('Data Import'!$Z$364&lt;&gt;"",'Data Import'!$Z$364,"")</f>
        <v/>
      </c>
      <c r="AF33" s="179" t="str">
        <f>IF('Data Import'!$Z$365&lt;&gt;"",'Data Import'!$Z$365,"")</f>
        <v/>
      </c>
    </row>
    <row r="34" spans="1:32" s="239" customFormat="1" ht="15.75" customHeight="1" x14ac:dyDescent="0.25">
      <c r="A34" s="33">
        <v>24</v>
      </c>
      <c r="B34" s="177" t="s">
        <v>34</v>
      </c>
      <c r="C34" s="199" t="str">
        <f>IF('Data Import'!$AA$336="Нет","+","")</f>
        <v/>
      </c>
      <c r="D34" s="199" t="str">
        <f>IF('Data Import'!$AA$337="Нет","+","")</f>
        <v>+</v>
      </c>
      <c r="E34" s="179" t="str">
        <f>IF('Data Import'!$AA$338&lt;&gt;"",'Data Import'!$AA$338,"")</f>
        <v/>
      </c>
      <c r="F34" s="199" t="str">
        <f>IF('Data Import'!$AA$339&lt;&gt;"",'Data Import'!$AA$339,"")</f>
        <v/>
      </c>
      <c r="G34" s="201" t="str">
        <f>IF('Data Import'!$AA$340&lt;&gt;"",'Data Import'!$AA$340,"")</f>
        <v/>
      </c>
      <c r="H34" s="201" t="str">
        <f>IF('Data Import'!$AA$341&lt;&gt;"",'Data Import'!$AA$341,"")</f>
        <v/>
      </c>
      <c r="I34" s="179" t="str">
        <f>IF('Data Import'!$AA$343&lt;&gt;"",'Data Import'!$AA$343,"")</f>
        <v/>
      </c>
      <c r="J34" s="199" t="str">
        <f>IF('Data Import'!$AA$342="Да","+","")</f>
        <v>+</v>
      </c>
      <c r="K34" s="199" t="str">
        <f>IF('Data Import'!$AA$344="Нет","+","")</f>
        <v>+</v>
      </c>
      <c r="L34" s="179" t="str">
        <f>IF('Data Import'!$AA$345&lt;&gt;"",'Data Import'!$AA$345,"")</f>
        <v/>
      </c>
      <c r="M34" s="200">
        <f>IF('Data Import'!$AA$346&lt;&gt;"",'Data Import'!$AA$346,"")</f>
        <v>960</v>
      </c>
      <c r="N34" s="200">
        <f>IF('Data Import'!$AA$347&lt;&gt;"",'Data Import'!$AA$347,"")</f>
        <v>1171</v>
      </c>
      <c r="O34" s="200">
        <f>IF('Data Import'!$AA$348&lt;&gt;"",'Data Import'!$AA$348,"")</f>
        <v>2393</v>
      </c>
      <c r="P34" s="200">
        <f>IF('Data Import'!$AA$349&lt;&gt;"",'Data Import'!$AA$349,"")</f>
        <v>2959</v>
      </c>
      <c r="Q34" s="200">
        <f>IF('Data Import'!$AA$350&lt;&gt;"",'Data Import'!$AA$350,"")</f>
        <v>0</v>
      </c>
      <c r="R34" s="200">
        <f>IF('Data Import'!$AA$351&lt;&gt;"",'Data Import'!$AA$351,"")</f>
        <v>0</v>
      </c>
      <c r="S34" s="200">
        <f>IF('Data Import'!$AA$352&lt;&gt;"",'Data Import'!$AA$352,"")</f>
        <v>218</v>
      </c>
      <c r="T34" s="200">
        <f>IF('Data Import'!$AA$353&lt;&gt;"",'Data Import'!$AA$353,"")</f>
        <v>332</v>
      </c>
      <c r="U34" s="200" t="str">
        <f>IF('Data Import'!$AA$354&lt;&gt;"",'Data Import'!$AA$354,"")</f>
        <v/>
      </c>
      <c r="V34" s="200">
        <f>IF('Data Import'!$AA$355&lt;&gt;"",'Data Import'!$AA$355,"")</f>
        <v>483</v>
      </c>
      <c r="W34" s="200" t="str">
        <f>IF('Data Import'!$AA$356&lt;&gt;"",'Data Import'!$AA$356,"")</f>
        <v/>
      </c>
      <c r="X34" s="200">
        <f>IF('Data Import'!$AA$357&lt;&gt;"",'Data Import'!$AA$357,"")</f>
        <v>94</v>
      </c>
      <c r="Y34" s="200" t="str">
        <f>IF('Data Import'!$AA$358&lt;&gt;"",'Data Import'!$AA$358,"")</f>
        <v/>
      </c>
      <c r="Z34" s="200">
        <f>IF('Data Import'!$AA$359&lt;&gt;"",'Data Import'!$AA$359,"")</f>
        <v>0</v>
      </c>
      <c r="AA34" s="200" t="str">
        <f>IF('Data Import'!$AA$360&lt;&gt;"",'Data Import'!$AA$360,"")</f>
        <v/>
      </c>
      <c r="AB34" s="200">
        <f>IF('Data Import'!$AA$361&lt;&gt;"",'Data Import'!$AA$361,"")</f>
        <v>0</v>
      </c>
      <c r="AC34" s="200" t="str">
        <f>IF('Data Import'!$AA$362&lt;&gt;"",'Data Import'!$AA$362,"")</f>
        <v/>
      </c>
      <c r="AD34" s="200">
        <f>IF('Data Import'!$AA$363&lt;&gt;"",'Data Import'!$AA$363,"")</f>
        <v>81</v>
      </c>
      <c r="AE34" s="179" t="str">
        <f>IF('Data Import'!$AA$364&lt;&gt;"",'Data Import'!$AA$364,"")</f>
        <v/>
      </c>
      <c r="AF34" s="179" t="str">
        <f>IF('Data Import'!$AA$365&lt;&gt;"",'Data Import'!$AA$365,"")</f>
        <v>ч. 2 и 3 ст. 12.31.1 КоАП РФ,
ч. 1 и 3 ст. 11.14.1 КоАП РФ.</v>
      </c>
    </row>
    <row r="35" spans="1:32" s="239" customFormat="1" ht="33" customHeight="1" x14ac:dyDescent="0.25">
      <c r="A35" s="33">
        <v>25</v>
      </c>
      <c r="B35" s="177" t="s">
        <v>35</v>
      </c>
      <c r="C35" s="199" t="str">
        <f>IF('Data Import'!$AB$336="Нет","+","")</f>
        <v>+</v>
      </c>
      <c r="D35" s="199" t="str">
        <f>IF('Data Import'!$AB$337="Нет","+","")</f>
        <v/>
      </c>
      <c r="E35" s="179" t="str">
        <f>IF('Data Import'!$AB$338&lt;&gt;"",'Data Import'!$AB$338,"")</f>
        <v/>
      </c>
      <c r="F35" s="199" t="str">
        <f>IF('Data Import'!$AB$339&lt;&gt;"",'Data Import'!$AB$339,"")</f>
        <v/>
      </c>
      <c r="G35" s="201" t="str">
        <f>IF('Data Import'!$AB$340&lt;&gt;"",'Data Import'!$AB$340,"")</f>
        <v/>
      </c>
      <c r="H35" s="201" t="str">
        <f>IF('Data Import'!$AB$341&lt;&gt;"",'Data Import'!$AB$341,"")</f>
        <v/>
      </c>
      <c r="I35" s="179" t="str">
        <f>IF('Data Import'!$AB$343&lt;&gt;"",'Data Import'!$AB$343,"")</f>
        <v>Информацию по количеству такси в отдельных муниципальных образованиях не отсортировать в программе ФГИС такси, в связи с чем по Вологде и Череповцу данные не вынесены в поля</v>
      </c>
      <c r="J35" s="199" t="str">
        <f>IF('Data Import'!$AB$342="Да","+","")</f>
        <v/>
      </c>
      <c r="K35" s="199" t="str">
        <f>IF('Data Import'!$AB$344="Нет","+","")</f>
        <v>+</v>
      </c>
      <c r="L35" s="179" t="str">
        <f>IF('Data Import'!$AB$345&lt;&gt;"",'Data Import'!$AB$345,"")</f>
        <v/>
      </c>
      <c r="M35" s="200">
        <f>IF('Data Import'!$AB$346&lt;&gt;"",'Data Import'!$AB$346,"")</f>
        <v>1857</v>
      </c>
      <c r="N35" s="200">
        <f>IF('Data Import'!$AB$347&lt;&gt;"",'Data Import'!$AB$347,"")</f>
        <v>1993</v>
      </c>
      <c r="O35" s="200">
        <f>IF('Data Import'!$AB$348&lt;&gt;"",'Data Import'!$AB$348,"")</f>
        <v>2418</v>
      </c>
      <c r="P35" s="200">
        <f>IF('Data Import'!$AB$349&lt;&gt;"",'Data Import'!$AB$349,"")</f>
        <v>4290</v>
      </c>
      <c r="Q35" s="200">
        <f>IF('Data Import'!$AB$350&lt;&gt;"",'Data Import'!$AB$350,"")</f>
        <v>200</v>
      </c>
      <c r="R35" s="200">
        <f>IF('Data Import'!$AB$351&lt;&gt;"",'Data Import'!$AB$351,"")</f>
        <v>250</v>
      </c>
      <c r="S35" s="200">
        <f>IF('Data Import'!$AB$352&lt;&gt;"",'Data Import'!$AB$352,"")</f>
        <v>0</v>
      </c>
      <c r="T35" s="200">
        <f>IF('Data Import'!$AB$353&lt;&gt;"",'Data Import'!$AB$353,"")</f>
        <v>0</v>
      </c>
      <c r="U35" s="200" t="str">
        <f>IF('Data Import'!$AB$354&lt;&gt;"",'Data Import'!$AB$354,"")</f>
        <v/>
      </c>
      <c r="V35" s="200" t="str">
        <f>IF('Data Import'!$AB$355&lt;&gt;"",'Data Import'!$AB$355,"")</f>
        <v/>
      </c>
      <c r="W35" s="200" t="str">
        <f>IF('Data Import'!$AB$356&lt;&gt;"",'Data Import'!$AB$356,"")</f>
        <v/>
      </c>
      <c r="X35" s="200" t="str">
        <f>IF('Data Import'!$AB$357&lt;&gt;"",'Data Import'!$AB$357,"")</f>
        <v/>
      </c>
      <c r="Y35" s="200" t="str">
        <f>IF('Data Import'!$AB$358&lt;&gt;"",'Data Import'!$AB$358,"")</f>
        <v/>
      </c>
      <c r="Z35" s="200" t="str">
        <f>IF('Data Import'!$AB$359&lt;&gt;"",'Data Import'!$AB$359,"")</f>
        <v/>
      </c>
      <c r="AA35" s="200" t="str">
        <f>IF('Data Import'!$AB$360&lt;&gt;"",'Data Import'!$AB$360,"")</f>
        <v/>
      </c>
      <c r="AB35" s="200" t="str">
        <f>IF('Data Import'!$AB$361&lt;&gt;"",'Data Import'!$AB$361,"")</f>
        <v/>
      </c>
      <c r="AC35" s="200" t="str">
        <f>IF('Data Import'!$AB$362&lt;&gt;"",'Data Import'!$AB$362,"")</f>
        <v/>
      </c>
      <c r="AD35" s="200" t="str">
        <f>IF('Data Import'!$AB$363&lt;&gt;"",'Data Import'!$AB$363,"")</f>
        <v/>
      </c>
      <c r="AE35" s="179" t="str">
        <f>IF('Data Import'!$AB$364&lt;&gt;"",'Data Import'!$AB$364,"")</f>
        <v/>
      </c>
      <c r="AF35" s="179" t="str">
        <f>IF('Data Import'!$AB$365&lt;&gt;"",'Data Import'!$AB$365,"")</f>
        <v/>
      </c>
    </row>
    <row r="36" spans="1:32" s="239" customFormat="1" ht="45" customHeight="1" x14ac:dyDescent="0.25">
      <c r="A36" s="33">
        <v>26</v>
      </c>
      <c r="B36" s="177" t="s">
        <v>36</v>
      </c>
      <c r="C36" s="199" t="str">
        <f>IF('Data Import'!$AC$336="Нет","+","")</f>
        <v/>
      </c>
      <c r="D36" s="199" t="str">
        <f>IF('Data Import'!$AC$337="Нет","+","")</f>
        <v>+</v>
      </c>
      <c r="E36" s="179" t="str">
        <f>IF('Data Import'!$AC$338&lt;&gt;"",'Data Import'!$AC$338,"")</f>
        <v/>
      </c>
      <c r="F36" s="199" t="str">
        <f>IF('Data Import'!$AC$339&lt;&gt;"",'Data Import'!$AC$339,"")</f>
        <v/>
      </c>
      <c r="G36" s="201" t="str">
        <f>IF('Data Import'!$AC$340&lt;&gt;"",'Data Import'!$AC$340,"")</f>
        <v/>
      </c>
      <c r="H36" s="201" t="str">
        <f>IF('Data Import'!$AC$341&lt;&gt;"",'Data Import'!$AC$341,"")</f>
        <v/>
      </c>
      <c r="I36" s="179" t="str">
        <f>IF('Data Import'!$AC$343&lt;&gt;"",'Data Import'!$AC$343,"")</f>
        <v>Проведение плановых контрольных (надзорных) мероприятий в 2024 и 2025 голах не осуществлялось связи с ограничениями, установленными постановлением Правительства РФ от 10.03.2022 № 336</v>
      </c>
      <c r="J36" s="199" t="str">
        <f>IF('Data Import'!$AC$342="Да","+","")</f>
        <v/>
      </c>
      <c r="K36" s="199" t="str">
        <f>IF('Data Import'!$AC$344="Нет","+","")</f>
        <v>+</v>
      </c>
      <c r="L36" s="179" t="str">
        <f>IF('Data Import'!$AC$345&lt;&gt;"",'Data Import'!$AC$345,"")</f>
        <v/>
      </c>
      <c r="M36" s="200">
        <f>IF('Data Import'!$AC$346&lt;&gt;"",'Data Import'!$AC$346,"")</f>
        <v>2453</v>
      </c>
      <c r="N36" s="200">
        <f>IF('Data Import'!$AC$347&lt;&gt;"",'Data Import'!$AC$347,"")</f>
        <v>5718</v>
      </c>
      <c r="O36" s="200">
        <f>IF('Data Import'!$AC$348&lt;&gt;"",'Data Import'!$AC$348,"")</f>
        <v>61866</v>
      </c>
      <c r="P36" s="200">
        <f>IF('Data Import'!$AC$349&lt;&gt;"",'Data Import'!$AC$349,"")</f>
        <v>67021</v>
      </c>
      <c r="Q36" s="200">
        <f>IF('Data Import'!$AC$350&lt;&gt;"",'Data Import'!$AC$350,"")</f>
        <v>0</v>
      </c>
      <c r="R36" s="200">
        <f>IF('Data Import'!$AC$351&lt;&gt;"",'Data Import'!$AC$351,"")</f>
        <v>0</v>
      </c>
      <c r="S36" s="200">
        <f>IF('Data Import'!$AC$352&lt;&gt;"",'Data Import'!$AC$352,"")</f>
        <v>0</v>
      </c>
      <c r="T36" s="200">
        <f>IF('Data Import'!$AC$353&lt;&gt;"",'Data Import'!$AC$353,"")</f>
        <v>0</v>
      </c>
      <c r="U36" s="200" t="str">
        <f>IF('Data Import'!$AC$354&lt;&gt;"",'Data Import'!$AC$354,"")</f>
        <v/>
      </c>
      <c r="V36" s="200" t="str">
        <f>IF('Data Import'!$AC$355&lt;&gt;"",'Data Import'!$AC$355,"")</f>
        <v/>
      </c>
      <c r="W36" s="200" t="str">
        <f>IF('Data Import'!$AC$356&lt;&gt;"",'Data Import'!$AC$356,"")</f>
        <v/>
      </c>
      <c r="X36" s="200" t="str">
        <f>IF('Data Import'!$AC$357&lt;&gt;"",'Data Import'!$AC$357,"")</f>
        <v/>
      </c>
      <c r="Y36" s="200" t="str">
        <f>IF('Data Import'!$AC$358&lt;&gt;"",'Data Import'!$AC$358,"")</f>
        <v/>
      </c>
      <c r="Z36" s="200" t="str">
        <f>IF('Data Import'!$AC$359&lt;&gt;"",'Data Import'!$AC$359,"")</f>
        <v/>
      </c>
      <c r="AA36" s="200" t="str">
        <f>IF('Data Import'!$AC$360&lt;&gt;"",'Data Import'!$AC$360,"")</f>
        <v/>
      </c>
      <c r="AB36" s="200" t="str">
        <f>IF('Data Import'!$AC$361&lt;&gt;"",'Data Import'!$AC$361,"")</f>
        <v/>
      </c>
      <c r="AC36" s="200" t="str">
        <f>IF('Data Import'!$AC$362&lt;&gt;"",'Data Import'!$AC$362,"")</f>
        <v/>
      </c>
      <c r="AD36" s="200" t="str">
        <f>IF('Data Import'!$AC$363&lt;&gt;"",'Data Import'!$AC$363,"")</f>
        <v/>
      </c>
      <c r="AE36" s="179" t="str">
        <f>IF('Data Import'!$AC$364&lt;&gt;"",'Data Import'!$AC$364,"")</f>
        <v/>
      </c>
      <c r="AF36" s="179" t="str">
        <f>IF('Data Import'!$AC$365&lt;&gt;"",'Data Import'!$AC$365,"")</f>
        <v/>
      </c>
    </row>
    <row r="37" spans="1:32" s="239" customFormat="1" ht="15.75" customHeight="1" x14ac:dyDescent="0.25">
      <c r="A37" s="33">
        <v>27</v>
      </c>
      <c r="B37" s="177" t="s">
        <v>37</v>
      </c>
      <c r="C37" s="199" t="str">
        <f>IF('Data Import'!$AD$336="Нет","+","")</f>
        <v/>
      </c>
      <c r="D37" s="199" t="str">
        <f>IF('Data Import'!$AD$337="Нет","+","")</f>
        <v/>
      </c>
      <c r="E37" s="179" t="str">
        <f>IF('Data Import'!$AD$338&lt;&gt;"",'Data Import'!$AD$338,"")</f>
        <v/>
      </c>
      <c r="F37" s="199" t="str">
        <f>IF('Data Import'!$AD$339&lt;&gt;"",'Data Import'!$AD$339,"")</f>
        <v/>
      </c>
      <c r="G37" s="201" t="str">
        <f>IF('Data Import'!$AD$340&lt;&gt;"",'Data Import'!$AD$340,"")</f>
        <v/>
      </c>
      <c r="H37" s="201" t="str">
        <f>IF('Data Import'!$AD$341&lt;&gt;"",'Data Import'!$AD$341,"")</f>
        <v/>
      </c>
      <c r="I37" s="179" t="str">
        <f>IF('Data Import'!$AD$343&lt;&gt;"",'Data Import'!$AD$343,"")</f>
        <v/>
      </c>
      <c r="J37" s="199" t="str">
        <f>IF('Data Import'!$AD$342="Да","+","")</f>
        <v/>
      </c>
      <c r="K37" s="199" t="str">
        <f>IF('Data Import'!$AD$344="Нет","+","")</f>
        <v/>
      </c>
      <c r="L37" s="179" t="str">
        <f>IF('Data Import'!$AD$345&lt;&gt;"",'Data Import'!$AD$345,"")</f>
        <v/>
      </c>
      <c r="M37" s="200" t="str">
        <f>IF('Data Import'!$AD$346&lt;&gt;"",'Data Import'!$AD$346,"")</f>
        <v/>
      </c>
      <c r="N37" s="200" t="str">
        <f>IF('Data Import'!$AD$347&lt;&gt;"",'Data Import'!$AD$347,"")</f>
        <v/>
      </c>
      <c r="O37" s="200" t="str">
        <f>IF('Data Import'!$AD$348&lt;&gt;"",'Data Import'!$AD$348,"")</f>
        <v/>
      </c>
      <c r="P37" s="200" t="str">
        <f>IF('Data Import'!$AD$349&lt;&gt;"",'Data Import'!$AD$349,"")</f>
        <v/>
      </c>
      <c r="Q37" s="200" t="str">
        <f>IF('Data Import'!$AD$350&lt;&gt;"",'Data Import'!$AD$350,"")</f>
        <v/>
      </c>
      <c r="R37" s="200" t="str">
        <f>IF('Data Import'!$AD$351&lt;&gt;"",'Data Import'!$AD$351,"")</f>
        <v/>
      </c>
      <c r="S37" s="200" t="str">
        <f>IF('Data Import'!$AD$352&lt;&gt;"",'Data Import'!$AD$352,"")</f>
        <v/>
      </c>
      <c r="T37" s="200" t="str">
        <f>IF('Data Import'!$AD$353&lt;&gt;"",'Data Import'!$AD$353,"")</f>
        <v/>
      </c>
      <c r="U37" s="200" t="str">
        <f>IF('Data Import'!$AD$354&lt;&gt;"",'Data Import'!$AD$354,"")</f>
        <v/>
      </c>
      <c r="V37" s="200" t="str">
        <f>IF('Data Import'!$AD$355&lt;&gt;"",'Data Import'!$AD$355,"")</f>
        <v/>
      </c>
      <c r="W37" s="200" t="str">
        <f>IF('Data Import'!$AD$356&lt;&gt;"",'Data Import'!$AD$356,"")</f>
        <v/>
      </c>
      <c r="X37" s="200" t="str">
        <f>IF('Data Import'!$AD$357&lt;&gt;"",'Data Import'!$AD$357,"")</f>
        <v/>
      </c>
      <c r="Y37" s="200" t="str">
        <f>IF('Data Import'!$AD$358&lt;&gt;"",'Data Import'!$AD$358,"")</f>
        <v/>
      </c>
      <c r="Z37" s="200" t="str">
        <f>IF('Data Import'!$AD$359&lt;&gt;"",'Data Import'!$AD$359,"")</f>
        <v/>
      </c>
      <c r="AA37" s="200" t="str">
        <f>IF('Data Import'!$AD$360&lt;&gt;"",'Data Import'!$AD$360,"")</f>
        <v/>
      </c>
      <c r="AB37" s="200" t="str">
        <f>IF('Data Import'!$AD$361&lt;&gt;"",'Data Import'!$AD$361,"")</f>
        <v/>
      </c>
      <c r="AC37" s="200" t="str">
        <f>IF('Data Import'!$AD$362&lt;&gt;"",'Data Import'!$AD$362,"")</f>
        <v/>
      </c>
      <c r="AD37" s="200" t="str">
        <f>IF('Data Import'!$AD$363&lt;&gt;"",'Data Import'!$AD$363,"")</f>
        <v/>
      </c>
      <c r="AE37" s="179" t="str">
        <f>IF('Data Import'!$AD$364&lt;&gt;"",'Data Import'!$AD$364,"")</f>
        <v/>
      </c>
      <c r="AF37" s="179" t="str">
        <f>IF('Data Import'!$AD$365&lt;&gt;"",'Data Import'!$AD$365,"")</f>
        <v/>
      </c>
    </row>
    <row r="38" spans="1:32" s="239" customFormat="1" ht="15.75" customHeight="1" x14ac:dyDescent="0.25">
      <c r="A38" s="33">
        <v>28</v>
      </c>
      <c r="B38" s="177" t="s">
        <v>38</v>
      </c>
      <c r="C38" s="199" t="str">
        <f>IF('Data Import'!$AE$336="Нет","+","")</f>
        <v>+</v>
      </c>
      <c r="D38" s="199" t="str">
        <f>IF('Data Import'!$AE$337="Нет","+","")</f>
        <v/>
      </c>
      <c r="E38" s="179" t="str">
        <f>IF('Data Import'!$AE$338&lt;&gt;"",'Data Import'!$AE$338,"")</f>
        <v/>
      </c>
      <c r="F38" s="199" t="str">
        <f>IF('Data Import'!$AE$339&lt;&gt;"",'Data Import'!$AE$339,"")</f>
        <v/>
      </c>
      <c r="G38" s="201" t="str">
        <f>IF('Data Import'!$AE$340&lt;&gt;"",'Data Import'!$AE$340,"")</f>
        <v/>
      </c>
      <c r="H38" s="201" t="str">
        <f>IF('Data Import'!$AE$341&lt;&gt;"",'Data Import'!$AE$341,"")</f>
        <v/>
      </c>
      <c r="I38" s="179" t="str">
        <f>IF('Data Import'!$AE$343&lt;&gt;"",'Data Import'!$AE$343,"")</f>
        <v>отсутствие полномочий</v>
      </c>
      <c r="J38" s="199" t="str">
        <f>IF('Data Import'!$AE$342="Да","+","")</f>
        <v/>
      </c>
      <c r="K38" s="199" t="str">
        <f>IF('Data Import'!$AE$344="Нет","+","")</f>
        <v/>
      </c>
      <c r="L38" s="179" t="str">
        <f>IF('Data Import'!$AE$345&lt;&gt;"",'Data Import'!$AE$345,"")</f>
        <v/>
      </c>
      <c r="M38" s="200" t="str">
        <f>IF('Data Import'!$AE$346&lt;&gt;"",'Data Import'!$AE$346,"")</f>
        <v/>
      </c>
      <c r="N38" s="200" t="str">
        <f>IF('Data Import'!$AE$347&lt;&gt;"",'Data Import'!$AE$347,"")</f>
        <v/>
      </c>
      <c r="O38" s="200" t="str">
        <f>IF('Data Import'!$AE$348&lt;&gt;"",'Data Import'!$AE$348,"")</f>
        <v/>
      </c>
      <c r="P38" s="200" t="str">
        <f>IF('Data Import'!$AE$349&lt;&gt;"",'Data Import'!$AE$349,"")</f>
        <v/>
      </c>
      <c r="Q38" s="200" t="str">
        <f>IF('Data Import'!$AE$350&lt;&gt;"",'Data Import'!$AE$350,"")</f>
        <v/>
      </c>
      <c r="R38" s="200" t="str">
        <f>IF('Data Import'!$AE$351&lt;&gt;"",'Data Import'!$AE$351,"")</f>
        <v/>
      </c>
      <c r="S38" s="200">
        <f>IF('Data Import'!$AE$352&lt;&gt;"",'Data Import'!$AE$352,"")</f>
        <v>0</v>
      </c>
      <c r="T38" s="200">
        <f>IF('Data Import'!$AE$353&lt;&gt;"",'Data Import'!$AE$353,"")</f>
        <v>0</v>
      </c>
      <c r="U38" s="200" t="str">
        <f>IF('Data Import'!$AE$354&lt;&gt;"",'Data Import'!$AE$354,"")</f>
        <v/>
      </c>
      <c r="V38" s="200" t="str">
        <f>IF('Data Import'!$AE$355&lt;&gt;"",'Data Import'!$AE$355,"")</f>
        <v/>
      </c>
      <c r="W38" s="200" t="str">
        <f>IF('Data Import'!$AE$356&lt;&gt;"",'Data Import'!$AE$356,"")</f>
        <v/>
      </c>
      <c r="X38" s="200" t="str">
        <f>IF('Data Import'!$AE$357&lt;&gt;"",'Data Import'!$AE$357,"")</f>
        <v/>
      </c>
      <c r="Y38" s="200" t="str">
        <f>IF('Data Import'!$AE$358&lt;&gt;"",'Data Import'!$AE$358,"")</f>
        <v/>
      </c>
      <c r="Z38" s="200" t="str">
        <f>IF('Data Import'!$AE$359&lt;&gt;"",'Data Import'!$AE$359,"")</f>
        <v/>
      </c>
      <c r="AA38" s="200" t="str">
        <f>IF('Data Import'!$AE$360&lt;&gt;"",'Data Import'!$AE$360,"")</f>
        <v/>
      </c>
      <c r="AB38" s="200" t="str">
        <f>IF('Data Import'!$AE$361&lt;&gt;"",'Data Import'!$AE$361,"")</f>
        <v/>
      </c>
      <c r="AC38" s="200" t="str">
        <f>IF('Data Import'!$AE$362&lt;&gt;"",'Data Import'!$AE$362,"")</f>
        <v/>
      </c>
      <c r="AD38" s="200" t="str">
        <f>IF('Data Import'!$AE$363&lt;&gt;"",'Data Import'!$AE$363,"")</f>
        <v/>
      </c>
      <c r="AE38" s="179" t="str">
        <f>IF('Data Import'!$AE$364&lt;&gt;"",'Data Import'!$AE$364,"")</f>
        <v/>
      </c>
      <c r="AF38" s="179" t="str">
        <f>IF('Data Import'!$AE$365&lt;&gt;"",'Data Import'!$AE$365,"")</f>
        <v/>
      </c>
    </row>
    <row r="39" spans="1:32" s="239" customFormat="1" ht="124.5" customHeight="1" x14ac:dyDescent="0.25">
      <c r="A39" s="33">
        <v>29</v>
      </c>
      <c r="B39" s="177" t="s">
        <v>39</v>
      </c>
      <c r="C39" s="199" t="str">
        <f>IF('Data Import'!$AF$336="Нет","+","")</f>
        <v/>
      </c>
      <c r="D39" s="199" t="str">
        <f>IF('Data Import'!$AF$337="Нет","+","")</f>
        <v/>
      </c>
      <c r="E39" s="179" t="str">
        <f>IF('Data Import'!$AF$338&lt;&gt;"",'Data Import'!$AF$338,"")</f>
        <v xml:space="preserve">Проведение в рамках регионального государственного контроля за осуществлением перевозок пассажиров и багажа легковым такси государственного контроля (надзора) за обеспечением доступности для инвалидов объектов социальной, инженерной и транспортной инфраструктур и предоставляемых услуг 
</v>
      </c>
      <c r="F39" s="199" t="str">
        <f>IF('Data Import'!$AF$339&lt;&gt;"",'Data Import'!$AF$339,"")</f>
        <v>%</v>
      </c>
      <c r="G39" s="201">
        <f>IF('Data Import'!$AF$340&lt;&gt;"",'Data Import'!$AF$340,"")</f>
        <v>100</v>
      </c>
      <c r="H39" s="201">
        <f>IF('Data Import'!$AF$341&lt;&gt;"",'Data Import'!$AF$341,"")</f>
        <v>100</v>
      </c>
      <c r="I39" s="179" t="str">
        <f>IF('Data Import'!$AF$343&lt;&gt;"",'Data Import'!$AF$343,"")</f>
        <v/>
      </c>
      <c r="J39" s="199" t="str">
        <f>IF('Data Import'!$AF$342="Да","+","")</f>
        <v>+</v>
      </c>
      <c r="K39" s="199" t="str">
        <f>IF('Data Import'!$AF$344="Нет","+","")</f>
        <v>+</v>
      </c>
      <c r="L39" s="179" t="str">
        <f>IF('Data Import'!$AF$345&lt;&gt;"",'Data Import'!$AF$345,"")</f>
        <v/>
      </c>
      <c r="M39" s="200">
        <f>IF('Data Import'!$AF$346&lt;&gt;"",'Data Import'!$AF$346,"")</f>
        <v>52</v>
      </c>
      <c r="N39" s="200">
        <f>IF('Data Import'!$AF$347&lt;&gt;"",'Data Import'!$AF$347,"")</f>
        <v>380</v>
      </c>
      <c r="O39" s="200">
        <f>IF('Data Import'!$AF$348&lt;&gt;"",'Data Import'!$AF$348,"")</f>
        <v>930</v>
      </c>
      <c r="P39" s="200">
        <f>IF('Data Import'!$AF$349&lt;&gt;"",'Data Import'!$AF$349,"")</f>
        <v>2586</v>
      </c>
      <c r="Q39" s="200">
        <f>IF('Data Import'!$AF$350&lt;&gt;"",'Data Import'!$AF$350,"")</f>
        <v>0</v>
      </c>
      <c r="R39" s="200">
        <f>IF('Data Import'!$AF$351&lt;&gt;"",'Data Import'!$AF$351,"")</f>
        <v>0</v>
      </c>
      <c r="S39" s="200">
        <f>IF('Data Import'!$AF$352&lt;&gt;"",'Data Import'!$AF$352,"")</f>
        <v>7</v>
      </c>
      <c r="T39" s="200">
        <f>IF('Data Import'!$AF$353&lt;&gt;"",'Data Import'!$AF$353,"")</f>
        <v>13</v>
      </c>
      <c r="U39" s="200" t="str">
        <f>IF('Data Import'!$AF$354&lt;&gt;"",'Data Import'!$AF$354,"")</f>
        <v/>
      </c>
      <c r="V39" s="200" t="str">
        <f>IF('Data Import'!$AF$355&lt;&gt;"",'Data Import'!$AF$355,"")</f>
        <v/>
      </c>
      <c r="W39" s="200" t="str">
        <f>IF('Data Import'!$AF$356&lt;&gt;"",'Data Import'!$AF$356,"")</f>
        <v/>
      </c>
      <c r="X39" s="200">
        <f>IF('Data Import'!$AF$357&lt;&gt;"",'Data Import'!$AF$357,"")</f>
        <v>0</v>
      </c>
      <c r="Y39" s="200" t="str">
        <f>IF('Data Import'!$AF$358&lt;&gt;"",'Data Import'!$AF$358,"")</f>
        <v/>
      </c>
      <c r="Z39" s="200">
        <f>IF('Data Import'!$AF$359&lt;&gt;"",'Data Import'!$AF$359,"")</f>
        <v>0</v>
      </c>
      <c r="AA39" s="200" t="str">
        <f>IF('Data Import'!$AF$360&lt;&gt;"",'Data Import'!$AF$360,"")</f>
        <v/>
      </c>
      <c r="AB39" s="200">
        <f>IF('Data Import'!$AF$361&lt;&gt;"",'Data Import'!$AF$361,"")</f>
        <v>0</v>
      </c>
      <c r="AC39" s="200" t="str">
        <f>IF('Data Import'!$AF$362&lt;&gt;"",'Data Import'!$AF$362,"")</f>
        <v/>
      </c>
      <c r="AD39" s="200">
        <f>IF('Data Import'!$AF$363&lt;&gt;"",'Data Import'!$AF$363,"")</f>
        <v>0</v>
      </c>
      <c r="AE39" s="179" t="str">
        <f>IF('Data Import'!$AF$364&lt;&gt;"",'Data Import'!$AF$364,"")</f>
        <v/>
      </c>
      <c r="AF39" s="179" t="str">
        <f>IF('Data Import'!$AF$365&lt;&gt;"",'Data Import'!$AF$365,"")</f>
        <v>отсутствуют</v>
      </c>
    </row>
    <row r="40" spans="1:32" s="239" customFormat="1" ht="15.75" customHeight="1" x14ac:dyDescent="0.25">
      <c r="A40" s="33">
        <v>30</v>
      </c>
      <c r="B40" s="177" t="s">
        <v>40</v>
      </c>
      <c r="C40" s="199" t="str">
        <f>IF('Data Import'!$AG$336="Нет","+","")</f>
        <v>+</v>
      </c>
      <c r="D40" s="199" t="str">
        <f>IF('Data Import'!$AG$337="Нет","+","")</f>
        <v/>
      </c>
      <c r="E40" s="179" t="str">
        <f>IF('Data Import'!$AG$338&lt;&gt;"",'Data Import'!$AG$338,"")</f>
        <v/>
      </c>
      <c r="F40" s="199" t="str">
        <f>IF('Data Import'!$AG$339&lt;&gt;"",'Data Import'!$AG$339,"")</f>
        <v/>
      </c>
      <c r="G40" s="201" t="str">
        <f>IF('Data Import'!$AG$340&lt;&gt;"",'Data Import'!$AG$340,"")</f>
        <v/>
      </c>
      <c r="H40" s="201" t="str">
        <f>IF('Data Import'!$AG$341&lt;&gt;"",'Data Import'!$AG$341,"")</f>
        <v/>
      </c>
      <c r="I40" s="179" t="str">
        <f>IF('Data Import'!$AG$343&lt;&gt;"",'Data Import'!$AG$343,"")</f>
        <v/>
      </c>
      <c r="J40" s="199" t="str">
        <f>IF('Data Import'!$AG$342="Да","+","")</f>
        <v/>
      </c>
      <c r="K40" s="199" t="str">
        <f>IF('Data Import'!$AG$344="Нет","+","")</f>
        <v/>
      </c>
      <c r="L40" s="179" t="str">
        <f>IF('Data Import'!$AG$345&lt;&gt;"",'Data Import'!$AG$345,"")</f>
        <v/>
      </c>
      <c r="M40" s="200" t="str">
        <f>IF('Data Import'!$AG$346&lt;&gt;"",'Data Import'!$AG$346,"")</f>
        <v/>
      </c>
      <c r="N40" s="200" t="str">
        <f>IF('Data Import'!$AG$347&lt;&gt;"",'Data Import'!$AG$347,"")</f>
        <v/>
      </c>
      <c r="O40" s="200" t="str">
        <f>IF('Data Import'!$AG$348&lt;&gt;"",'Data Import'!$AG$348,"")</f>
        <v/>
      </c>
      <c r="P40" s="200" t="str">
        <f>IF('Data Import'!$AG$349&lt;&gt;"",'Data Import'!$AG$349,"")</f>
        <v/>
      </c>
      <c r="Q40" s="200" t="str">
        <f>IF('Data Import'!$AG$350&lt;&gt;"",'Data Import'!$AG$350,"")</f>
        <v/>
      </c>
      <c r="R40" s="200" t="str">
        <f>IF('Data Import'!$AG$351&lt;&gt;"",'Data Import'!$AG$351,"")</f>
        <v/>
      </c>
      <c r="S40" s="200" t="str">
        <f>IF('Data Import'!$AG$352&lt;&gt;"",'Data Import'!$AG$352,"")</f>
        <v/>
      </c>
      <c r="T40" s="200" t="str">
        <f>IF('Data Import'!$AG$353&lt;&gt;"",'Data Import'!$AG$353,"")</f>
        <v/>
      </c>
      <c r="U40" s="200" t="str">
        <f>IF('Data Import'!$AG$354&lt;&gt;"",'Data Import'!$AG$354,"")</f>
        <v/>
      </c>
      <c r="V40" s="200" t="str">
        <f>IF('Data Import'!$AG$355&lt;&gt;"",'Data Import'!$AG$355,"")</f>
        <v/>
      </c>
      <c r="W40" s="200" t="str">
        <f>IF('Data Import'!$AG$356&lt;&gt;"",'Data Import'!$AG$356,"")</f>
        <v/>
      </c>
      <c r="X40" s="200" t="str">
        <f>IF('Data Import'!$AG$357&lt;&gt;"",'Data Import'!$AG$357,"")</f>
        <v/>
      </c>
      <c r="Y40" s="200" t="str">
        <f>IF('Data Import'!$AG$358&lt;&gt;"",'Data Import'!$AG$358,"")</f>
        <v/>
      </c>
      <c r="Z40" s="200" t="str">
        <f>IF('Data Import'!$AG$359&lt;&gt;"",'Data Import'!$AG$359,"")</f>
        <v/>
      </c>
      <c r="AA40" s="200" t="str">
        <f>IF('Data Import'!$AG$360&lt;&gt;"",'Data Import'!$AG$360,"")</f>
        <v/>
      </c>
      <c r="AB40" s="200" t="str">
        <f>IF('Data Import'!$AG$361&lt;&gt;"",'Data Import'!$AG$361,"")</f>
        <v/>
      </c>
      <c r="AC40" s="200" t="str">
        <f>IF('Data Import'!$AG$362&lt;&gt;"",'Data Import'!$AG$362,"")</f>
        <v/>
      </c>
      <c r="AD40" s="200" t="str">
        <f>IF('Data Import'!$AG$363&lt;&gt;"",'Data Import'!$AG$363,"")</f>
        <v/>
      </c>
      <c r="AE40" s="179" t="str">
        <f>IF('Data Import'!$AG$364&lt;&gt;"",'Data Import'!$AG$364,"")</f>
        <v/>
      </c>
      <c r="AF40" s="179" t="str">
        <f>IF('Data Import'!$AG$365&lt;&gt;"",'Data Import'!$AG$365,"")</f>
        <v/>
      </c>
    </row>
    <row r="41" spans="1:32" s="239" customFormat="1" ht="154.5" customHeight="1" x14ac:dyDescent="0.25">
      <c r="A41" s="33">
        <v>31</v>
      </c>
      <c r="B41" s="177" t="s">
        <v>41</v>
      </c>
      <c r="C41" s="199" t="str">
        <f>IF('Data Import'!$AH$336="Нет","+","")</f>
        <v>+</v>
      </c>
      <c r="D41" s="199" t="str">
        <f>IF('Data Import'!$AH$337="Нет","+","")</f>
        <v/>
      </c>
      <c r="E41" s="179" t="str">
        <f>IF('Data Import'!$AH$338&lt;&gt;"",'Data Import'!$AH$338,"")</f>
        <v/>
      </c>
      <c r="F41" s="199" t="str">
        <f>IF('Data Import'!$AH$339&lt;&gt;"",'Data Import'!$AH$339,"")</f>
        <v/>
      </c>
      <c r="G41" s="201" t="str">
        <f>IF('Data Import'!$AH$340&lt;&gt;"",'Data Import'!$AH$340,"")</f>
        <v/>
      </c>
      <c r="H41" s="201" t="str">
        <f>IF('Data Import'!$AH$341&lt;&gt;"",'Data Import'!$AH$341,"")</f>
        <v/>
      </c>
      <c r="I41" s="179" t="str">
        <f>IF('Data Import'!$AH$343&lt;&gt;"",'Data Import'!$AH$343,"")</f>
        <v xml:space="preserve">Региональный государственный контроль (надзор) в сфере перевозок пассажиров и багажа легковым такси на территории Новгородской области осуществляется с применением системы оценки и управления рисками причинения вреда (ущерба) охраняемым законом ценностям. В отчетном периоде  плановые контрольные (надзорные) мероприятия министерством не проводились так как все субъекты отнесены к низкой категории риска, внеплановые контрольные (надзорные) мероприятия не проводились в связи с отсутствием оснований.
При предоставлении разрешения на осуществление перевозок пассажиров и багажа легковым такси на территории Новгородской области все подконтрольные субъекты информируются министерством о необходимости выполнения требований законодательства. Также подконтрольные субъекты информируются при проведении профвизитов министерством.
</v>
      </c>
      <c r="J41" s="199" t="str">
        <f>IF('Data Import'!$AH$342="Да","+","")</f>
        <v/>
      </c>
      <c r="K41" s="199" t="str">
        <f>IF('Data Import'!$AH$344="Нет","+","")</f>
        <v>+</v>
      </c>
      <c r="L41" s="179" t="str">
        <f>IF('Data Import'!$AH$345&lt;&gt;"",'Data Import'!$AH$345,"")</f>
        <v/>
      </c>
      <c r="M41" s="200">
        <f>IF('Data Import'!$AH$346&lt;&gt;"",'Data Import'!$AH$346,"")</f>
        <v>978</v>
      </c>
      <c r="N41" s="200">
        <f>IF('Data Import'!$AH$347&lt;&gt;"",'Data Import'!$AH$347,"")</f>
        <v>1753</v>
      </c>
      <c r="O41" s="200">
        <f>IF('Data Import'!$AH$348&lt;&gt;"",'Data Import'!$AH$348,"")</f>
        <v>2917</v>
      </c>
      <c r="P41" s="200">
        <f>IF('Data Import'!$AH$349&lt;&gt;"",'Data Import'!$AH$349,"")</f>
        <v>4646</v>
      </c>
      <c r="Q41" s="200">
        <f>IF('Data Import'!$AH$350&lt;&gt;"",'Data Import'!$AH$350,"")</f>
        <v>0</v>
      </c>
      <c r="R41" s="200">
        <f>IF('Data Import'!$AH$351&lt;&gt;"",'Data Import'!$AH$351,"")</f>
        <v>0</v>
      </c>
      <c r="S41" s="200">
        <f>IF('Data Import'!$AH$352&lt;&gt;"",'Data Import'!$AH$352,"")</f>
        <v>0</v>
      </c>
      <c r="T41" s="200">
        <f>IF('Data Import'!$AH$353&lt;&gt;"",'Data Import'!$AH$353,"")</f>
        <v>0</v>
      </c>
      <c r="U41" s="200" t="str">
        <f>IF('Data Import'!$AH$354&lt;&gt;"",'Data Import'!$AH$354,"")</f>
        <v/>
      </c>
      <c r="V41" s="200" t="str">
        <f>IF('Data Import'!$AH$355&lt;&gt;"",'Data Import'!$AH$355,"")</f>
        <v/>
      </c>
      <c r="W41" s="200" t="str">
        <f>IF('Data Import'!$AH$356&lt;&gt;"",'Data Import'!$AH$356,"")</f>
        <v/>
      </c>
      <c r="X41" s="200" t="str">
        <f>IF('Data Import'!$AH$357&lt;&gt;"",'Data Import'!$AH$357,"")</f>
        <v/>
      </c>
      <c r="Y41" s="200" t="str">
        <f>IF('Data Import'!$AH$358&lt;&gt;"",'Data Import'!$AH$358,"")</f>
        <v/>
      </c>
      <c r="Z41" s="200" t="str">
        <f>IF('Data Import'!$AH$359&lt;&gt;"",'Data Import'!$AH$359,"")</f>
        <v/>
      </c>
      <c r="AA41" s="200" t="str">
        <f>IF('Data Import'!$AH$360&lt;&gt;"",'Data Import'!$AH$360,"")</f>
        <v/>
      </c>
      <c r="AB41" s="200" t="str">
        <f>IF('Data Import'!$AH$361&lt;&gt;"",'Data Import'!$AH$361,"")</f>
        <v/>
      </c>
      <c r="AC41" s="200" t="str">
        <f>IF('Data Import'!$AH$362&lt;&gt;"",'Data Import'!$AH$362,"")</f>
        <v/>
      </c>
      <c r="AD41" s="200" t="str">
        <f>IF('Data Import'!$AH$363&lt;&gt;"",'Data Import'!$AH$363,"")</f>
        <v/>
      </c>
      <c r="AE41" s="179" t="str">
        <f>IF('Data Import'!$AH$364&lt;&gt;"",'Data Import'!$AH$364,"")</f>
        <v/>
      </c>
      <c r="AF41" s="179" t="str">
        <f>IF('Data Import'!$AH$365&lt;&gt;"",'Data Import'!$AH$365,"")</f>
        <v/>
      </c>
    </row>
    <row r="42" spans="1:32" s="239" customFormat="1" ht="15.75" customHeight="1" x14ac:dyDescent="0.25">
      <c r="A42" s="33">
        <v>32</v>
      </c>
      <c r="B42" s="177" t="s">
        <v>42</v>
      </c>
      <c r="C42" s="199" t="str">
        <f>IF('Data Import'!$AI$336="Нет","+","")</f>
        <v>+</v>
      </c>
      <c r="D42" s="199" t="str">
        <f>IF('Data Import'!$AI$337="Нет","+","")</f>
        <v/>
      </c>
      <c r="E42" s="179" t="str">
        <f>IF('Data Import'!$AI$338&lt;&gt;"",'Data Import'!$AI$338,"")</f>
        <v/>
      </c>
      <c r="F42" s="199" t="str">
        <f>IF('Data Import'!$AI$339&lt;&gt;"",'Data Import'!$AI$339,"")</f>
        <v/>
      </c>
      <c r="G42" s="201" t="str">
        <f>IF('Data Import'!$AI$340&lt;&gt;"",'Data Import'!$AI$340,"")</f>
        <v/>
      </c>
      <c r="H42" s="201" t="str">
        <f>IF('Data Import'!$AI$341&lt;&gt;"",'Data Import'!$AI$341,"")</f>
        <v/>
      </c>
      <c r="I42" s="179" t="str">
        <f>IF('Data Import'!$AI$343&lt;&gt;"",'Data Import'!$AI$343,"")</f>
        <v/>
      </c>
      <c r="J42" s="199" t="str">
        <f>IF('Data Import'!$AI$342="Да","+","")</f>
        <v>+</v>
      </c>
      <c r="K42" s="199" t="str">
        <f>IF('Data Import'!$AI$344="Нет","+","")</f>
        <v>+</v>
      </c>
      <c r="L42" s="179" t="str">
        <f>IF('Data Import'!$AI$345&lt;&gt;"",'Data Import'!$AI$345,"")</f>
        <v/>
      </c>
      <c r="M42" s="200">
        <f>IF('Data Import'!$AI$346&lt;&gt;"",'Data Import'!$AI$346,"")</f>
        <v>2</v>
      </c>
      <c r="N42" s="200">
        <f>IF('Data Import'!$AI$347&lt;&gt;"",'Data Import'!$AI$347,"")</f>
        <v>2</v>
      </c>
      <c r="O42" s="200">
        <f>IF('Data Import'!$AI$348&lt;&gt;"",'Data Import'!$AI$348,"")</f>
        <v>4</v>
      </c>
      <c r="P42" s="200">
        <f>IF('Data Import'!$AI$349&lt;&gt;"",'Data Import'!$AI$349,"")</f>
        <v>5</v>
      </c>
      <c r="Q42" s="200">
        <f>IF('Data Import'!$AI$350&lt;&gt;"",'Data Import'!$AI$350,"")</f>
        <v>4</v>
      </c>
      <c r="R42" s="200">
        <f>IF('Data Import'!$AI$351&lt;&gt;"",'Data Import'!$AI$351,"")</f>
        <v>5</v>
      </c>
      <c r="S42" s="200">
        <f>IF('Data Import'!$AI$352&lt;&gt;"",'Data Import'!$AI$352,"")</f>
        <v>4</v>
      </c>
      <c r="T42" s="200">
        <f>IF('Data Import'!$AI$353&lt;&gt;"",'Data Import'!$AI$353,"")</f>
        <v>1</v>
      </c>
      <c r="U42" s="200">
        <f>IF('Data Import'!$AI$354&lt;&gt;"",'Data Import'!$AI$354,"")</f>
        <v>4</v>
      </c>
      <c r="V42" s="200">
        <f>IF('Data Import'!$AI$355&lt;&gt;"",'Data Import'!$AI$355,"")</f>
        <v>5</v>
      </c>
      <c r="W42" s="200">
        <f>IF('Data Import'!$AI$356&lt;&gt;"",'Data Import'!$AI$356,"")</f>
        <v>0</v>
      </c>
      <c r="X42" s="200">
        <f>IF('Data Import'!$AI$357&lt;&gt;"",'Data Import'!$AI$357,"")</f>
        <v>0</v>
      </c>
      <c r="Y42" s="200">
        <f>IF('Data Import'!$AI$358&lt;&gt;"",'Data Import'!$AI$358,"")</f>
        <v>0</v>
      </c>
      <c r="Z42" s="200">
        <f>IF('Data Import'!$AI$359&lt;&gt;"",'Data Import'!$AI$359,"")</f>
        <v>0</v>
      </c>
      <c r="AA42" s="200">
        <f>IF('Data Import'!$AI$360&lt;&gt;"",'Data Import'!$AI$360,"")</f>
        <v>0</v>
      </c>
      <c r="AB42" s="200">
        <f>IF('Data Import'!$AI$361&lt;&gt;"",'Data Import'!$AI$361,"")</f>
        <v>0</v>
      </c>
      <c r="AC42" s="200">
        <f>IF('Data Import'!$AI$362&lt;&gt;"",'Data Import'!$AI$362,"")</f>
        <v>0</v>
      </c>
      <c r="AD42" s="200">
        <f>IF('Data Import'!$AI$363&lt;&gt;"",'Data Import'!$AI$363,"")</f>
        <v>0</v>
      </c>
      <c r="AE42" s="179" t="str">
        <f>IF('Data Import'!$AI$364&lt;&gt;"",'Data Import'!$AI$364,"")</f>
        <v>В ходе проверки  ГБУСО "Центр социального обслуживания  г. Пскова" было выявлено необходимость установки тахографоф в транспортных средствах, после чего тахографы были установлены.</v>
      </c>
      <c r="AF42" s="179" t="str">
        <f>IF('Data Import'!$AI$365&lt;&gt;"",'Data Import'!$AI$365,"")</f>
        <v>Нарушений не выявлено.</v>
      </c>
    </row>
    <row r="43" spans="1:32" s="239" customFormat="1" ht="30.75" customHeight="1" x14ac:dyDescent="0.25">
      <c r="A43" s="33">
        <v>33</v>
      </c>
      <c r="B43" s="177" t="s">
        <v>43</v>
      </c>
      <c r="C43" s="199" t="str">
        <f>IF('Data Import'!$AJ$336="Нет","+","")</f>
        <v>+</v>
      </c>
      <c r="D43" s="199" t="str">
        <f>IF('Data Import'!$AJ$337="Нет","+","")</f>
        <v/>
      </c>
      <c r="E43" s="179" t="str">
        <f>IF('Data Import'!$AJ$338&lt;&gt;"",'Data Import'!$AJ$338,"")</f>
        <v/>
      </c>
      <c r="F43" s="199" t="str">
        <f>IF('Data Import'!$AJ$339&lt;&gt;"",'Data Import'!$AJ$339,"")</f>
        <v/>
      </c>
      <c r="G43" s="201" t="str">
        <f>IF('Data Import'!$AJ$340&lt;&gt;"",'Data Import'!$AJ$340,"")</f>
        <v/>
      </c>
      <c r="H43" s="201" t="str">
        <f>IF('Data Import'!$AJ$341&lt;&gt;"",'Data Import'!$AJ$341,"")</f>
        <v/>
      </c>
      <c r="I43" s="179" t="str">
        <f>IF('Data Import'!$AJ$343&lt;&gt;"",'Data Import'!$AJ$343,"")</f>
        <v>Проверки не проводились в связи с действием моратория на плановые проверки</v>
      </c>
      <c r="J43" s="199" t="str">
        <f>IF('Data Import'!$AJ$342="Да","+","")</f>
        <v/>
      </c>
      <c r="K43" s="199" t="str">
        <f>IF('Data Import'!$AJ$344="Нет","+","")</f>
        <v>+</v>
      </c>
      <c r="L43" s="179" t="str">
        <f>IF('Data Import'!$AJ$345&lt;&gt;"",'Data Import'!$AJ$345,"")</f>
        <v/>
      </c>
      <c r="M43" s="200">
        <f>IF('Data Import'!$AJ$346&lt;&gt;"",'Data Import'!$AJ$346,"")</f>
        <v>842</v>
      </c>
      <c r="N43" s="200">
        <f>IF('Data Import'!$AJ$347&lt;&gt;"",'Data Import'!$AJ$347,"")</f>
        <v>816</v>
      </c>
      <c r="O43" s="200">
        <f>IF('Data Import'!$AJ$348&lt;&gt;"",'Data Import'!$AJ$348,"")</f>
        <v>2039</v>
      </c>
      <c r="P43" s="200">
        <f>IF('Data Import'!$AJ$349&lt;&gt;"",'Data Import'!$AJ$349,"")</f>
        <v>2768</v>
      </c>
      <c r="Q43" s="200">
        <f>IF('Data Import'!$AJ$350&lt;&gt;"",'Data Import'!$AJ$350,"")</f>
        <v>2039</v>
      </c>
      <c r="R43" s="200">
        <f>IF('Data Import'!$AJ$351&lt;&gt;"",'Data Import'!$AJ$351,"")</f>
        <v>2768</v>
      </c>
      <c r="S43" s="200">
        <f>IF('Data Import'!$AJ$352&lt;&gt;"",'Data Import'!$AJ$352,"")</f>
        <v>0</v>
      </c>
      <c r="T43" s="200">
        <f>IF('Data Import'!$AJ$353&lt;&gt;"",'Data Import'!$AJ$353,"")</f>
        <v>0</v>
      </c>
      <c r="U43" s="200" t="str">
        <f>IF('Data Import'!$AJ$354&lt;&gt;"",'Data Import'!$AJ$354,"")</f>
        <v/>
      </c>
      <c r="V43" s="200" t="str">
        <f>IF('Data Import'!$AJ$355&lt;&gt;"",'Data Import'!$AJ$355,"")</f>
        <v/>
      </c>
      <c r="W43" s="200" t="str">
        <f>IF('Data Import'!$AJ$356&lt;&gt;"",'Data Import'!$AJ$356,"")</f>
        <v/>
      </c>
      <c r="X43" s="200" t="str">
        <f>IF('Data Import'!$AJ$357&lt;&gt;"",'Data Import'!$AJ$357,"")</f>
        <v/>
      </c>
      <c r="Y43" s="200" t="str">
        <f>IF('Data Import'!$AJ$358&lt;&gt;"",'Data Import'!$AJ$358,"")</f>
        <v/>
      </c>
      <c r="Z43" s="200" t="str">
        <f>IF('Data Import'!$AJ$359&lt;&gt;"",'Data Import'!$AJ$359,"")</f>
        <v/>
      </c>
      <c r="AA43" s="200" t="str">
        <f>IF('Data Import'!$AJ$360&lt;&gt;"",'Data Import'!$AJ$360,"")</f>
        <v/>
      </c>
      <c r="AB43" s="200" t="str">
        <f>IF('Data Import'!$AJ$361&lt;&gt;"",'Data Import'!$AJ$361,"")</f>
        <v/>
      </c>
      <c r="AC43" s="200" t="str">
        <f>IF('Data Import'!$AJ$362&lt;&gt;"",'Data Import'!$AJ$362,"")</f>
        <v/>
      </c>
      <c r="AD43" s="200" t="str">
        <f>IF('Data Import'!$AJ$363&lt;&gt;"",'Data Import'!$AJ$363,"")</f>
        <v/>
      </c>
      <c r="AE43" s="179" t="str">
        <f>IF('Data Import'!$AJ$364&lt;&gt;"",'Data Import'!$AJ$364,"")</f>
        <v/>
      </c>
      <c r="AF43" s="179" t="str">
        <f>IF('Data Import'!$AJ$365&lt;&gt;"",'Data Import'!$AJ$365,"")</f>
        <v/>
      </c>
    </row>
    <row r="44" spans="1:32" s="239" customFormat="1" ht="31.5" customHeight="1" x14ac:dyDescent="0.25">
      <c r="A44" s="33">
        <v>34</v>
      </c>
      <c r="B44" s="177" t="s">
        <v>44</v>
      </c>
      <c r="C44" s="199" t="str">
        <f>IF('Data Import'!$AK$336="Нет","+","")</f>
        <v>+</v>
      </c>
      <c r="D44" s="199" t="str">
        <f>IF('Data Import'!$AK$337="Нет","+","")</f>
        <v/>
      </c>
      <c r="E44" s="179" t="str">
        <f>IF('Data Import'!$AK$338&lt;&gt;"",'Data Import'!$AK$338,"")</f>
        <v/>
      </c>
      <c r="F44" s="199" t="str">
        <f>IF('Data Import'!$AK$339&lt;&gt;"",'Data Import'!$AK$339,"")</f>
        <v/>
      </c>
      <c r="G44" s="201" t="str">
        <f>IF('Data Import'!$AK$340&lt;&gt;"",'Data Import'!$AK$340,"")</f>
        <v/>
      </c>
      <c r="H44" s="201" t="str">
        <f>IF('Data Import'!$AK$341&lt;&gt;"",'Data Import'!$AK$341,"")</f>
        <v/>
      </c>
      <c r="I44" s="179" t="str">
        <f>IF('Data Import'!$AK$343&lt;&gt;"",'Data Import'!$AK$343,"")</f>
        <v>Проверки не проводятся в части обеспечения маломобильных групп населения</v>
      </c>
      <c r="J44" s="199" t="str">
        <f>IF('Data Import'!$AK$342="Да","+","")</f>
        <v/>
      </c>
      <c r="K44" s="199" t="str">
        <f>IF('Data Import'!$AK$344="Нет","+","")</f>
        <v>+</v>
      </c>
      <c r="L44" s="179" t="str">
        <f>IF('Data Import'!$AK$345&lt;&gt;"",'Data Import'!$AK$345,"")</f>
        <v/>
      </c>
      <c r="M44" s="200">
        <f>IF('Data Import'!$AK$346&lt;&gt;"",'Data Import'!$AK$346,"")</f>
        <v>663</v>
      </c>
      <c r="N44" s="200">
        <f>IF('Data Import'!$AK$347&lt;&gt;"",'Data Import'!$AK$347,"")</f>
        <v>1687</v>
      </c>
      <c r="O44" s="200">
        <f>IF('Data Import'!$AK$348&lt;&gt;"",'Data Import'!$AK$348,"")</f>
        <v>1722</v>
      </c>
      <c r="P44" s="200">
        <f>IF('Data Import'!$AK$349&lt;&gt;"",'Data Import'!$AK$349,"")</f>
        <v>2556</v>
      </c>
      <c r="Q44" s="200">
        <f>IF('Data Import'!$AK$350&lt;&gt;"",'Data Import'!$AK$350,"")</f>
        <v>0</v>
      </c>
      <c r="R44" s="200">
        <f>IF('Data Import'!$AK$351&lt;&gt;"",'Data Import'!$AK$351,"")</f>
        <v>0</v>
      </c>
      <c r="S44" s="200">
        <f>IF('Data Import'!$AK$352&lt;&gt;"",'Data Import'!$AK$352,"")</f>
        <v>0</v>
      </c>
      <c r="T44" s="200">
        <f>IF('Data Import'!$AK$353&lt;&gt;"",'Data Import'!$AK$353,"")</f>
        <v>0</v>
      </c>
      <c r="U44" s="200" t="str">
        <f>IF('Data Import'!$AK$354&lt;&gt;"",'Data Import'!$AK$354,"")</f>
        <v/>
      </c>
      <c r="V44" s="200" t="str">
        <f>IF('Data Import'!$AK$355&lt;&gt;"",'Data Import'!$AK$355,"")</f>
        <v/>
      </c>
      <c r="W44" s="200" t="str">
        <f>IF('Data Import'!$AK$356&lt;&gt;"",'Data Import'!$AK$356,"")</f>
        <v/>
      </c>
      <c r="X44" s="200" t="str">
        <f>IF('Data Import'!$AK$357&lt;&gt;"",'Data Import'!$AK$357,"")</f>
        <v/>
      </c>
      <c r="Y44" s="200" t="str">
        <f>IF('Data Import'!$AK$358&lt;&gt;"",'Data Import'!$AK$358,"")</f>
        <v/>
      </c>
      <c r="Z44" s="200" t="str">
        <f>IF('Data Import'!$AK$359&lt;&gt;"",'Data Import'!$AK$359,"")</f>
        <v/>
      </c>
      <c r="AA44" s="200" t="str">
        <f>IF('Data Import'!$AK$360&lt;&gt;"",'Data Import'!$AK$360,"")</f>
        <v/>
      </c>
      <c r="AB44" s="200" t="str">
        <f>IF('Data Import'!$AK$361&lt;&gt;"",'Data Import'!$AK$361,"")</f>
        <v/>
      </c>
      <c r="AC44" s="200" t="str">
        <f>IF('Data Import'!$AK$362&lt;&gt;"",'Data Import'!$AK$362,"")</f>
        <v/>
      </c>
      <c r="AD44" s="200" t="str">
        <f>IF('Data Import'!$AK$363&lt;&gt;"",'Data Import'!$AK$363,"")</f>
        <v/>
      </c>
      <c r="AE44" s="179" t="str">
        <f>IF('Data Import'!$AK$364&lt;&gt;"",'Data Import'!$AK$364,"")</f>
        <v/>
      </c>
      <c r="AF44" s="179" t="str">
        <f>IF('Data Import'!$AK$365&lt;&gt;"",'Data Import'!$AK$365,"")</f>
        <v/>
      </c>
    </row>
    <row r="45" spans="1:32" s="239" customFormat="1" ht="18" customHeight="1" x14ac:dyDescent="0.25">
      <c r="A45" s="33">
        <v>35</v>
      </c>
      <c r="B45" s="177" t="s">
        <v>45</v>
      </c>
      <c r="C45" s="199" t="str">
        <f>IF('Data Import'!$AL$336="Нет","+","")</f>
        <v/>
      </c>
      <c r="D45" s="199" t="str">
        <f>IF('Data Import'!$AL$337="Нет","+","")</f>
        <v>+</v>
      </c>
      <c r="E45" s="179" t="str">
        <f>IF('Data Import'!$AL$338&lt;&gt;"",'Data Import'!$AL$338,"")</f>
        <v/>
      </c>
      <c r="F45" s="199" t="str">
        <f>IF('Data Import'!$AL$339&lt;&gt;"",'Data Import'!$AL$339,"")</f>
        <v/>
      </c>
      <c r="G45" s="201" t="str">
        <f>IF('Data Import'!$AL$340&lt;&gt;"",'Data Import'!$AL$340,"")</f>
        <v/>
      </c>
      <c r="H45" s="201" t="str">
        <f>IF('Data Import'!$AL$341&lt;&gt;"",'Data Import'!$AL$341,"")</f>
        <v/>
      </c>
      <c r="I45" s="179" t="str">
        <f>IF('Data Import'!$AL$343&lt;&gt;"",'Data Import'!$AL$343,"")</f>
        <v>Постановление Правительства РФ №372 от 10 марта 2023</v>
      </c>
      <c r="J45" s="199" t="str">
        <f>IF('Data Import'!$AL$342="Да","+","")</f>
        <v/>
      </c>
      <c r="K45" s="199" t="str">
        <f>IF('Data Import'!$AL$344="Нет","+","")</f>
        <v>+</v>
      </c>
      <c r="L45" s="179" t="str">
        <f>IF('Data Import'!$AL$345&lt;&gt;"",'Data Import'!$AL$345,"")</f>
        <v/>
      </c>
      <c r="M45" s="200">
        <f>IF('Data Import'!$AL$346&lt;&gt;"",'Data Import'!$AL$346,"")</f>
        <v>106</v>
      </c>
      <c r="N45" s="200">
        <f>IF('Data Import'!$AL$347&lt;&gt;"",'Data Import'!$AL$347,"")</f>
        <v>170</v>
      </c>
      <c r="O45" s="200">
        <f>IF('Data Import'!$AL$348&lt;&gt;"",'Data Import'!$AL$348,"")</f>
        <v>1056</v>
      </c>
      <c r="P45" s="200">
        <f>IF('Data Import'!$AL$349&lt;&gt;"",'Data Import'!$AL$349,"")</f>
        <v>1323</v>
      </c>
      <c r="Q45" s="200">
        <f>IF('Data Import'!$AL$350&lt;&gt;"",'Data Import'!$AL$350,"")</f>
        <v>0</v>
      </c>
      <c r="R45" s="200">
        <f>IF('Data Import'!$AL$351&lt;&gt;"",'Data Import'!$AL$351,"")</f>
        <v>0</v>
      </c>
      <c r="S45" s="200">
        <f>IF('Data Import'!$AL$352&lt;&gt;"",'Data Import'!$AL$352,"")</f>
        <v>0</v>
      </c>
      <c r="T45" s="200">
        <f>IF('Data Import'!$AL$353&lt;&gt;"",'Data Import'!$AL$353,"")</f>
        <v>0</v>
      </c>
      <c r="U45" s="200" t="str">
        <f>IF('Data Import'!$AL$354&lt;&gt;"",'Data Import'!$AL$354,"")</f>
        <v/>
      </c>
      <c r="V45" s="200" t="str">
        <f>IF('Data Import'!$AL$355&lt;&gt;"",'Data Import'!$AL$355,"")</f>
        <v/>
      </c>
      <c r="W45" s="200" t="str">
        <f>IF('Data Import'!$AL$356&lt;&gt;"",'Data Import'!$AL$356,"")</f>
        <v/>
      </c>
      <c r="X45" s="200" t="str">
        <f>IF('Data Import'!$AL$357&lt;&gt;"",'Data Import'!$AL$357,"")</f>
        <v/>
      </c>
      <c r="Y45" s="200" t="str">
        <f>IF('Data Import'!$AL$358&lt;&gt;"",'Data Import'!$AL$358,"")</f>
        <v/>
      </c>
      <c r="Z45" s="200" t="str">
        <f>IF('Data Import'!$AL$359&lt;&gt;"",'Data Import'!$AL$359,"")</f>
        <v/>
      </c>
      <c r="AA45" s="200" t="str">
        <f>IF('Data Import'!$AL$360&lt;&gt;"",'Data Import'!$AL$360,"")</f>
        <v/>
      </c>
      <c r="AB45" s="200" t="str">
        <f>IF('Data Import'!$AL$361&lt;&gt;"",'Data Import'!$AL$361,"")</f>
        <v/>
      </c>
      <c r="AC45" s="200" t="str">
        <f>IF('Data Import'!$AL$362&lt;&gt;"",'Data Import'!$AL$362,"")</f>
        <v/>
      </c>
      <c r="AD45" s="200" t="str">
        <f>IF('Data Import'!$AL$363&lt;&gt;"",'Data Import'!$AL$363,"")</f>
        <v/>
      </c>
      <c r="AE45" s="179" t="str">
        <f>IF('Data Import'!$AL$364&lt;&gt;"",'Data Import'!$AL$364,"")</f>
        <v/>
      </c>
      <c r="AF45" s="179" t="str">
        <f>IF('Data Import'!$AL$365&lt;&gt;"",'Data Import'!$AL$365,"")</f>
        <v/>
      </c>
    </row>
    <row r="46" spans="1:32" s="239" customFormat="1" ht="15.75" customHeight="1" x14ac:dyDescent="0.25">
      <c r="A46" s="33">
        <v>36</v>
      </c>
      <c r="B46" s="177" t="s">
        <v>46</v>
      </c>
      <c r="C46" s="199" t="str">
        <f>IF('Data Import'!$AM$336="Нет","+","")</f>
        <v/>
      </c>
      <c r="D46" s="199" t="str">
        <f>IF('Data Import'!$AM$337="Нет","+","")</f>
        <v/>
      </c>
      <c r="E46" s="179" t="str">
        <f>IF('Data Import'!$AM$338&lt;&gt;"",'Data Import'!$AM$338,"")</f>
        <v/>
      </c>
      <c r="F46" s="199" t="str">
        <f>IF('Data Import'!$AM$339&lt;&gt;"",'Data Import'!$AM$339,"")</f>
        <v/>
      </c>
      <c r="G46" s="201" t="str">
        <f>IF('Data Import'!$AM$340&lt;&gt;"",'Data Import'!$AM$340,"")</f>
        <v/>
      </c>
      <c r="H46" s="201" t="str">
        <f>IF('Data Import'!$AM$341&lt;&gt;"",'Data Import'!$AM$341,"")</f>
        <v/>
      </c>
      <c r="I46" s="179" t="str">
        <f>IF('Data Import'!$AM$343&lt;&gt;"",'Data Import'!$AM$343,"")</f>
        <v/>
      </c>
      <c r="J46" s="199" t="str">
        <f>IF('Data Import'!$AM$342="Да","+","")</f>
        <v/>
      </c>
      <c r="K46" s="199" t="str">
        <f>IF('Data Import'!$AM$344="Нет","+","")</f>
        <v/>
      </c>
      <c r="L46" s="179" t="str">
        <f>IF('Data Import'!$AM$345&lt;&gt;"",'Data Import'!$AM$345,"")</f>
        <v/>
      </c>
      <c r="M46" s="200" t="str">
        <f>IF('Data Import'!$AM$346&lt;&gt;"",'Data Import'!$AM$346,"")</f>
        <v/>
      </c>
      <c r="N46" s="200" t="str">
        <f>IF('Data Import'!$AM$347&lt;&gt;"",'Data Import'!$AM$347,"")</f>
        <v/>
      </c>
      <c r="O46" s="200" t="str">
        <f>IF('Data Import'!$AM$348&lt;&gt;"",'Data Import'!$AM$348,"")</f>
        <v/>
      </c>
      <c r="P46" s="200" t="str">
        <f>IF('Data Import'!$AM$349&lt;&gt;"",'Data Import'!$AM$349,"")</f>
        <v/>
      </c>
      <c r="Q46" s="200" t="str">
        <f>IF('Data Import'!$AM$350&lt;&gt;"",'Data Import'!$AM$350,"")</f>
        <v/>
      </c>
      <c r="R46" s="200" t="str">
        <f>IF('Data Import'!$AM$351&lt;&gt;"",'Data Import'!$AM$351,"")</f>
        <v/>
      </c>
      <c r="S46" s="200" t="str">
        <f>IF('Data Import'!$AM$352&lt;&gt;"",'Data Import'!$AM$352,"")</f>
        <v/>
      </c>
      <c r="T46" s="200" t="str">
        <f>IF('Data Import'!$AM$353&lt;&gt;"",'Data Import'!$AM$353,"")</f>
        <v/>
      </c>
      <c r="U46" s="200" t="str">
        <f>IF('Data Import'!$AM$354&lt;&gt;"",'Data Import'!$AM$354,"")</f>
        <v/>
      </c>
      <c r="V46" s="200" t="str">
        <f>IF('Data Import'!$AM$355&lt;&gt;"",'Data Import'!$AM$355,"")</f>
        <v/>
      </c>
      <c r="W46" s="200" t="str">
        <f>IF('Data Import'!$AM$356&lt;&gt;"",'Data Import'!$AM$356,"")</f>
        <v/>
      </c>
      <c r="X46" s="200" t="str">
        <f>IF('Data Import'!$AM$357&lt;&gt;"",'Data Import'!$AM$357,"")</f>
        <v/>
      </c>
      <c r="Y46" s="200" t="str">
        <f>IF('Data Import'!$AM$358&lt;&gt;"",'Data Import'!$AM$358,"")</f>
        <v/>
      </c>
      <c r="Z46" s="200" t="str">
        <f>IF('Data Import'!$AM$359&lt;&gt;"",'Data Import'!$AM$359,"")</f>
        <v/>
      </c>
      <c r="AA46" s="200" t="str">
        <f>IF('Data Import'!$AM$360&lt;&gt;"",'Data Import'!$AM$360,"")</f>
        <v/>
      </c>
      <c r="AB46" s="200" t="str">
        <f>IF('Data Import'!$AM$361&lt;&gt;"",'Data Import'!$AM$361,"")</f>
        <v/>
      </c>
      <c r="AC46" s="200" t="str">
        <f>IF('Data Import'!$AM$362&lt;&gt;"",'Data Import'!$AM$362,"")</f>
        <v/>
      </c>
      <c r="AD46" s="200" t="str">
        <f>IF('Data Import'!$AM$363&lt;&gt;"",'Data Import'!$AM$363,"")</f>
        <v/>
      </c>
      <c r="AE46" s="179" t="str">
        <f>IF('Data Import'!$AM$364&lt;&gt;"",'Data Import'!$AM$364,"")</f>
        <v/>
      </c>
      <c r="AF46" s="179" t="str">
        <f>IF('Data Import'!$AM$365&lt;&gt;"",'Data Import'!$AM$365,"")</f>
        <v/>
      </c>
    </row>
    <row r="47" spans="1:32" s="239" customFormat="1" ht="77.25" customHeight="1" x14ac:dyDescent="0.25">
      <c r="A47" s="33">
        <v>37</v>
      </c>
      <c r="B47" s="177" t="s">
        <v>47</v>
      </c>
      <c r="C47" s="199" t="str">
        <f>IF('Data Import'!$AN$336="Нет","+","")</f>
        <v/>
      </c>
      <c r="D47" s="199" t="str">
        <f>IF('Data Import'!$AN$337="Нет","+","")</f>
        <v>+</v>
      </c>
      <c r="E47" s="179" t="str">
        <f>IF('Data Import'!$AN$338&lt;&gt;"",'Data Import'!$AN$338,"")</f>
        <v/>
      </c>
      <c r="F47" s="199" t="str">
        <f>IF('Data Import'!$AN$339&lt;&gt;"",'Data Import'!$AN$339,"")</f>
        <v/>
      </c>
      <c r="G47" s="201" t="str">
        <f>IF('Data Import'!$AN$340&lt;&gt;"",'Data Import'!$AN$340,"")</f>
        <v/>
      </c>
      <c r="H47" s="201" t="str">
        <f>IF('Data Import'!$AN$341&lt;&gt;"",'Data Import'!$AN$341,"")</f>
        <v/>
      </c>
      <c r="I47" s="179" t="str">
        <f>IF('Data Import'!$AN$343&lt;&gt;"",'Data Import'!$AN$343,"")</f>
        <v>В соответствии с Постановлением Правительства Российской Федерации от 10.03.2023г. №372 продлен мораторий на проведение плановых проверок до 2030г. В этой связи плановые и внеплановые проверки в рамках регионального государственного контроля за осуществлением перевозок пассажиров и багажа легковым такси мероприятий по вопросам соблюдения обязательных требований в части обеспечения доступности для инвалидов не проводились.</v>
      </c>
      <c r="J47" s="199" t="str">
        <f>IF('Data Import'!$AN$342="Да","+","")</f>
        <v/>
      </c>
      <c r="K47" s="199" t="str">
        <f>IF('Data Import'!$AN$344="Нет","+","")</f>
        <v>+</v>
      </c>
      <c r="L47" s="179" t="str">
        <f>IF('Data Import'!$AN$345&lt;&gt;"",'Data Import'!$AN$345,"")</f>
        <v/>
      </c>
      <c r="M47" s="200">
        <f>IF('Data Import'!$AN$346&lt;&gt;"",'Data Import'!$AN$346,"")</f>
        <v>52</v>
      </c>
      <c r="N47" s="200">
        <f>IF('Data Import'!$AN$347&lt;&gt;"",'Data Import'!$AN$347,"")</f>
        <v>169</v>
      </c>
      <c r="O47" s="200">
        <f>IF('Data Import'!$AN$348&lt;&gt;"",'Data Import'!$AN$348,"")</f>
        <v>1885</v>
      </c>
      <c r="P47" s="200">
        <f>IF('Data Import'!$AN$349&lt;&gt;"",'Data Import'!$AN$349,"")</f>
        <v>2536</v>
      </c>
      <c r="Q47" s="200">
        <f>IF('Data Import'!$AN$350&lt;&gt;"",'Data Import'!$AN$350,"")</f>
        <v>0</v>
      </c>
      <c r="R47" s="200">
        <f>IF('Data Import'!$AN$351&lt;&gt;"",'Data Import'!$AN$351,"")</f>
        <v>0</v>
      </c>
      <c r="S47" s="200">
        <f>IF('Data Import'!$AN$352&lt;&gt;"",'Data Import'!$AN$352,"")</f>
        <v>0</v>
      </c>
      <c r="T47" s="200">
        <f>IF('Data Import'!$AN$353&lt;&gt;"",'Data Import'!$AN$353,"")</f>
        <v>0</v>
      </c>
      <c r="U47" s="200" t="str">
        <f>IF('Data Import'!$AN$354&lt;&gt;"",'Data Import'!$AN$354,"")</f>
        <v/>
      </c>
      <c r="V47" s="200" t="str">
        <f>IF('Data Import'!$AN$355&lt;&gt;"",'Data Import'!$AN$355,"")</f>
        <v/>
      </c>
      <c r="W47" s="200" t="str">
        <f>IF('Data Import'!$AN$356&lt;&gt;"",'Data Import'!$AN$356,"")</f>
        <v/>
      </c>
      <c r="X47" s="200" t="str">
        <f>IF('Data Import'!$AN$357&lt;&gt;"",'Data Import'!$AN$357,"")</f>
        <v/>
      </c>
      <c r="Y47" s="200" t="str">
        <f>IF('Data Import'!$AN$358&lt;&gt;"",'Data Import'!$AN$358,"")</f>
        <v/>
      </c>
      <c r="Z47" s="200" t="str">
        <f>IF('Data Import'!$AN$359&lt;&gt;"",'Data Import'!$AN$359,"")</f>
        <v/>
      </c>
      <c r="AA47" s="200" t="str">
        <f>IF('Data Import'!$AN$360&lt;&gt;"",'Data Import'!$AN$360,"")</f>
        <v/>
      </c>
      <c r="AB47" s="200" t="str">
        <f>IF('Data Import'!$AN$361&lt;&gt;"",'Data Import'!$AN$361,"")</f>
        <v/>
      </c>
      <c r="AC47" s="200" t="str">
        <f>IF('Data Import'!$AN$362&lt;&gt;"",'Data Import'!$AN$362,"")</f>
        <v/>
      </c>
      <c r="AD47" s="200" t="str">
        <f>IF('Data Import'!$AN$363&lt;&gt;"",'Data Import'!$AN$363,"")</f>
        <v/>
      </c>
      <c r="AE47" s="179" t="str">
        <f>IF('Data Import'!$AN$364&lt;&gt;"",'Data Import'!$AN$364,"")</f>
        <v/>
      </c>
      <c r="AF47" s="179" t="str">
        <f>IF('Data Import'!$AN$365&lt;&gt;"",'Data Import'!$AN$365,"")</f>
        <v/>
      </c>
    </row>
    <row r="48" spans="1:32" s="239" customFormat="1" ht="62.25" customHeight="1" x14ac:dyDescent="0.25">
      <c r="A48" s="33">
        <v>38</v>
      </c>
      <c r="B48" s="177" t="s">
        <v>48</v>
      </c>
      <c r="C48" s="199" t="str">
        <f>IF('Data Import'!$AO$336="Нет","+","")</f>
        <v>+</v>
      </c>
      <c r="D48" s="199" t="str">
        <f>IF('Data Import'!$AO$337="Нет","+","")</f>
        <v/>
      </c>
      <c r="E48" s="179" t="str">
        <f>IF('Data Import'!$AO$338&lt;&gt;"",'Data Import'!$AO$338,"")</f>
        <v/>
      </c>
      <c r="F48" s="199" t="str">
        <f>IF('Data Import'!$AO$339&lt;&gt;"",'Data Import'!$AO$339,"")</f>
        <v/>
      </c>
      <c r="G48" s="201" t="str">
        <f>IF('Data Import'!$AO$340&lt;&gt;"",'Data Import'!$AO$340,"")</f>
        <v/>
      </c>
      <c r="H48" s="201" t="str">
        <f>IF('Data Import'!$AO$341&lt;&gt;"",'Data Import'!$AO$341,"")</f>
        <v/>
      </c>
      <c r="I48" s="179" t="str">
        <f>IF('Data Import'!$AO$343&lt;&gt;"",'Data Import'!$AO$343,"")</f>
        <v xml:space="preserve">Отсутсвовала необходимость, так как в диспетчерскую службу такси заявки от маломобильных групп населения, инвалидов не поступали. Перевозка данной категории людей осуществляется родстенниками.
</v>
      </c>
      <c r="J48" s="199" t="str">
        <f>IF('Data Import'!$AO$342="Да","+","")</f>
        <v/>
      </c>
      <c r="K48" s="199" t="str">
        <f>IF('Data Import'!$AO$344="Нет","+","")</f>
        <v>+</v>
      </c>
      <c r="L48" s="179" t="str">
        <f>IF('Data Import'!$AO$345&lt;&gt;"",'Data Import'!$AO$345,"")</f>
        <v/>
      </c>
      <c r="M48" s="200">
        <f>IF('Data Import'!$AO$346&lt;&gt;"",'Data Import'!$AO$346,"")</f>
        <v>0</v>
      </c>
      <c r="N48" s="200">
        <f>IF('Data Import'!$AO$347&lt;&gt;"",'Data Import'!$AO$347,"")</f>
        <v>1</v>
      </c>
      <c r="O48" s="200">
        <f>IF('Data Import'!$AO$348&lt;&gt;"",'Data Import'!$AO$348,"")</f>
        <v>0</v>
      </c>
      <c r="P48" s="200">
        <f>IF('Data Import'!$AO$349&lt;&gt;"",'Data Import'!$AO$349,"")</f>
        <v>7</v>
      </c>
      <c r="Q48" s="200">
        <f>IF('Data Import'!$AO$350&lt;&gt;"",'Data Import'!$AO$350,"")</f>
        <v>0</v>
      </c>
      <c r="R48" s="200">
        <f>IF('Data Import'!$AO$351&lt;&gt;"",'Data Import'!$AO$351,"")</f>
        <v>0</v>
      </c>
      <c r="S48" s="200">
        <f>IF('Data Import'!$AO$352&lt;&gt;"",'Data Import'!$AO$352,"")</f>
        <v>0</v>
      </c>
      <c r="T48" s="200">
        <f>IF('Data Import'!$AO$353&lt;&gt;"",'Data Import'!$AO$353,"")</f>
        <v>0</v>
      </c>
      <c r="U48" s="200" t="str">
        <f>IF('Data Import'!$AO$354&lt;&gt;"",'Data Import'!$AO$354,"")</f>
        <v/>
      </c>
      <c r="V48" s="200" t="str">
        <f>IF('Data Import'!$AO$355&lt;&gt;"",'Data Import'!$AO$355,"")</f>
        <v/>
      </c>
      <c r="W48" s="200" t="str">
        <f>IF('Data Import'!$AO$356&lt;&gt;"",'Data Import'!$AO$356,"")</f>
        <v/>
      </c>
      <c r="X48" s="200" t="str">
        <f>IF('Data Import'!$AO$357&lt;&gt;"",'Data Import'!$AO$357,"")</f>
        <v/>
      </c>
      <c r="Y48" s="200" t="str">
        <f>IF('Data Import'!$AO$358&lt;&gt;"",'Data Import'!$AO$358,"")</f>
        <v/>
      </c>
      <c r="Z48" s="200" t="str">
        <f>IF('Data Import'!$AO$359&lt;&gt;"",'Data Import'!$AO$359,"")</f>
        <v/>
      </c>
      <c r="AA48" s="200" t="str">
        <f>IF('Data Import'!$AO$360&lt;&gt;"",'Data Import'!$AO$360,"")</f>
        <v/>
      </c>
      <c r="AB48" s="200" t="str">
        <f>IF('Data Import'!$AO$361&lt;&gt;"",'Data Import'!$AO$361,"")</f>
        <v/>
      </c>
      <c r="AC48" s="200" t="str">
        <f>IF('Data Import'!$AO$362&lt;&gt;"",'Data Import'!$AO$362,"")</f>
        <v/>
      </c>
      <c r="AD48" s="200" t="str">
        <f>IF('Data Import'!$AO$363&lt;&gt;"",'Data Import'!$AO$363,"")</f>
        <v/>
      </c>
      <c r="AE48" s="179" t="str">
        <f>IF('Data Import'!$AO$364&lt;&gt;"",'Data Import'!$AO$364,"")</f>
        <v/>
      </c>
      <c r="AF48" s="179" t="str">
        <f>IF('Data Import'!$AO$365&lt;&gt;"",'Data Import'!$AO$365,"")</f>
        <v/>
      </c>
    </row>
    <row r="49" spans="1:32" s="239" customFormat="1" ht="18" customHeight="1" x14ac:dyDescent="0.25">
      <c r="A49" s="33">
        <v>39</v>
      </c>
      <c r="B49" s="177" t="s">
        <v>49</v>
      </c>
      <c r="C49" s="199" t="str">
        <f>IF('Data Import'!$AP$336="Нет","+","")</f>
        <v/>
      </c>
      <c r="D49" s="199" t="str">
        <f>IF('Data Import'!$AP$337="Нет","+","")</f>
        <v>+</v>
      </c>
      <c r="E49" s="179" t="str">
        <f>IF('Data Import'!$AP$338&lt;&gt;"",'Data Import'!$AP$338,"")</f>
        <v/>
      </c>
      <c r="F49" s="199" t="str">
        <f>IF('Data Import'!$AP$339&lt;&gt;"",'Data Import'!$AP$339,"")</f>
        <v/>
      </c>
      <c r="G49" s="201" t="str">
        <f>IF('Data Import'!$AP$340&lt;&gt;"",'Data Import'!$AP$340,"")</f>
        <v/>
      </c>
      <c r="H49" s="201" t="str">
        <f>IF('Data Import'!$AP$341&lt;&gt;"",'Data Import'!$AP$341,"")</f>
        <v/>
      </c>
      <c r="I49" s="179" t="str">
        <f>IF('Data Import'!$AP$343&lt;&gt;"",'Data Import'!$AP$343,"")</f>
        <v>отсутствуют основания проведения контроля</v>
      </c>
      <c r="J49" s="199" t="str">
        <f>IF('Data Import'!$AP$342="Да","+","")</f>
        <v/>
      </c>
      <c r="K49" s="199" t="str">
        <f>IF('Data Import'!$AP$344="Нет","+","")</f>
        <v>+</v>
      </c>
      <c r="L49" s="179" t="str">
        <f>IF('Data Import'!$AP$345&lt;&gt;"",'Data Import'!$AP$345,"")</f>
        <v/>
      </c>
      <c r="M49" s="200">
        <f>IF('Data Import'!$AP$346&lt;&gt;"",'Data Import'!$AP$346,"")</f>
        <v>177</v>
      </c>
      <c r="N49" s="200">
        <f>IF('Data Import'!$AP$347&lt;&gt;"",'Data Import'!$AP$347,"")</f>
        <v>410</v>
      </c>
      <c r="O49" s="200">
        <f>IF('Data Import'!$AP$348&lt;&gt;"",'Data Import'!$AP$348,"")</f>
        <v>989</v>
      </c>
      <c r="P49" s="200">
        <f>IF('Data Import'!$AP$349&lt;&gt;"",'Data Import'!$AP$349,"")</f>
        <v>1663</v>
      </c>
      <c r="Q49" s="200">
        <f>IF('Data Import'!$AP$350&lt;&gt;"",'Data Import'!$AP$350,"")</f>
        <v>0</v>
      </c>
      <c r="R49" s="200">
        <f>IF('Data Import'!$AP$351&lt;&gt;"",'Data Import'!$AP$351,"")</f>
        <v>0</v>
      </c>
      <c r="S49" s="200">
        <f>IF('Data Import'!$AP$352&lt;&gt;"",'Data Import'!$AP$352,"")</f>
        <v>0</v>
      </c>
      <c r="T49" s="200">
        <f>IF('Data Import'!$AP$353&lt;&gt;"",'Data Import'!$AP$353,"")</f>
        <v>0</v>
      </c>
      <c r="U49" s="200" t="str">
        <f>IF('Data Import'!$AP$354&lt;&gt;"",'Data Import'!$AP$354,"")</f>
        <v/>
      </c>
      <c r="V49" s="200" t="str">
        <f>IF('Data Import'!$AP$355&lt;&gt;"",'Data Import'!$AP$355,"")</f>
        <v/>
      </c>
      <c r="W49" s="200" t="str">
        <f>IF('Data Import'!$AP$356&lt;&gt;"",'Data Import'!$AP$356,"")</f>
        <v/>
      </c>
      <c r="X49" s="200" t="str">
        <f>IF('Data Import'!$AP$357&lt;&gt;"",'Data Import'!$AP$357,"")</f>
        <v/>
      </c>
      <c r="Y49" s="200" t="str">
        <f>IF('Data Import'!$AP$358&lt;&gt;"",'Data Import'!$AP$358,"")</f>
        <v/>
      </c>
      <c r="Z49" s="200" t="str">
        <f>IF('Data Import'!$AP$359&lt;&gt;"",'Data Import'!$AP$359,"")</f>
        <v/>
      </c>
      <c r="AA49" s="200" t="str">
        <f>IF('Data Import'!$AP$360&lt;&gt;"",'Data Import'!$AP$360,"")</f>
        <v/>
      </c>
      <c r="AB49" s="200" t="str">
        <f>IF('Data Import'!$AP$361&lt;&gt;"",'Data Import'!$AP$361,"")</f>
        <v/>
      </c>
      <c r="AC49" s="200" t="str">
        <f>IF('Data Import'!$AP$362&lt;&gt;"",'Data Import'!$AP$362,"")</f>
        <v/>
      </c>
      <c r="AD49" s="200" t="str">
        <f>IF('Data Import'!$AP$363&lt;&gt;"",'Data Import'!$AP$363,"")</f>
        <v/>
      </c>
      <c r="AE49" s="179" t="str">
        <f>IF('Data Import'!$AP$364&lt;&gt;"",'Data Import'!$AP$364,"")</f>
        <v/>
      </c>
      <c r="AF49" s="179" t="str">
        <f>IF('Data Import'!$AP$365&lt;&gt;"",'Data Import'!$AP$365,"")</f>
        <v/>
      </c>
    </row>
    <row r="50" spans="1:32" s="239" customFormat="1" ht="15.75" customHeight="1" x14ac:dyDescent="0.25">
      <c r="A50" s="33">
        <v>40</v>
      </c>
      <c r="B50" s="177" t="s">
        <v>50</v>
      </c>
      <c r="C50" s="199" t="str">
        <f>IF('Data Import'!$AQ$336="Нет","+","")</f>
        <v/>
      </c>
      <c r="D50" s="199" t="str">
        <f>IF('Data Import'!$AQ$337="Нет","+","")</f>
        <v/>
      </c>
      <c r="E50" s="179" t="str">
        <f>IF('Data Import'!$AQ$338&lt;&gt;"",'Data Import'!$AQ$338,"")</f>
        <v/>
      </c>
      <c r="F50" s="199" t="str">
        <f>IF('Data Import'!$AQ$339&lt;&gt;"",'Data Import'!$AQ$339,"")</f>
        <v/>
      </c>
      <c r="G50" s="201" t="str">
        <f>IF('Data Import'!$AQ$340&lt;&gt;"",'Data Import'!$AQ$340,"")</f>
        <v/>
      </c>
      <c r="H50" s="201" t="str">
        <f>IF('Data Import'!$AQ$341&lt;&gt;"",'Data Import'!$AQ$341,"")</f>
        <v/>
      </c>
      <c r="I50" s="179" t="str">
        <f>IF('Data Import'!$AQ$343&lt;&gt;"",'Data Import'!$AQ$343,"")</f>
        <v/>
      </c>
      <c r="J50" s="199" t="str">
        <f>IF('Data Import'!$AQ$342="Да","+","")</f>
        <v/>
      </c>
      <c r="K50" s="199" t="str">
        <f>IF('Data Import'!$AQ$344="Нет","+","")</f>
        <v/>
      </c>
      <c r="L50" s="179" t="str">
        <f>IF('Data Import'!$AQ$345&lt;&gt;"",'Data Import'!$AQ$345,"")</f>
        <v/>
      </c>
      <c r="M50" s="200" t="str">
        <f>IF('Data Import'!$AQ$346&lt;&gt;"",'Data Import'!$AQ$346,"")</f>
        <v/>
      </c>
      <c r="N50" s="200" t="str">
        <f>IF('Data Import'!$AQ$347&lt;&gt;"",'Data Import'!$AQ$347,"")</f>
        <v/>
      </c>
      <c r="O50" s="200" t="str">
        <f>IF('Data Import'!$AQ$348&lt;&gt;"",'Data Import'!$AQ$348,"")</f>
        <v/>
      </c>
      <c r="P50" s="200" t="str">
        <f>IF('Data Import'!$AQ$349&lt;&gt;"",'Data Import'!$AQ$349,"")</f>
        <v/>
      </c>
      <c r="Q50" s="200" t="str">
        <f>IF('Data Import'!$AQ$350&lt;&gt;"",'Data Import'!$AQ$350,"")</f>
        <v/>
      </c>
      <c r="R50" s="200" t="str">
        <f>IF('Data Import'!$AQ$351&lt;&gt;"",'Data Import'!$AQ$351,"")</f>
        <v/>
      </c>
      <c r="S50" s="200" t="str">
        <f>IF('Data Import'!$AQ$352&lt;&gt;"",'Data Import'!$AQ$352,"")</f>
        <v/>
      </c>
      <c r="T50" s="200" t="str">
        <f>IF('Data Import'!$AQ$353&lt;&gt;"",'Data Import'!$AQ$353,"")</f>
        <v/>
      </c>
      <c r="U50" s="200" t="str">
        <f>IF('Data Import'!$AQ$354&lt;&gt;"",'Data Import'!$AQ$354,"")</f>
        <v/>
      </c>
      <c r="V50" s="200" t="str">
        <f>IF('Data Import'!$AQ$355&lt;&gt;"",'Data Import'!$AQ$355,"")</f>
        <v/>
      </c>
      <c r="W50" s="200" t="str">
        <f>IF('Data Import'!$AQ$356&lt;&gt;"",'Data Import'!$AQ$356,"")</f>
        <v/>
      </c>
      <c r="X50" s="200" t="str">
        <f>IF('Data Import'!$AQ$357&lt;&gt;"",'Data Import'!$AQ$357,"")</f>
        <v/>
      </c>
      <c r="Y50" s="200" t="str">
        <f>IF('Data Import'!$AQ$358&lt;&gt;"",'Data Import'!$AQ$358,"")</f>
        <v/>
      </c>
      <c r="Z50" s="200" t="str">
        <f>IF('Data Import'!$AQ$359&lt;&gt;"",'Data Import'!$AQ$359,"")</f>
        <v/>
      </c>
      <c r="AA50" s="200" t="str">
        <f>IF('Data Import'!$AQ$360&lt;&gt;"",'Data Import'!$AQ$360,"")</f>
        <v/>
      </c>
      <c r="AB50" s="200" t="str">
        <f>IF('Data Import'!$AQ$361&lt;&gt;"",'Data Import'!$AQ$361,"")</f>
        <v/>
      </c>
      <c r="AC50" s="200" t="str">
        <f>IF('Data Import'!$AQ$362&lt;&gt;"",'Data Import'!$AQ$362,"")</f>
        <v/>
      </c>
      <c r="AD50" s="200" t="str">
        <f>IF('Data Import'!$AQ$363&lt;&gt;"",'Data Import'!$AQ$363,"")</f>
        <v/>
      </c>
      <c r="AE50" s="179" t="str">
        <f>IF('Data Import'!$AQ$364&lt;&gt;"",'Data Import'!$AQ$364,"")</f>
        <v/>
      </c>
      <c r="AF50" s="179" t="str">
        <f>IF('Data Import'!$AQ$365&lt;&gt;"",'Data Import'!$AQ$365,"")</f>
        <v/>
      </c>
    </row>
    <row r="51" spans="1:32" s="239" customFormat="1" ht="32.25" customHeight="1" x14ac:dyDescent="0.25">
      <c r="A51" s="33">
        <v>41</v>
      </c>
      <c r="B51" s="177" t="s">
        <v>51</v>
      </c>
      <c r="C51" s="199" t="str">
        <f>IF('Data Import'!$AR$336="Нет","+","")</f>
        <v/>
      </c>
      <c r="D51" s="199" t="str">
        <f>IF('Data Import'!$AR$337="Нет","+","")</f>
        <v>+</v>
      </c>
      <c r="E51" s="179" t="str">
        <f>IF('Data Import'!$AR$338&lt;&gt;"",'Data Import'!$AR$338,"")</f>
        <v/>
      </c>
      <c r="F51" s="199" t="str">
        <f>IF('Data Import'!$AR$339&lt;&gt;"",'Data Import'!$AR$339,"")</f>
        <v/>
      </c>
      <c r="G51" s="201" t="str">
        <f>IF('Data Import'!$AR$340&lt;&gt;"",'Data Import'!$AR$340,"")</f>
        <v/>
      </c>
      <c r="H51" s="201" t="str">
        <f>IF('Data Import'!$AR$341&lt;&gt;"",'Data Import'!$AR$341,"")</f>
        <v/>
      </c>
      <c r="I51" s="179" t="str">
        <f>IF('Data Import'!$AR$343&lt;&gt;"",'Data Import'!$AR$343,"")</f>
        <v>Все объекты контроля отнесены к категории низкого риска; проверки по данному направлению не проводились.</v>
      </c>
      <c r="J51" s="199" t="str">
        <f>IF('Data Import'!$AR$342="Да","+","")</f>
        <v/>
      </c>
      <c r="K51" s="199" t="str">
        <f>IF('Data Import'!$AR$344="Нет","+","")</f>
        <v>+</v>
      </c>
      <c r="L51" s="179" t="str">
        <f>IF('Data Import'!$AR$345&lt;&gt;"",'Data Import'!$AR$345,"")</f>
        <v/>
      </c>
      <c r="M51" s="200" t="str">
        <f>IF('Data Import'!$AR$346&lt;&gt;"",'Data Import'!$AR$346,"")</f>
        <v/>
      </c>
      <c r="N51" s="200" t="str">
        <f>IF('Data Import'!$AR$347&lt;&gt;"",'Data Import'!$AR$347,"")</f>
        <v/>
      </c>
      <c r="O51" s="200" t="str">
        <f>IF('Data Import'!$AR$348&lt;&gt;"",'Data Import'!$AR$348,"")</f>
        <v/>
      </c>
      <c r="P51" s="200" t="str">
        <f>IF('Data Import'!$AR$349&lt;&gt;"",'Data Import'!$AR$349,"")</f>
        <v/>
      </c>
      <c r="Q51" s="200" t="str">
        <f>IF('Data Import'!$AR$350&lt;&gt;"",'Data Import'!$AR$350,"")</f>
        <v/>
      </c>
      <c r="R51" s="200" t="str">
        <f>IF('Data Import'!$AR$351&lt;&gt;"",'Data Import'!$AR$351,"")</f>
        <v/>
      </c>
      <c r="S51" s="200" t="str">
        <f>IF('Data Import'!$AR$352&lt;&gt;"",'Data Import'!$AR$352,"")</f>
        <v/>
      </c>
      <c r="T51" s="200" t="str">
        <f>IF('Data Import'!$AR$353&lt;&gt;"",'Data Import'!$AR$353,"")</f>
        <v/>
      </c>
      <c r="U51" s="200" t="str">
        <f>IF('Data Import'!$AR$354&lt;&gt;"",'Data Import'!$AR$354,"")</f>
        <v/>
      </c>
      <c r="V51" s="200" t="str">
        <f>IF('Data Import'!$AR$355&lt;&gt;"",'Data Import'!$AR$355,"")</f>
        <v/>
      </c>
      <c r="W51" s="200" t="str">
        <f>IF('Data Import'!$AR$356&lt;&gt;"",'Data Import'!$AR$356,"")</f>
        <v/>
      </c>
      <c r="X51" s="200" t="str">
        <f>IF('Data Import'!$AR$357&lt;&gt;"",'Data Import'!$AR$357,"")</f>
        <v/>
      </c>
      <c r="Y51" s="200" t="str">
        <f>IF('Data Import'!$AR$358&lt;&gt;"",'Data Import'!$AR$358,"")</f>
        <v/>
      </c>
      <c r="Z51" s="200" t="str">
        <f>IF('Data Import'!$AR$359&lt;&gt;"",'Data Import'!$AR$359,"")</f>
        <v/>
      </c>
      <c r="AA51" s="200" t="str">
        <f>IF('Data Import'!$AR$360&lt;&gt;"",'Data Import'!$AR$360,"")</f>
        <v/>
      </c>
      <c r="AB51" s="200" t="str">
        <f>IF('Data Import'!$AR$361&lt;&gt;"",'Data Import'!$AR$361,"")</f>
        <v/>
      </c>
      <c r="AC51" s="200" t="str">
        <f>IF('Data Import'!$AR$362&lt;&gt;"",'Data Import'!$AR$362,"")</f>
        <v/>
      </c>
      <c r="AD51" s="200" t="str">
        <f>IF('Data Import'!$AR$363&lt;&gt;"",'Data Import'!$AR$363,"")</f>
        <v/>
      </c>
      <c r="AE51" s="179" t="str">
        <f>IF('Data Import'!$AR$364&lt;&gt;"",'Data Import'!$AR$364,"")</f>
        <v/>
      </c>
      <c r="AF51" s="179" t="str">
        <f>IF('Data Import'!$AR$365&lt;&gt;"",'Data Import'!$AR$365,"")</f>
        <v/>
      </c>
    </row>
    <row r="52" spans="1:32" s="239" customFormat="1" ht="137.25" customHeight="1" x14ac:dyDescent="0.25">
      <c r="A52" s="33">
        <v>42</v>
      </c>
      <c r="B52" s="177" t="s">
        <v>52</v>
      </c>
      <c r="C52" s="199" t="str">
        <f>IF('Data Import'!$AS$336="Нет","+","")</f>
        <v>+</v>
      </c>
      <c r="D52" s="199" t="str">
        <f>IF('Data Import'!$AS$337="Нет","+","")</f>
        <v/>
      </c>
      <c r="E52" s="179" t="str">
        <f>IF('Data Import'!$AS$338&lt;&gt;"",'Data Import'!$AS$338,"")</f>
        <v/>
      </c>
      <c r="F52" s="199" t="str">
        <f>IF('Data Import'!$AS$339&lt;&gt;"",'Data Import'!$AS$339,"")</f>
        <v/>
      </c>
      <c r="G52" s="201" t="str">
        <f>IF('Data Import'!$AS$340&lt;&gt;"",'Data Import'!$AS$340,"")</f>
        <v/>
      </c>
      <c r="H52" s="201" t="str">
        <f>IF('Data Import'!$AS$341&lt;&gt;"",'Data Import'!$AS$341,"")</f>
        <v/>
      </c>
      <c r="I52" s="179" t="str">
        <f>IF('Data Import'!$AS$343&lt;&gt;"",'Data Import'!$AS$343,"")</f>
        <v>Согласно Постановлению Правительства РФ от 10.03.2023 № 372 до 2030 г. действует мораторий на плановые проверки в отношении субъектов малого и среднего предпринимательства.
В отношении перевозчиков легковым такси на территории Алтайского края проводятся профилактические мероприятия согласно Федеральному закону от 31.07.2020 № 248-ФЗ «О государственном контроле (надзоре) и муниципальном контроле в Российской Федерации».
Сведения о нарушении контролируемыми лицами обязательных требований к обеспечению доступности для инвалидов объектов социальной, инженерной и транспортной инфраструктур и предоставляемых услуг в адрес Министерства транспорта Алтайского края в 2024 и 2025 году не поступали.</v>
      </c>
      <c r="J52" s="199" t="str">
        <f>IF('Data Import'!$AS$342="Да","+","")</f>
        <v/>
      </c>
      <c r="K52" s="199" t="str">
        <f>IF('Data Import'!$AS$344="Нет","+","")</f>
        <v>+</v>
      </c>
      <c r="L52" s="179" t="str">
        <f>IF('Data Import'!$AS$345&lt;&gt;"",'Data Import'!$AS$345,"")</f>
        <v/>
      </c>
      <c r="M52" s="200">
        <f>IF('Data Import'!$AS$346&lt;&gt;"",'Data Import'!$AS$346,"")</f>
        <v>2563</v>
      </c>
      <c r="N52" s="200">
        <f>IF('Data Import'!$AS$347&lt;&gt;"",'Data Import'!$AS$347,"")</f>
        <v>5017</v>
      </c>
      <c r="O52" s="200">
        <f>IF('Data Import'!$AS$348&lt;&gt;"",'Data Import'!$AS$348,"")</f>
        <v>6153</v>
      </c>
      <c r="P52" s="200">
        <f>IF('Data Import'!$AS$349&lt;&gt;"",'Data Import'!$AS$349,"")</f>
        <v>9886</v>
      </c>
      <c r="Q52" s="200">
        <f>IF('Data Import'!$AS$350&lt;&gt;"",'Data Import'!$AS$350,"")</f>
        <v>0</v>
      </c>
      <c r="R52" s="200">
        <f>IF('Data Import'!$AS$351&lt;&gt;"",'Data Import'!$AS$351,"")</f>
        <v>0</v>
      </c>
      <c r="S52" s="200" t="str">
        <f>IF('Data Import'!$AS$352&lt;&gt;"",'Data Import'!$AS$352,"")</f>
        <v/>
      </c>
      <c r="T52" s="200" t="str">
        <f>IF('Data Import'!$AS$353&lt;&gt;"",'Data Import'!$AS$353,"")</f>
        <v/>
      </c>
      <c r="U52" s="200" t="str">
        <f>IF('Data Import'!$AS$354&lt;&gt;"",'Data Import'!$AS$354,"")</f>
        <v/>
      </c>
      <c r="V52" s="200" t="str">
        <f>IF('Data Import'!$AS$355&lt;&gt;"",'Data Import'!$AS$355,"")</f>
        <v/>
      </c>
      <c r="W52" s="200" t="str">
        <f>IF('Data Import'!$AS$356&lt;&gt;"",'Data Import'!$AS$356,"")</f>
        <v/>
      </c>
      <c r="X52" s="200" t="str">
        <f>IF('Data Import'!$AS$357&lt;&gt;"",'Data Import'!$AS$357,"")</f>
        <v/>
      </c>
      <c r="Y52" s="200" t="str">
        <f>IF('Data Import'!$AS$358&lt;&gt;"",'Data Import'!$AS$358,"")</f>
        <v/>
      </c>
      <c r="Z52" s="200" t="str">
        <f>IF('Data Import'!$AS$359&lt;&gt;"",'Data Import'!$AS$359,"")</f>
        <v/>
      </c>
      <c r="AA52" s="200" t="str">
        <f>IF('Data Import'!$AS$360&lt;&gt;"",'Data Import'!$AS$360,"")</f>
        <v/>
      </c>
      <c r="AB52" s="200" t="str">
        <f>IF('Data Import'!$AS$361&lt;&gt;"",'Data Import'!$AS$361,"")</f>
        <v/>
      </c>
      <c r="AC52" s="200" t="str">
        <f>IF('Data Import'!$AS$362&lt;&gt;"",'Data Import'!$AS$362,"")</f>
        <v/>
      </c>
      <c r="AD52" s="200" t="str">
        <f>IF('Data Import'!$AS$363&lt;&gt;"",'Data Import'!$AS$363,"")</f>
        <v/>
      </c>
      <c r="AE52" s="179" t="str">
        <f>IF('Data Import'!$AS$364&lt;&gt;"",'Data Import'!$AS$364,"")</f>
        <v/>
      </c>
      <c r="AF52" s="179" t="str">
        <f>IF('Data Import'!$AS$365&lt;&gt;"",'Data Import'!$AS$365,"")</f>
        <v/>
      </c>
    </row>
    <row r="53" spans="1:32" s="239" customFormat="1" ht="15.75" customHeight="1" x14ac:dyDescent="0.25">
      <c r="A53" s="33">
        <v>43</v>
      </c>
      <c r="B53" s="177" t="s">
        <v>53</v>
      </c>
      <c r="C53" s="199" t="str">
        <f>IF('Data Import'!$AT$336="Нет","+","")</f>
        <v/>
      </c>
      <c r="D53" s="199" t="str">
        <f>IF('Data Import'!$AT$337="Нет","+","")</f>
        <v/>
      </c>
      <c r="E53" s="179" t="str">
        <f>IF('Data Import'!$AT$338&lt;&gt;"",'Data Import'!$AT$338,"")</f>
        <v/>
      </c>
      <c r="F53" s="199" t="str">
        <f>IF('Data Import'!$AT$339&lt;&gt;"",'Data Import'!$AT$339,"")</f>
        <v/>
      </c>
      <c r="G53" s="201" t="str">
        <f>IF('Data Import'!$AT$340&lt;&gt;"",'Data Import'!$AT$340,"")</f>
        <v/>
      </c>
      <c r="H53" s="201" t="str">
        <f>IF('Data Import'!$AT$341&lt;&gt;"",'Data Import'!$AT$341,"")</f>
        <v/>
      </c>
      <c r="I53" s="179" t="str">
        <f>IF('Data Import'!$AT$343&lt;&gt;"",'Data Import'!$AT$343,"")</f>
        <v/>
      </c>
      <c r="J53" s="199" t="str">
        <f>IF('Data Import'!$AT$342="Да","+","")</f>
        <v/>
      </c>
      <c r="K53" s="199" t="str">
        <f>IF('Data Import'!$AT$344="Нет","+","")</f>
        <v/>
      </c>
      <c r="L53" s="179" t="str">
        <f>IF('Data Import'!$AT$345&lt;&gt;"",'Data Import'!$AT$345,"")</f>
        <v/>
      </c>
      <c r="M53" s="200" t="str">
        <f>IF('Data Import'!$AT$346&lt;&gt;"",'Data Import'!$AT$346,"")</f>
        <v/>
      </c>
      <c r="N53" s="200" t="str">
        <f>IF('Data Import'!$AT$347&lt;&gt;"",'Data Import'!$AT$347,"")</f>
        <v/>
      </c>
      <c r="O53" s="200" t="str">
        <f>IF('Data Import'!$AT$348&lt;&gt;"",'Data Import'!$AT$348,"")</f>
        <v/>
      </c>
      <c r="P53" s="200" t="str">
        <f>IF('Data Import'!$AT$349&lt;&gt;"",'Data Import'!$AT$349,"")</f>
        <v/>
      </c>
      <c r="Q53" s="200" t="str">
        <f>IF('Data Import'!$AT$350&lt;&gt;"",'Data Import'!$AT$350,"")</f>
        <v/>
      </c>
      <c r="R53" s="200" t="str">
        <f>IF('Data Import'!$AT$351&lt;&gt;"",'Data Import'!$AT$351,"")</f>
        <v/>
      </c>
      <c r="S53" s="200" t="str">
        <f>IF('Data Import'!$AT$352&lt;&gt;"",'Data Import'!$AT$352,"")</f>
        <v/>
      </c>
      <c r="T53" s="200" t="str">
        <f>IF('Data Import'!$AT$353&lt;&gt;"",'Data Import'!$AT$353,"")</f>
        <v/>
      </c>
      <c r="U53" s="200" t="str">
        <f>IF('Data Import'!$AT$354&lt;&gt;"",'Data Import'!$AT$354,"")</f>
        <v/>
      </c>
      <c r="V53" s="200" t="str">
        <f>IF('Data Import'!$AT$355&lt;&gt;"",'Data Import'!$AT$355,"")</f>
        <v/>
      </c>
      <c r="W53" s="200" t="str">
        <f>IF('Data Import'!$AT$356&lt;&gt;"",'Data Import'!$AT$356,"")</f>
        <v/>
      </c>
      <c r="X53" s="200" t="str">
        <f>IF('Data Import'!$AT$357&lt;&gt;"",'Data Import'!$AT$357,"")</f>
        <v/>
      </c>
      <c r="Y53" s="200" t="str">
        <f>IF('Data Import'!$AT$358&lt;&gt;"",'Data Import'!$AT$358,"")</f>
        <v/>
      </c>
      <c r="Z53" s="200" t="str">
        <f>IF('Data Import'!$AT$359&lt;&gt;"",'Data Import'!$AT$359,"")</f>
        <v/>
      </c>
      <c r="AA53" s="200" t="str">
        <f>IF('Data Import'!$AT$360&lt;&gt;"",'Data Import'!$AT$360,"")</f>
        <v/>
      </c>
      <c r="AB53" s="200" t="str">
        <f>IF('Data Import'!$AT$361&lt;&gt;"",'Data Import'!$AT$361,"")</f>
        <v/>
      </c>
      <c r="AC53" s="200" t="str">
        <f>IF('Data Import'!$AT$362&lt;&gt;"",'Data Import'!$AT$362,"")</f>
        <v/>
      </c>
      <c r="AD53" s="200" t="str">
        <f>IF('Data Import'!$AT$363&lt;&gt;"",'Data Import'!$AT$363,"")</f>
        <v/>
      </c>
      <c r="AE53" s="179" t="str">
        <f>IF('Data Import'!$AT$364&lt;&gt;"",'Data Import'!$AT$364,"")</f>
        <v/>
      </c>
      <c r="AF53" s="179" t="str">
        <f>IF('Data Import'!$AT$365&lt;&gt;"",'Data Import'!$AT$365,"")</f>
        <v/>
      </c>
    </row>
    <row r="54" spans="1:32" s="239" customFormat="1" ht="47.25" customHeight="1" x14ac:dyDescent="0.25">
      <c r="A54" s="33">
        <v>44</v>
      </c>
      <c r="B54" s="177" t="s">
        <v>54</v>
      </c>
      <c r="C54" s="199" t="str">
        <f>IF('Data Import'!$AU$336="Нет","+","")</f>
        <v/>
      </c>
      <c r="D54" s="199" t="str">
        <f>IF('Data Import'!$AU$337="Нет","+","")</f>
        <v>+</v>
      </c>
      <c r="E54" s="179" t="str">
        <f>IF('Data Import'!$AU$338&lt;&gt;"",'Data Import'!$AU$338,"")</f>
        <v/>
      </c>
      <c r="F54" s="199" t="str">
        <f>IF('Data Import'!$AU$339&lt;&gt;"",'Data Import'!$AU$339,"")</f>
        <v/>
      </c>
      <c r="G54" s="201" t="str">
        <f>IF('Data Import'!$AU$340&lt;&gt;"",'Data Import'!$AU$340,"")</f>
        <v/>
      </c>
      <c r="H54" s="201" t="str">
        <f>IF('Data Import'!$AU$341&lt;&gt;"",'Data Import'!$AU$341,"")</f>
        <v/>
      </c>
      <c r="I54" s="179" t="str">
        <f>IF('Data Import'!$AU$343&lt;&gt;"",'Data Import'!$AU$343,"")</f>
        <v>В связи с установленным мораторием на проведение проверок, принятием федерального закона № 580-ФЗ от 29.12.2022 года и добавлением новых полномочий, но без увеличения штатной численности мероприятия не проводились</v>
      </c>
      <c r="J54" s="199" t="str">
        <f>IF('Data Import'!$AU$342="Да","+","")</f>
        <v/>
      </c>
      <c r="K54" s="199" t="str">
        <f>IF('Data Import'!$AU$344="Нет","+","")</f>
        <v>+</v>
      </c>
      <c r="L54" s="179" t="str">
        <f>IF('Data Import'!$AU$345&lt;&gt;"",'Data Import'!$AU$345,"")</f>
        <v/>
      </c>
      <c r="M54" s="200">
        <f>IF('Data Import'!$AU$346&lt;&gt;"",'Data Import'!$AU$346,"")</f>
        <v>1297</v>
      </c>
      <c r="N54" s="200">
        <f>IF('Data Import'!$AU$347&lt;&gt;"",'Data Import'!$AU$347,"")</f>
        <v>2634</v>
      </c>
      <c r="O54" s="200">
        <f>IF('Data Import'!$AU$348&lt;&gt;"",'Data Import'!$AU$348,"")</f>
        <v>7991</v>
      </c>
      <c r="P54" s="200">
        <f>IF('Data Import'!$AU$349&lt;&gt;"",'Data Import'!$AU$349,"")</f>
        <v>10854</v>
      </c>
      <c r="Q54" s="200">
        <f>IF('Data Import'!$AU$350&lt;&gt;"",'Data Import'!$AU$350,"")</f>
        <v>0</v>
      </c>
      <c r="R54" s="200">
        <f>IF('Data Import'!$AU$351&lt;&gt;"",'Data Import'!$AU$351,"")</f>
        <v>0</v>
      </c>
      <c r="S54" s="200">
        <f>IF('Data Import'!$AU$352&lt;&gt;"",'Data Import'!$AU$352,"")</f>
        <v>0</v>
      </c>
      <c r="T54" s="200">
        <f>IF('Data Import'!$AU$353&lt;&gt;"",'Data Import'!$AU$353,"")</f>
        <v>0</v>
      </c>
      <c r="U54" s="200" t="str">
        <f>IF('Data Import'!$AU$354&lt;&gt;"",'Data Import'!$AU$354,"")</f>
        <v/>
      </c>
      <c r="V54" s="200" t="str">
        <f>IF('Data Import'!$AU$355&lt;&gt;"",'Data Import'!$AU$355,"")</f>
        <v/>
      </c>
      <c r="W54" s="200" t="str">
        <f>IF('Data Import'!$AU$356&lt;&gt;"",'Data Import'!$AU$356,"")</f>
        <v/>
      </c>
      <c r="X54" s="200" t="str">
        <f>IF('Data Import'!$AU$357&lt;&gt;"",'Data Import'!$AU$357,"")</f>
        <v/>
      </c>
      <c r="Y54" s="200" t="str">
        <f>IF('Data Import'!$AU$358&lt;&gt;"",'Data Import'!$AU$358,"")</f>
        <v/>
      </c>
      <c r="Z54" s="200" t="str">
        <f>IF('Data Import'!$AU$359&lt;&gt;"",'Data Import'!$AU$359,"")</f>
        <v/>
      </c>
      <c r="AA54" s="200" t="str">
        <f>IF('Data Import'!$AU$360&lt;&gt;"",'Data Import'!$AU$360,"")</f>
        <v/>
      </c>
      <c r="AB54" s="200" t="str">
        <f>IF('Data Import'!$AU$361&lt;&gt;"",'Data Import'!$AU$361,"")</f>
        <v/>
      </c>
      <c r="AC54" s="200" t="str">
        <f>IF('Data Import'!$AU$362&lt;&gt;"",'Data Import'!$AU$362,"")</f>
        <v/>
      </c>
      <c r="AD54" s="200" t="str">
        <f>IF('Data Import'!$AU$363&lt;&gt;"",'Data Import'!$AU$363,"")</f>
        <v/>
      </c>
      <c r="AE54" s="179" t="str">
        <f>IF('Data Import'!$AU$364&lt;&gt;"",'Data Import'!$AU$364,"")</f>
        <v/>
      </c>
      <c r="AF54" s="179" t="str">
        <f>IF('Data Import'!$AU$365&lt;&gt;"",'Data Import'!$AU$365,"")</f>
        <v/>
      </c>
    </row>
    <row r="55" spans="1:32" s="239" customFormat="1" ht="123.75" customHeight="1" x14ac:dyDescent="0.25">
      <c r="A55" s="33">
        <v>45</v>
      </c>
      <c r="B55" s="177" t="s">
        <v>55</v>
      </c>
      <c r="C55" s="199" t="str">
        <f>IF('Data Import'!$AV$336="Нет","+","")</f>
        <v/>
      </c>
      <c r="D55" s="199" t="str">
        <f>IF('Data Import'!$AV$337="Нет","+","")</f>
        <v/>
      </c>
      <c r="E55" s="179" t="str">
        <f>IF('Data Import'!$AV$338&lt;&gt;"",'Data Import'!$AV$338,"")</f>
        <v/>
      </c>
      <c r="F55" s="199" t="str">
        <f>IF('Data Import'!$AV$339&lt;&gt;"",'Data Import'!$AV$339,"")</f>
        <v/>
      </c>
      <c r="G55" s="201" t="str">
        <f>IF('Data Import'!$AV$340&lt;&gt;"",'Data Import'!$AV$340,"")</f>
        <v/>
      </c>
      <c r="H55" s="201" t="str">
        <f>IF('Data Import'!$AV$341&lt;&gt;"",'Data Import'!$AV$341,"")</f>
        <v/>
      </c>
      <c r="I55" s="179" t="str">
        <f>IF('Data Import'!$AV$343&lt;&gt;"",'Data Import'!$AV$343,"")</f>
        <v xml:space="preserve">Кемеровская область -Кузбасс включает в себя 31 округ (12 городских и 19 муниципальных). В настоящий момент Краснобродский городской округ включен в состав Прокопьевского муниципального округа, Полысаевский городской округ, Ленинск-Кузнецкий городской округ и Ленинск-Кузнецкий муниципальный округ объединены в Ленинск-Кузнецкий муниципальный округ, Междуреченский городской округ переведен в Междуреченский муниципальный округ, Таштагольский муниципальный район в Таштагольский муниципальный округ. Во всех муниципалитетах работает служба "Социальное такси" (48 специализированных автомобилей с подъемным устройством), которая обслуживает инвалидов-колясочников и другие МГН. </v>
      </c>
      <c r="J55" s="199" t="str">
        <f>IF('Data Import'!$AV$342="Да","+","")</f>
        <v/>
      </c>
      <c r="K55" s="199" t="str">
        <f>IF('Data Import'!$AV$344="Нет","+","")</f>
        <v>+</v>
      </c>
      <c r="L55" s="179" t="str">
        <f>IF('Data Import'!$AV$345&lt;&gt;"",'Data Import'!$AV$345,"")</f>
        <v/>
      </c>
      <c r="M55" s="200" t="str">
        <f>IF('Data Import'!$AV$346&lt;&gt;"",'Data Import'!$AV$346,"")</f>
        <v/>
      </c>
      <c r="N55" s="200">
        <f>IF('Data Import'!$AV$347&lt;&gt;"",'Data Import'!$AV$347,"")</f>
        <v>5260</v>
      </c>
      <c r="O55" s="200">
        <f>IF('Data Import'!$AV$348&lt;&gt;"",'Data Import'!$AV$348,"")</f>
        <v>2307</v>
      </c>
      <c r="P55" s="200">
        <f>IF('Data Import'!$AV$349&lt;&gt;"",'Data Import'!$AV$349,"")</f>
        <v>10142</v>
      </c>
      <c r="Q55" s="200">
        <f>IF('Data Import'!$AV$350&lt;&gt;"",'Data Import'!$AV$350,"")</f>
        <v>0</v>
      </c>
      <c r="R55" s="200">
        <f>IF('Data Import'!$AV$351&lt;&gt;"",'Data Import'!$AV$351,"")</f>
        <v>0</v>
      </c>
      <c r="S55" s="200">
        <f>IF('Data Import'!$AV$352&lt;&gt;"",'Data Import'!$AV$352,"")</f>
        <v>48</v>
      </c>
      <c r="T55" s="200">
        <f>IF('Data Import'!$AV$353&lt;&gt;"",'Data Import'!$AV$353,"")</f>
        <v>24</v>
      </c>
      <c r="U55" s="200">
        <f>IF('Data Import'!$AV$354&lt;&gt;"",'Data Import'!$AV$354,"")</f>
        <v>2307</v>
      </c>
      <c r="V55" s="200">
        <f>IF('Data Import'!$AV$355&lt;&gt;"",'Data Import'!$AV$355,"")</f>
        <v>10142</v>
      </c>
      <c r="W55" s="200" t="str">
        <f>IF('Data Import'!$AV$356&lt;&gt;"",'Data Import'!$AV$356,"")</f>
        <v/>
      </c>
      <c r="X55" s="200" t="str">
        <f>IF('Data Import'!$AV$357&lt;&gt;"",'Data Import'!$AV$357,"")</f>
        <v/>
      </c>
      <c r="Y55" s="200" t="str">
        <f>IF('Data Import'!$AV$358&lt;&gt;"",'Data Import'!$AV$358,"")</f>
        <v/>
      </c>
      <c r="Z55" s="200" t="str">
        <f>IF('Data Import'!$AV$359&lt;&gt;"",'Data Import'!$AV$359,"")</f>
        <v/>
      </c>
      <c r="AA55" s="200" t="str">
        <f>IF('Data Import'!$AV$360&lt;&gt;"",'Data Import'!$AV$360,"")</f>
        <v/>
      </c>
      <c r="AB55" s="200" t="str">
        <f>IF('Data Import'!$AV$361&lt;&gt;"",'Data Import'!$AV$361,"")</f>
        <v/>
      </c>
      <c r="AC55" s="200" t="str">
        <f>IF('Data Import'!$AV$362&lt;&gt;"",'Data Import'!$AV$362,"")</f>
        <v/>
      </c>
      <c r="AD55" s="200" t="str">
        <f>IF('Data Import'!$AV$363&lt;&gt;"",'Data Import'!$AV$363,"")</f>
        <v/>
      </c>
      <c r="AE55" s="179" t="str">
        <f>IF('Data Import'!$AV$364&lt;&gt;"",'Data Import'!$AV$364,"")</f>
        <v/>
      </c>
      <c r="AF55" s="179" t="str">
        <f>IF('Data Import'!$AV$365&lt;&gt;"",'Data Import'!$AV$365,"")</f>
        <v/>
      </c>
    </row>
    <row r="56" spans="1:32" s="239" customFormat="1" ht="96" customHeight="1" x14ac:dyDescent="0.25">
      <c r="A56" s="33">
        <v>46</v>
      </c>
      <c r="B56" s="177" t="s">
        <v>56</v>
      </c>
      <c r="C56" s="199" t="str">
        <f>IF('Data Import'!$AW$336="Нет","+","")</f>
        <v>+</v>
      </c>
      <c r="D56" s="199" t="str">
        <f>IF('Data Import'!$AW$337="Нет","+","")</f>
        <v/>
      </c>
      <c r="E56" s="179" t="str">
        <f>IF('Data Import'!$AW$338&lt;&gt;"",'Data Import'!$AW$338,"")</f>
        <v/>
      </c>
      <c r="F56" s="199" t="str">
        <f>IF('Data Import'!$AW$339&lt;&gt;"",'Data Import'!$AW$339,"")</f>
        <v/>
      </c>
      <c r="G56" s="201" t="str">
        <f>IF('Data Import'!$AW$340&lt;&gt;"",'Data Import'!$AW$340,"")</f>
        <v/>
      </c>
      <c r="H56" s="201" t="str">
        <f>IF('Data Import'!$AW$341&lt;&gt;"",'Data Import'!$AW$341,"")</f>
        <v/>
      </c>
      <c r="I56" s="179" t="str">
        <f>IF('Data Import'!$AW$343&lt;&gt;"",'Data Import'!$AW$343,"")</f>
        <v xml:space="preserve">Проведение плановых проверок не предусмотрено Положением о региональном государственном контроле (надзоре) в сфере перевозок пассажиров и багажа легковым такси, утвержденным постановлением Правительства Красноярского края от 27.08.2024 № 604-п. Внеплановые контрольные надзорные мероприятия за отчетный период и период, предшествующий отчетному, также не проводились в связи с отсутствием оснований для их проведения. </v>
      </c>
      <c r="J56" s="199" t="str">
        <f>IF('Data Import'!$AW$342="Да","+","")</f>
        <v/>
      </c>
      <c r="K56" s="199" t="str">
        <f>IF('Data Import'!$AW$344="Нет","+","")</f>
        <v>+</v>
      </c>
      <c r="L56" s="179" t="str">
        <f>IF('Data Import'!$AW$345&lt;&gt;"",'Data Import'!$AW$345,"")</f>
        <v/>
      </c>
      <c r="M56" s="200">
        <f>IF('Data Import'!$AW$346&lt;&gt;"",'Data Import'!$AW$346,"")</f>
        <v>2940</v>
      </c>
      <c r="N56" s="200">
        <f>IF('Data Import'!$AW$347&lt;&gt;"",'Data Import'!$AW$347,"")</f>
        <v>6395</v>
      </c>
      <c r="O56" s="200">
        <f>IF('Data Import'!$AW$348&lt;&gt;"",'Data Import'!$AW$348,"")</f>
        <v>15618</v>
      </c>
      <c r="P56" s="200">
        <f>IF('Data Import'!$AW$349&lt;&gt;"",'Data Import'!$AW$349,"")</f>
        <v>10440</v>
      </c>
      <c r="Q56" s="200">
        <f>IF('Data Import'!$AW$350&lt;&gt;"",'Data Import'!$AW$350,"")</f>
        <v>10</v>
      </c>
      <c r="R56" s="200">
        <f>IF('Data Import'!$AW$351&lt;&gt;"",'Data Import'!$AW$351,"")</f>
        <v>10</v>
      </c>
      <c r="S56" s="200" t="str">
        <f>IF('Data Import'!$AW$352&lt;&gt;"",'Data Import'!$AW$352,"")</f>
        <v/>
      </c>
      <c r="T56" s="200" t="str">
        <f>IF('Data Import'!$AW$353&lt;&gt;"",'Data Import'!$AW$353,"")</f>
        <v/>
      </c>
      <c r="U56" s="200" t="str">
        <f>IF('Data Import'!$AW$354&lt;&gt;"",'Data Import'!$AW$354,"")</f>
        <v/>
      </c>
      <c r="V56" s="200" t="str">
        <f>IF('Data Import'!$AW$355&lt;&gt;"",'Data Import'!$AW$355,"")</f>
        <v/>
      </c>
      <c r="W56" s="200" t="str">
        <f>IF('Data Import'!$AW$356&lt;&gt;"",'Data Import'!$AW$356,"")</f>
        <v/>
      </c>
      <c r="X56" s="200" t="str">
        <f>IF('Data Import'!$AW$357&lt;&gt;"",'Data Import'!$AW$357,"")</f>
        <v/>
      </c>
      <c r="Y56" s="200" t="str">
        <f>IF('Data Import'!$AW$358&lt;&gt;"",'Data Import'!$AW$358,"")</f>
        <v/>
      </c>
      <c r="Z56" s="200" t="str">
        <f>IF('Data Import'!$AW$359&lt;&gt;"",'Data Import'!$AW$359,"")</f>
        <v/>
      </c>
      <c r="AA56" s="200" t="str">
        <f>IF('Data Import'!$AW$360&lt;&gt;"",'Data Import'!$AW$360,"")</f>
        <v/>
      </c>
      <c r="AB56" s="200" t="str">
        <f>IF('Data Import'!$AW$361&lt;&gt;"",'Data Import'!$AW$361,"")</f>
        <v/>
      </c>
      <c r="AC56" s="200" t="str">
        <f>IF('Data Import'!$AW$362&lt;&gt;"",'Data Import'!$AW$362,"")</f>
        <v/>
      </c>
      <c r="AD56" s="200" t="str">
        <f>IF('Data Import'!$AW$363&lt;&gt;"",'Data Import'!$AW$363,"")</f>
        <v/>
      </c>
      <c r="AE56" s="179" t="str">
        <f>IF('Data Import'!$AW$364&lt;&gt;"",'Data Import'!$AW$364,"")</f>
        <v/>
      </c>
      <c r="AF56" s="179" t="str">
        <f>IF('Data Import'!$AW$365&lt;&gt;"",'Data Import'!$AW$365,"")</f>
        <v/>
      </c>
    </row>
    <row r="57" spans="1:32" s="239" customFormat="1" ht="15.75" customHeight="1" x14ac:dyDescent="0.25">
      <c r="A57" s="33">
        <v>47</v>
      </c>
      <c r="B57" s="177" t="s">
        <v>57</v>
      </c>
      <c r="C57" s="199" t="str">
        <f>IF('Data Import'!$AX$336="Нет","+","")</f>
        <v/>
      </c>
      <c r="D57" s="199" t="str">
        <f>IF('Data Import'!$AX$337="Нет","+","")</f>
        <v/>
      </c>
      <c r="E57" s="179" t="str">
        <f>IF('Data Import'!$AX$338&lt;&gt;"",'Data Import'!$AX$338,"")</f>
        <v>Мониторинг доступности для инвалидов объектов и услуг в сфере транспорта</v>
      </c>
      <c r="F57" s="199" t="str">
        <f>IF('Data Import'!$AX$339&lt;&gt;"",'Data Import'!$AX$339,"")</f>
        <v>ед.</v>
      </c>
      <c r="G57" s="201">
        <f>IF('Data Import'!$AX$340&lt;&gt;"",'Data Import'!$AX$340,"")</f>
        <v>0</v>
      </c>
      <c r="H57" s="201">
        <f>IF('Data Import'!$AX$341&lt;&gt;"",'Data Import'!$AX$341,"")</f>
        <v>0</v>
      </c>
      <c r="I57" s="179" t="str">
        <f>IF('Data Import'!$AX$343&lt;&gt;"",'Data Import'!$AX$343,"")</f>
        <v/>
      </c>
      <c r="J57" s="199" t="str">
        <f>IF('Data Import'!$AX$342="Да","+","")</f>
        <v>+</v>
      </c>
      <c r="K57" s="199" t="str">
        <f>IF('Data Import'!$AX$344="Нет","+","")</f>
        <v>+</v>
      </c>
      <c r="L57" s="179" t="str">
        <f>IF('Data Import'!$AX$345&lt;&gt;"",'Data Import'!$AX$345,"")</f>
        <v/>
      </c>
      <c r="M57" s="200">
        <f>IF('Data Import'!$AX$346&lt;&gt;"",'Data Import'!$AX$346,"")</f>
        <v>1850</v>
      </c>
      <c r="N57" s="200">
        <f>IF('Data Import'!$AX$347&lt;&gt;"",'Data Import'!$AX$347,"")</f>
        <v>7189</v>
      </c>
      <c r="O57" s="200">
        <f>IF('Data Import'!$AX$348&lt;&gt;"",'Data Import'!$AX$348,"")</f>
        <v>15984</v>
      </c>
      <c r="P57" s="200">
        <f>IF('Data Import'!$AX$349&lt;&gt;"",'Data Import'!$AX$349,"")</f>
        <v>23952</v>
      </c>
      <c r="Q57" s="200">
        <f>IF('Data Import'!$AX$350&lt;&gt;"",'Data Import'!$AX$350,"")</f>
        <v>0</v>
      </c>
      <c r="R57" s="200">
        <f>IF('Data Import'!$AX$351&lt;&gt;"",'Data Import'!$AX$351,"")</f>
        <v>0</v>
      </c>
      <c r="S57" s="200">
        <f>IF('Data Import'!$AX$352&lt;&gt;"",'Data Import'!$AX$352,"")</f>
        <v>0</v>
      </c>
      <c r="T57" s="200">
        <f>IF('Data Import'!$AX$353&lt;&gt;"",'Data Import'!$AX$353,"")</f>
        <v>0</v>
      </c>
      <c r="U57" s="200" t="str">
        <f>IF('Data Import'!$AX$354&lt;&gt;"",'Data Import'!$AX$354,"")</f>
        <v/>
      </c>
      <c r="V57" s="200" t="str">
        <f>IF('Data Import'!$AX$355&lt;&gt;"",'Data Import'!$AX$355,"")</f>
        <v/>
      </c>
      <c r="W57" s="200" t="str">
        <f>IF('Data Import'!$AX$356&lt;&gt;"",'Data Import'!$AX$356,"")</f>
        <v/>
      </c>
      <c r="X57" s="200" t="str">
        <f>IF('Data Import'!$AX$357&lt;&gt;"",'Data Import'!$AX$357,"")</f>
        <v/>
      </c>
      <c r="Y57" s="200" t="str">
        <f>IF('Data Import'!$AX$358&lt;&gt;"",'Data Import'!$AX$358,"")</f>
        <v/>
      </c>
      <c r="Z57" s="200" t="str">
        <f>IF('Data Import'!$AX$359&lt;&gt;"",'Data Import'!$AX$359,"")</f>
        <v/>
      </c>
      <c r="AA57" s="200" t="str">
        <f>IF('Data Import'!$AX$360&lt;&gt;"",'Data Import'!$AX$360,"")</f>
        <v/>
      </c>
      <c r="AB57" s="200" t="str">
        <f>IF('Data Import'!$AX$361&lt;&gt;"",'Data Import'!$AX$361,"")</f>
        <v/>
      </c>
      <c r="AC57" s="200" t="str">
        <f>IF('Data Import'!$AX$362&lt;&gt;"",'Data Import'!$AX$362,"")</f>
        <v/>
      </c>
      <c r="AD57" s="200" t="str">
        <f>IF('Data Import'!$AX$363&lt;&gt;"",'Data Import'!$AX$363,"")</f>
        <v/>
      </c>
      <c r="AE57" s="179" t="str">
        <f>IF('Data Import'!$AX$364&lt;&gt;"",'Data Import'!$AX$364,"")</f>
        <v/>
      </c>
      <c r="AF57" s="179" t="str">
        <f>IF('Data Import'!$AX$365&lt;&gt;"",'Data Import'!$AX$365,"")</f>
        <v/>
      </c>
    </row>
    <row r="58" spans="1:32" s="239" customFormat="1" ht="15.75" customHeight="1" x14ac:dyDescent="0.25">
      <c r="A58" s="33">
        <v>48</v>
      </c>
      <c r="B58" s="177" t="s">
        <v>58</v>
      </c>
      <c r="C58" s="199" t="str">
        <f>IF('Data Import'!$AY$336="Нет","+","")</f>
        <v/>
      </c>
      <c r="D58" s="199" t="str">
        <f>IF('Data Import'!$AY$337="Нет","+","")</f>
        <v>+</v>
      </c>
      <c r="E58" s="179" t="str">
        <f>IF('Data Import'!$AY$338&lt;&gt;"",'Data Import'!$AY$338,"")</f>
        <v/>
      </c>
      <c r="F58" s="199" t="str">
        <f>IF('Data Import'!$AY$339&lt;&gt;"",'Data Import'!$AY$339,"")</f>
        <v/>
      </c>
      <c r="G58" s="201" t="str">
        <f>IF('Data Import'!$AY$340&lt;&gt;"",'Data Import'!$AY$340,"")</f>
        <v/>
      </c>
      <c r="H58" s="201" t="str">
        <f>IF('Data Import'!$AY$341&lt;&gt;"",'Data Import'!$AY$341,"")</f>
        <v/>
      </c>
      <c r="I58" s="179" t="str">
        <f>IF('Data Import'!$AY$343&lt;&gt;"",'Data Import'!$AY$343,"")</f>
        <v/>
      </c>
      <c r="J58" s="199" t="str">
        <f>IF('Data Import'!$AY$342="Да","+","")</f>
        <v>+</v>
      </c>
      <c r="K58" s="199" t="str">
        <f>IF('Data Import'!$AY$344="Нет","+","")</f>
        <v>+</v>
      </c>
      <c r="L58" s="179" t="str">
        <f>IF('Data Import'!$AY$345&lt;&gt;"",'Data Import'!$AY$345,"")</f>
        <v/>
      </c>
      <c r="M58" s="200">
        <f>IF('Data Import'!$AY$346&lt;&gt;"",'Data Import'!$AY$346,"")</f>
        <v>2563</v>
      </c>
      <c r="N58" s="200">
        <f>IF('Data Import'!$AY$347&lt;&gt;"",'Data Import'!$AY$347,"")</f>
        <v>5027</v>
      </c>
      <c r="O58" s="200">
        <f>IF('Data Import'!$AY$348&lt;&gt;"",'Data Import'!$AY$348,"")</f>
        <v>7256</v>
      </c>
      <c r="P58" s="200">
        <f>IF('Data Import'!$AY$349&lt;&gt;"",'Data Import'!$AY$349,"")</f>
        <v>10304</v>
      </c>
      <c r="Q58" s="200">
        <f>IF('Data Import'!$AY$350&lt;&gt;"",'Data Import'!$AY$350,"")</f>
        <v>0</v>
      </c>
      <c r="R58" s="200">
        <f>IF('Data Import'!$AY$351&lt;&gt;"",'Data Import'!$AY$351,"")</f>
        <v>0</v>
      </c>
      <c r="S58" s="200">
        <f>IF('Data Import'!$AY$352&lt;&gt;"",'Data Import'!$AY$352,"")</f>
        <v>0</v>
      </c>
      <c r="T58" s="200">
        <f>IF('Data Import'!$AY$353&lt;&gt;"",'Data Import'!$AY$353,"")</f>
        <v>0</v>
      </c>
      <c r="U58" s="200" t="str">
        <f>IF('Data Import'!$AY$354&lt;&gt;"",'Data Import'!$AY$354,"")</f>
        <v/>
      </c>
      <c r="V58" s="200" t="str">
        <f>IF('Data Import'!$AY$355&lt;&gt;"",'Data Import'!$AY$355,"")</f>
        <v/>
      </c>
      <c r="W58" s="200" t="str">
        <f>IF('Data Import'!$AY$356&lt;&gt;"",'Data Import'!$AY$356,"")</f>
        <v/>
      </c>
      <c r="X58" s="200" t="str">
        <f>IF('Data Import'!$AY$357&lt;&gt;"",'Data Import'!$AY$357,"")</f>
        <v/>
      </c>
      <c r="Y58" s="200" t="str">
        <f>IF('Data Import'!$AY$358&lt;&gt;"",'Data Import'!$AY$358,"")</f>
        <v/>
      </c>
      <c r="Z58" s="200" t="str">
        <f>IF('Data Import'!$AY$359&lt;&gt;"",'Data Import'!$AY$359,"")</f>
        <v/>
      </c>
      <c r="AA58" s="200" t="str">
        <f>IF('Data Import'!$AY$360&lt;&gt;"",'Data Import'!$AY$360,"")</f>
        <v/>
      </c>
      <c r="AB58" s="200" t="str">
        <f>IF('Data Import'!$AY$361&lt;&gt;"",'Data Import'!$AY$361,"")</f>
        <v/>
      </c>
      <c r="AC58" s="200" t="str">
        <f>IF('Data Import'!$AY$362&lt;&gt;"",'Data Import'!$AY$362,"")</f>
        <v/>
      </c>
      <c r="AD58" s="200" t="str">
        <f>IF('Data Import'!$AY$363&lt;&gt;"",'Data Import'!$AY$363,"")</f>
        <v/>
      </c>
      <c r="AE58" s="179" t="str">
        <f>IF('Data Import'!$AY$364&lt;&gt;"",'Data Import'!$AY$364,"")</f>
        <v/>
      </c>
      <c r="AF58" s="179" t="str">
        <f>IF('Data Import'!$AY$365&lt;&gt;"",'Data Import'!$AY$365,"")</f>
        <v/>
      </c>
    </row>
    <row r="59" spans="1:32" s="239" customFormat="1" ht="15.75" customHeight="1" x14ac:dyDescent="0.25">
      <c r="A59" s="33">
        <v>49</v>
      </c>
      <c r="B59" s="177" t="s">
        <v>59</v>
      </c>
      <c r="C59" s="199" t="str">
        <f>IF('Data Import'!$AZ$336="Нет","+","")</f>
        <v/>
      </c>
      <c r="D59" s="199" t="str">
        <f>IF('Data Import'!$AZ$337="Нет","+","")</f>
        <v/>
      </c>
      <c r="E59" s="179" t="str">
        <f>IF('Data Import'!$AZ$338&lt;&gt;"",'Data Import'!$AZ$338,"")</f>
        <v/>
      </c>
      <c r="F59" s="199" t="str">
        <f>IF('Data Import'!$AZ$339&lt;&gt;"",'Data Import'!$AZ$339,"")</f>
        <v/>
      </c>
      <c r="G59" s="201" t="str">
        <f>IF('Data Import'!$AZ$340&lt;&gt;"",'Data Import'!$AZ$340,"")</f>
        <v/>
      </c>
      <c r="H59" s="201" t="str">
        <f>IF('Data Import'!$AZ$341&lt;&gt;"",'Data Import'!$AZ$341,"")</f>
        <v/>
      </c>
      <c r="I59" s="179" t="str">
        <f>IF('Data Import'!$AZ$343&lt;&gt;"",'Data Import'!$AZ$343,"")</f>
        <v/>
      </c>
      <c r="J59" s="199" t="str">
        <f>IF('Data Import'!$AZ$342="Да","+","")</f>
        <v/>
      </c>
      <c r="K59" s="199" t="str">
        <f>IF('Data Import'!$AZ$344="Нет","+","")</f>
        <v/>
      </c>
      <c r="L59" s="179" t="str">
        <f>IF('Data Import'!$AZ$345&lt;&gt;"",'Data Import'!$AZ$345,"")</f>
        <v/>
      </c>
      <c r="M59" s="200" t="str">
        <f>IF('Data Import'!$AZ$346&lt;&gt;"",'Data Import'!$AZ$346,"")</f>
        <v/>
      </c>
      <c r="N59" s="200" t="str">
        <f>IF('Data Import'!$AZ$347&lt;&gt;"",'Data Import'!$AZ$347,"")</f>
        <v/>
      </c>
      <c r="O59" s="200" t="str">
        <f>IF('Data Import'!$AZ$348&lt;&gt;"",'Data Import'!$AZ$348,"")</f>
        <v/>
      </c>
      <c r="P59" s="200" t="str">
        <f>IF('Data Import'!$AZ$349&lt;&gt;"",'Data Import'!$AZ$349,"")</f>
        <v/>
      </c>
      <c r="Q59" s="200" t="str">
        <f>IF('Data Import'!$AZ$350&lt;&gt;"",'Data Import'!$AZ$350,"")</f>
        <v/>
      </c>
      <c r="R59" s="200" t="str">
        <f>IF('Data Import'!$AZ$351&lt;&gt;"",'Data Import'!$AZ$351,"")</f>
        <v/>
      </c>
      <c r="S59" s="200" t="str">
        <f>IF('Data Import'!$AZ$352&lt;&gt;"",'Data Import'!$AZ$352,"")</f>
        <v/>
      </c>
      <c r="T59" s="200" t="str">
        <f>IF('Data Import'!$AZ$353&lt;&gt;"",'Data Import'!$AZ$353,"")</f>
        <v/>
      </c>
      <c r="U59" s="200" t="str">
        <f>IF('Data Import'!$AZ$354&lt;&gt;"",'Data Import'!$AZ$354,"")</f>
        <v/>
      </c>
      <c r="V59" s="200" t="str">
        <f>IF('Data Import'!$AZ$355&lt;&gt;"",'Data Import'!$AZ$355,"")</f>
        <v/>
      </c>
      <c r="W59" s="200" t="str">
        <f>IF('Data Import'!$AZ$356&lt;&gt;"",'Data Import'!$AZ$356,"")</f>
        <v/>
      </c>
      <c r="X59" s="200" t="str">
        <f>IF('Data Import'!$AZ$357&lt;&gt;"",'Data Import'!$AZ$357,"")</f>
        <v/>
      </c>
      <c r="Y59" s="200" t="str">
        <f>IF('Data Import'!$AZ$358&lt;&gt;"",'Data Import'!$AZ$358,"")</f>
        <v/>
      </c>
      <c r="Z59" s="200" t="str">
        <f>IF('Data Import'!$AZ$359&lt;&gt;"",'Data Import'!$AZ$359,"")</f>
        <v/>
      </c>
      <c r="AA59" s="200" t="str">
        <f>IF('Data Import'!$AZ$360&lt;&gt;"",'Data Import'!$AZ$360,"")</f>
        <v/>
      </c>
      <c r="AB59" s="200" t="str">
        <f>IF('Data Import'!$AZ$361&lt;&gt;"",'Data Import'!$AZ$361,"")</f>
        <v/>
      </c>
      <c r="AC59" s="200" t="str">
        <f>IF('Data Import'!$AZ$362&lt;&gt;"",'Data Import'!$AZ$362,"")</f>
        <v/>
      </c>
      <c r="AD59" s="200" t="str">
        <f>IF('Data Import'!$AZ$363&lt;&gt;"",'Data Import'!$AZ$363,"")</f>
        <v/>
      </c>
      <c r="AE59" s="179" t="str">
        <f>IF('Data Import'!$AZ$364&lt;&gt;"",'Data Import'!$AZ$364,"")</f>
        <v/>
      </c>
      <c r="AF59" s="179" t="str">
        <f>IF('Data Import'!$AZ$365&lt;&gt;"",'Data Import'!$AZ$365,"")</f>
        <v/>
      </c>
    </row>
    <row r="60" spans="1:32" s="239" customFormat="1" ht="15.75" customHeight="1" x14ac:dyDescent="0.25">
      <c r="A60" s="33">
        <v>50</v>
      </c>
      <c r="B60" s="177" t="s">
        <v>60</v>
      </c>
      <c r="C60" s="199" t="str">
        <f>IF('Data Import'!$BA$336="Нет","+","")</f>
        <v/>
      </c>
      <c r="D60" s="199" t="str">
        <f>IF('Data Import'!$BA$337="Нет","+","")</f>
        <v/>
      </c>
      <c r="E60" s="179" t="str">
        <f>IF('Data Import'!$BA$338&lt;&gt;"",'Data Import'!$BA$338,"")</f>
        <v/>
      </c>
      <c r="F60" s="199" t="str">
        <f>IF('Data Import'!$BA$339&lt;&gt;"",'Data Import'!$BA$339,"")</f>
        <v/>
      </c>
      <c r="G60" s="201" t="str">
        <f>IF('Data Import'!$BA$340&lt;&gt;"",'Data Import'!$BA$340,"")</f>
        <v/>
      </c>
      <c r="H60" s="201" t="str">
        <f>IF('Data Import'!$BA$341&lt;&gt;"",'Data Import'!$BA$341,"")</f>
        <v/>
      </c>
      <c r="I60" s="179" t="str">
        <f>IF('Data Import'!$BA$343&lt;&gt;"",'Data Import'!$BA$343,"")</f>
        <v/>
      </c>
      <c r="J60" s="199" t="str">
        <f>IF('Data Import'!$BA$342="Да","+","")</f>
        <v/>
      </c>
      <c r="K60" s="199" t="str">
        <f>IF('Data Import'!$BA$344="Нет","+","")</f>
        <v/>
      </c>
      <c r="L60" s="179" t="str">
        <f>IF('Data Import'!$BA$345&lt;&gt;"",'Data Import'!$BA$345,"")</f>
        <v/>
      </c>
      <c r="M60" s="200" t="str">
        <f>IF('Data Import'!$BA$346&lt;&gt;"",'Data Import'!$BA$346,"")</f>
        <v/>
      </c>
      <c r="N60" s="200" t="str">
        <f>IF('Data Import'!$BA$347&lt;&gt;"",'Data Import'!$BA$347,"")</f>
        <v/>
      </c>
      <c r="O60" s="200" t="str">
        <f>IF('Data Import'!$BA$348&lt;&gt;"",'Data Import'!$BA$348,"")</f>
        <v/>
      </c>
      <c r="P60" s="200" t="str">
        <f>IF('Data Import'!$BA$349&lt;&gt;"",'Data Import'!$BA$349,"")</f>
        <v/>
      </c>
      <c r="Q60" s="200" t="str">
        <f>IF('Data Import'!$BA$350&lt;&gt;"",'Data Import'!$BA$350,"")</f>
        <v/>
      </c>
      <c r="R60" s="200" t="str">
        <f>IF('Data Import'!$BA$351&lt;&gt;"",'Data Import'!$BA$351,"")</f>
        <v/>
      </c>
      <c r="S60" s="200" t="str">
        <f>IF('Data Import'!$BA$352&lt;&gt;"",'Data Import'!$BA$352,"")</f>
        <v/>
      </c>
      <c r="T60" s="200" t="str">
        <f>IF('Data Import'!$BA$353&lt;&gt;"",'Data Import'!$BA$353,"")</f>
        <v/>
      </c>
      <c r="U60" s="200" t="str">
        <f>IF('Data Import'!$BA$354&lt;&gt;"",'Data Import'!$BA$354,"")</f>
        <v/>
      </c>
      <c r="V60" s="200" t="str">
        <f>IF('Data Import'!$BA$355&lt;&gt;"",'Data Import'!$BA$355,"")</f>
        <v/>
      </c>
      <c r="W60" s="200" t="str">
        <f>IF('Data Import'!$BA$356&lt;&gt;"",'Data Import'!$BA$356,"")</f>
        <v/>
      </c>
      <c r="X60" s="200" t="str">
        <f>IF('Data Import'!$BA$357&lt;&gt;"",'Data Import'!$BA$357,"")</f>
        <v/>
      </c>
      <c r="Y60" s="200" t="str">
        <f>IF('Data Import'!$BA$358&lt;&gt;"",'Data Import'!$BA$358,"")</f>
        <v/>
      </c>
      <c r="Z60" s="200" t="str">
        <f>IF('Data Import'!$BA$359&lt;&gt;"",'Data Import'!$BA$359,"")</f>
        <v/>
      </c>
      <c r="AA60" s="200" t="str">
        <f>IF('Data Import'!$BA$360&lt;&gt;"",'Data Import'!$BA$360,"")</f>
        <v/>
      </c>
      <c r="AB60" s="200" t="str">
        <f>IF('Data Import'!$BA$361&lt;&gt;"",'Data Import'!$BA$361,"")</f>
        <v/>
      </c>
      <c r="AC60" s="200" t="str">
        <f>IF('Data Import'!$BA$362&lt;&gt;"",'Data Import'!$BA$362,"")</f>
        <v/>
      </c>
      <c r="AD60" s="200" t="str">
        <f>IF('Data Import'!$BA$363&lt;&gt;"",'Data Import'!$BA$363,"")</f>
        <v/>
      </c>
      <c r="AE60" s="179" t="str">
        <f>IF('Data Import'!$BA$364&lt;&gt;"",'Data Import'!$BA$364,"")</f>
        <v/>
      </c>
      <c r="AF60" s="179" t="str">
        <f>IF('Data Import'!$BA$365&lt;&gt;"",'Data Import'!$BA$365,"")</f>
        <v/>
      </c>
    </row>
    <row r="61" spans="1:32" s="239" customFormat="1" ht="15.75" customHeight="1" x14ac:dyDescent="0.25">
      <c r="A61" s="33">
        <v>51</v>
      </c>
      <c r="B61" s="177" t="s">
        <v>61</v>
      </c>
      <c r="C61" s="199" t="str">
        <f>IF('Data Import'!$BB$336="Нет","+","")</f>
        <v/>
      </c>
      <c r="D61" s="199" t="str">
        <f>IF('Data Import'!$BB$337="Нет","+","")</f>
        <v/>
      </c>
      <c r="E61" s="179" t="str">
        <f>IF('Data Import'!$BB$338&lt;&gt;"",'Data Import'!$BB$338,"")</f>
        <v/>
      </c>
      <c r="F61" s="199" t="str">
        <f>IF('Data Import'!$BB$339&lt;&gt;"",'Data Import'!$BB$339,"")</f>
        <v/>
      </c>
      <c r="G61" s="201" t="str">
        <f>IF('Data Import'!$BB$340&lt;&gt;"",'Data Import'!$BB$340,"")</f>
        <v/>
      </c>
      <c r="H61" s="201" t="str">
        <f>IF('Data Import'!$BB$341&lt;&gt;"",'Data Import'!$BB$341,"")</f>
        <v/>
      </c>
      <c r="I61" s="179" t="str">
        <f>IF('Data Import'!$BB$343&lt;&gt;"",'Data Import'!$BB$343,"")</f>
        <v/>
      </c>
      <c r="J61" s="199" t="str">
        <f>IF('Data Import'!$BB$342="Да","+","")</f>
        <v/>
      </c>
      <c r="K61" s="199" t="str">
        <f>IF('Data Import'!$BB$344="Нет","+","")</f>
        <v/>
      </c>
      <c r="L61" s="179" t="str">
        <f>IF('Data Import'!$BB$345&lt;&gt;"",'Data Import'!$BB$345,"")</f>
        <v/>
      </c>
      <c r="M61" s="200" t="str">
        <f>IF('Data Import'!$BB$346&lt;&gt;"",'Data Import'!$BB$346,"")</f>
        <v/>
      </c>
      <c r="N61" s="200" t="str">
        <f>IF('Data Import'!$BB$347&lt;&gt;"",'Data Import'!$BB$347,"")</f>
        <v/>
      </c>
      <c r="O61" s="200" t="str">
        <f>IF('Data Import'!$BB$348&lt;&gt;"",'Data Import'!$BB$348,"")</f>
        <v/>
      </c>
      <c r="P61" s="200" t="str">
        <f>IF('Data Import'!$BB$349&lt;&gt;"",'Data Import'!$BB$349,"")</f>
        <v/>
      </c>
      <c r="Q61" s="200" t="str">
        <f>IF('Data Import'!$BB$350&lt;&gt;"",'Data Import'!$BB$350,"")</f>
        <v/>
      </c>
      <c r="R61" s="200" t="str">
        <f>IF('Data Import'!$BB$351&lt;&gt;"",'Data Import'!$BB$351,"")</f>
        <v/>
      </c>
      <c r="S61" s="200" t="str">
        <f>IF('Data Import'!$BB$352&lt;&gt;"",'Data Import'!$BB$352,"")</f>
        <v/>
      </c>
      <c r="T61" s="200" t="str">
        <f>IF('Data Import'!$BB$353&lt;&gt;"",'Data Import'!$BB$353,"")</f>
        <v/>
      </c>
      <c r="U61" s="200" t="str">
        <f>IF('Data Import'!$BB$354&lt;&gt;"",'Data Import'!$BB$354,"")</f>
        <v/>
      </c>
      <c r="V61" s="200" t="str">
        <f>IF('Data Import'!$BB$355&lt;&gt;"",'Data Import'!$BB$355,"")</f>
        <v/>
      </c>
      <c r="W61" s="200" t="str">
        <f>IF('Data Import'!$BB$356&lt;&gt;"",'Data Import'!$BB$356,"")</f>
        <v/>
      </c>
      <c r="X61" s="200" t="str">
        <f>IF('Data Import'!$BB$357&lt;&gt;"",'Data Import'!$BB$357,"")</f>
        <v/>
      </c>
      <c r="Y61" s="200" t="str">
        <f>IF('Data Import'!$BB$358&lt;&gt;"",'Data Import'!$BB$358,"")</f>
        <v/>
      </c>
      <c r="Z61" s="200" t="str">
        <f>IF('Data Import'!$BB$359&lt;&gt;"",'Data Import'!$BB$359,"")</f>
        <v/>
      </c>
      <c r="AA61" s="200" t="str">
        <f>IF('Data Import'!$BB$360&lt;&gt;"",'Data Import'!$BB$360,"")</f>
        <v/>
      </c>
      <c r="AB61" s="200" t="str">
        <f>IF('Data Import'!$BB$361&lt;&gt;"",'Data Import'!$BB$361,"")</f>
        <v/>
      </c>
      <c r="AC61" s="200" t="str">
        <f>IF('Data Import'!$BB$362&lt;&gt;"",'Data Import'!$BB$362,"")</f>
        <v/>
      </c>
      <c r="AD61" s="200" t="str">
        <f>IF('Data Import'!$BB$363&lt;&gt;"",'Data Import'!$BB$363,"")</f>
        <v/>
      </c>
      <c r="AE61" s="179" t="str">
        <f>IF('Data Import'!$BB$364&lt;&gt;"",'Data Import'!$BB$364,"")</f>
        <v/>
      </c>
      <c r="AF61" s="179" t="str">
        <f>IF('Data Import'!$BB$365&lt;&gt;"",'Data Import'!$BB$365,"")</f>
        <v/>
      </c>
    </row>
    <row r="62" spans="1:32" s="239" customFormat="1" ht="371.25" customHeight="1" x14ac:dyDescent="0.25">
      <c r="A62" s="33">
        <v>52</v>
      </c>
      <c r="B62" s="177" t="s">
        <v>62</v>
      </c>
      <c r="C62" s="199" t="str">
        <f>IF('Data Import'!$BC$336="Нет","+","")</f>
        <v>+</v>
      </c>
      <c r="D62" s="199" t="str">
        <f>IF('Data Import'!$BC$337="Нет","+","")</f>
        <v/>
      </c>
      <c r="E62" s="179" t="str">
        <f>IF('Data Import'!$BC$338&lt;&gt;"",'Data Import'!$BC$338,"")</f>
        <v/>
      </c>
      <c r="F62" s="199" t="str">
        <f>IF('Data Import'!$BC$339&lt;&gt;"",'Data Import'!$BC$339,"")</f>
        <v/>
      </c>
      <c r="G62" s="201" t="str">
        <f>IF('Data Import'!$BC$340&lt;&gt;"",'Data Import'!$BC$340,"")</f>
        <v/>
      </c>
      <c r="H62" s="201" t="str">
        <f>IF('Data Import'!$BC$341&lt;&gt;"",'Data Import'!$BC$341,"")</f>
        <v/>
      </c>
      <c r="I62" s="179" t="str">
        <f>IF('Data Import'!$BC$343&lt;&gt;"",'Data Import'!$BC$343,"")</f>
        <v xml:space="preserve">"Министерством транспорта и дорожного хозяйства Республики Хакасия (далее – Министерство) в 2025 году не проводились плановые контрольные (надзорные) мероприятия, так как на территории Республики Хакасия отсутствуют объекты контроля, отнесенные к категории чрезвычайно высокого и высокого рисков.
В целях профилактики нарушений обязательных требований, оценка соблюдения которых является предметом регионального государственного контроля в сфере перевозок пассажиров и багажа легковым такси, регионального государственного контроля на автомобильном транспорте, городском наземном электрическом транспорте и в дорожном хозяйстве, и в соответствии со статьей 8.2 Федерального Закона № 294-ФЗ, Министерством проведено 323 профилактических визитов с целью предупреждения сокращения контролируемыми лицами нарушений обязательных требований, установленных действующим законодательством и выявления, устранения причин, факторов и условий способных привести к нарушениям обязательных требований, определение способов устранения или снижения рисков их возникновения. В соответствии с пунктом 11 Положения о региональном государственном контроле в сфере перевозок пассажиров и багажа легковым такси в Республике Хакасия, утвержденного постановлением Правительства Республики Хакасия от 30.09.2021 № 490, по результатам рассмотрения обращения гражданина, Министерством в 2025 году было объявлено 2 предостережений о недопустимости нарушения обязательных требований. Проведено 500 консультирований с организациями, индивидуальными предпринимателями и гражданами на тему соблюдения норм действующего законодательства при осуществлении деятельности по перевозке пассажиров и багажа легковым такси на территории Республики Хакасия. Проведено 53 постоянных рейдов. Составлено 26 протоколов об административном правонарушении по ч. 2 ст. 14.1 КоАП РФ.
Вынесены постановления о назначении наказания в виде административного штрафа.
"
</v>
      </c>
      <c r="J62" s="199" t="str">
        <f>IF('Data Import'!$BC$342="Да","+","")</f>
        <v/>
      </c>
      <c r="K62" s="199" t="str">
        <f>IF('Data Import'!$BC$344="Нет","+","")</f>
        <v/>
      </c>
      <c r="L62" s="179" t="str">
        <f>IF('Data Import'!$BC$345&lt;&gt;"",'Data Import'!$BC$345,"")</f>
        <v/>
      </c>
      <c r="M62" s="200" t="str">
        <f>IF('Data Import'!$BC$346&lt;&gt;"",'Data Import'!$BC$346,"")</f>
        <v/>
      </c>
      <c r="N62" s="200" t="str">
        <f>IF('Data Import'!$BC$347&lt;&gt;"",'Data Import'!$BC$347,"")</f>
        <v/>
      </c>
      <c r="O62" s="200" t="str">
        <f>IF('Data Import'!$BC$348&lt;&gt;"",'Data Import'!$BC$348,"")</f>
        <v/>
      </c>
      <c r="P62" s="200" t="str">
        <f>IF('Data Import'!$BC$349&lt;&gt;"",'Data Import'!$BC$349,"")</f>
        <v/>
      </c>
      <c r="Q62" s="200" t="str">
        <f>IF('Data Import'!$BC$350&lt;&gt;"",'Data Import'!$BC$350,"")</f>
        <v/>
      </c>
      <c r="R62" s="200" t="str">
        <f>IF('Data Import'!$BC$351&lt;&gt;"",'Data Import'!$BC$351,"")</f>
        <v/>
      </c>
      <c r="S62" s="200" t="str">
        <f>IF('Data Import'!$BC$352&lt;&gt;"",'Data Import'!$BC$352,"")</f>
        <v/>
      </c>
      <c r="T62" s="200" t="str">
        <f>IF('Data Import'!$BC$353&lt;&gt;"",'Data Import'!$BC$353,"")</f>
        <v/>
      </c>
      <c r="U62" s="200" t="str">
        <f>IF('Data Import'!$BC$354&lt;&gt;"",'Data Import'!$BC$354,"")</f>
        <v/>
      </c>
      <c r="V62" s="200" t="str">
        <f>IF('Data Import'!$BC$355&lt;&gt;"",'Data Import'!$BC$355,"")</f>
        <v/>
      </c>
      <c r="W62" s="200" t="str">
        <f>IF('Data Import'!$BC$356&lt;&gt;"",'Data Import'!$BC$356,"")</f>
        <v/>
      </c>
      <c r="X62" s="200" t="str">
        <f>IF('Data Import'!$BC$357&lt;&gt;"",'Data Import'!$BC$357,"")</f>
        <v/>
      </c>
      <c r="Y62" s="200" t="str">
        <f>IF('Data Import'!$BC$358&lt;&gt;"",'Data Import'!$BC$358,"")</f>
        <v/>
      </c>
      <c r="Z62" s="200" t="str">
        <f>IF('Data Import'!$BC$359&lt;&gt;"",'Data Import'!$BC$359,"")</f>
        <v/>
      </c>
      <c r="AA62" s="200" t="str">
        <f>IF('Data Import'!$BC$360&lt;&gt;"",'Data Import'!$BC$360,"")</f>
        <v/>
      </c>
      <c r="AB62" s="200" t="str">
        <f>IF('Data Import'!$BC$361&lt;&gt;"",'Data Import'!$BC$361,"")</f>
        <v/>
      </c>
      <c r="AC62" s="200" t="str">
        <f>IF('Data Import'!$BC$362&lt;&gt;"",'Data Import'!$BC$362,"")</f>
        <v/>
      </c>
      <c r="AD62" s="200" t="str">
        <f>IF('Data Import'!$BC$363&lt;&gt;"",'Data Import'!$BC$363,"")</f>
        <v/>
      </c>
      <c r="AE62" s="179" t="str">
        <f>IF('Data Import'!$BC$364&lt;&gt;"",'Data Import'!$BC$364,"")</f>
        <v/>
      </c>
      <c r="AF62" s="179" t="str">
        <f>IF('Data Import'!$BC$365&lt;&gt;"",'Data Import'!$BC$365,"")</f>
        <v/>
      </c>
    </row>
    <row r="63" spans="1:32" s="239" customFormat="1" ht="46.5" customHeight="1" x14ac:dyDescent="0.25">
      <c r="A63" s="33">
        <v>53</v>
      </c>
      <c r="B63" s="177" t="s">
        <v>63</v>
      </c>
      <c r="C63" s="199" t="str">
        <f>IF('Data Import'!$BD$336="Нет","+","")</f>
        <v/>
      </c>
      <c r="D63" s="199" t="str">
        <f>IF('Data Import'!$BD$337="Нет","+","")</f>
        <v>+</v>
      </c>
      <c r="E63" s="179" t="str">
        <f>IF('Data Import'!$BD$338&lt;&gt;"",'Data Import'!$BD$338,"")</f>
        <v/>
      </c>
      <c r="F63" s="199" t="str">
        <f>IF('Data Import'!$BD$339&lt;&gt;"",'Data Import'!$BD$339,"")</f>
        <v/>
      </c>
      <c r="G63" s="201" t="str">
        <f>IF('Data Import'!$BD$340&lt;&gt;"",'Data Import'!$BD$340,"")</f>
        <v/>
      </c>
      <c r="H63" s="201" t="str">
        <f>IF('Data Import'!$BD$341&lt;&gt;"",'Data Import'!$BD$341,"")</f>
        <v/>
      </c>
      <c r="I63" s="179" t="str">
        <f>IF('Data Import'!$BD$343&lt;&gt;"",'Data Import'!$BD$343,"")</f>
        <v>Нет (плановые проверки законодательно не предусмотрены; обращения по поводу несоблюдения перевозчиками обязательных требований в части обеспечения доступности для инвалидов не поступали)</v>
      </c>
      <c r="J63" s="199" t="str">
        <f>IF('Data Import'!$BD$342="Да","+","")</f>
        <v/>
      </c>
      <c r="K63" s="199" t="str">
        <f>IF('Data Import'!$BD$344="Нет","+","")</f>
        <v>+</v>
      </c>
      <c r="L63" s="179" t="str">
        <f>IF('Data Import'!$BD$345&lt;&gt;"",'Data Import'!$BD$345,"")</f>
        <v/>
      </c>
      <c r="M63" s="200">
        <f>IF('Data Import'!$BD$346&lt;&gt;"",'Data Import'!$BD$346,"")</f>
        <v>1275</v>
      </c>
      <c r="N63" s="200">
        <f>IF('Data Import'!$BD$347&lt;&gt;"",'Data Import'!$BD$347,"")</f>
        <v>2596</v>
      </c>
      <c r="O63" s="200">
        <f>IF('Data Import'!$BD$348&lt;&gt;"",'Data Import'!$BD$348,"")</f>
        <v>5208</v>
      </c>
      <c r="P63" s="200">
        <f>IF('Data Import'!$BD$349&lt;&gt;"",'Data Import'!$BD$349,"")</f>
        <v>6952</v>
      </c>
      <c r="Q63" s="200">
        <f>IF('Data Import'!$BD$350&lt;&gt;"",'Data Import'!$BD$350,"")</f>
        <v>6</v>
      </c>
      <c r="R63" s="200">
        <f>IF('Data Import'!$BD$351&lt;&gt;"",'Data Import'!$BD$351,"")</f>
        <v>5</v>
      </c>
      <c r="S63" s="200">
        <f>IF('Data Import'!$BD$352&lt;&gt;"",'Data Import'!$BD$352,"")</f>
        <v>0</v>
      </c>
      <c r="T63" s="200">
        <f>IF('Data Import'!$BD$353&lt;&gt;"",'Data Import'!$BD$353,"")</f>
        <v>0</v>
      </c>
      <c r="U63" s="200" t="str">
        <f>IF('Data Import'!$BD$354&lt;&gt;"",'Data Import'!$BD$354,"")</f>
        <v/>
      </c>
      <c r="V63" s="200" t="str">
        <f>IF('Data Import'!$BD$355&lt;&gt;"",'Data Import'!$BD$355,"")</f>
        <v/>
      </c>
      <c r="W63" s="200" t="str">
        <f>IF('Data Import'!$BD$356&lt;&gt;"",'Data Import'!$BD$356,"")</f>
        <v/>
      </c>
      <c r="X63" s="200" t="str">
        <f>IF('Data Import'!$BD$357&lt;&gt;"",'Data Import'!$BD$357,"")</f>
        <v/>
      </c>
      <c r="Y63" s="200" t="str">
        <f>IF('Data Import'!$BD$358&lt;&gt;"",'Data Import'!$BD$358,"")</f>
        <v/>
      </c>
      <c r="Z63" s="200" t="str">
        <f>IF('Data Import'!$BD$359&lt;&gt;"",'Data Import'!$BD$359,"")</f>
        <v/>
      </c>
      <c r="AA63" s="200" t="str">
        <f>IF('Data Import'!$BD$360&lt;&gt;"",'Data Import'!$BD$360,"")</f>
        <v/>
      </c>
      <c r="AB63" s="200" t="str">
        <f>IF('Data Import'!$BD$361&lt;&gt;"",'Data Import'!$BD$361,"")</f>
        <v/>
      </c>
      <c r="AC63" s="200" t="str">
        <f>IF('Data Import'!$BD$362&lt;&gt;"",'Data Import'!$BD$362,"")</f>
        <v/>
      </c>
      <c r="AD63" s="200" t="str">
        <f>IF('Data Import'!$BD$363&lt;&gt;"",'Data Import'!$BD$363,"")</f>
        <v/>
      </c>
      <c r="AE63" s="179" t="str">
        <f>IF('Data Import'!$BD$364&lt;&gt;"",'Data Import'!$BD$364,"")</f>
        <v/>
      </c>
      <c r="AF63" s="179" t="str">
        <f>IF('Data Import'!$BD$365&lt;&gt;"",'Data Import'!$BD$365,"")</f>
        <v/>
      </c>
    </row>
    <row r="64" spans="1:32" s="239" customFormat="1" ht="15.75" customHeight="1" x14ac:dyDescent="0.25">
      <c r="A64" s="33">
        <v>54</v>
      </c>
      <c r="B64" s="177" t="s">
        <v>64</v>
      </c>
      <c r="C64" s="199" t="str">
        <f>IF('Data Import'!$BE$336="Нет","+","")</f>
        <v>+</v>
      </c>
      <c r="D64" s="199" t="str">
        <f>IF('Data Import'!$BE$337="Нет","+","")</f>
        <v/>
      </c>
      <c r="E64" s="179" t="str">
        <f>IF('Data Import'!$BE$338&lt;&gt;"",'Data Import'!$BE$338,"")</f>
        <v/>
      </c>
      <c r="F64" s="199" t="str">
        <f>IF('Data Import'!$BE$339&lt;&gt;"",'Data Import'!$BE$339,"")</f>
        <v/>
      </c>
      <c r="G64" s="201" t="str">
        <f>IF('Data Import'!$BE$340&lt;&gt;"",'Data Import'!$BE$340,"")</f>
        <v/>
      </c>
      <c r="H64" s="201" t="str">
        <f>IF('Data Import'!$BE$341&lt;&gt;"",'Data Import'!$BE$341,"")</f>
        <v/>
      </c>
      <c r="I64" s="179" t="str">
        <f>IF('Data Import'!$BE$343&lt;&gt;"",'Data Import'!$BE$343,"")</f>
        <v/>
      </c>
      <c r="J64" s="199" t="str">
        <f>IF('Data Import'!$BE$342="Да","+","")</f>
        <v/>
      </c>
      <c r="K64" s="199" t="str">
        <f>IF('Data Import'!$BE$344="Нет","+","")</f>
        <v/>
      </c>
      <c r="L64" s="179" t="str">
        <f>IF('Data Import'!$BE$345&lt;&gt;"",'Data Import'!$BE$345,"")</f>
        <v/>
      </c>
      <c r="M64" s="200" t="str">
        <f>IF('Data Import'!$BE$346&lt;&gt;"",'Data Import'!$BE$346,"")</f>
        <v/>
      </c>
      <c r="N64" s="200" t="str">
        <f>IF('Data Import'!$BE$347&lt;&gt;"",'Data Import'!$BE$347,"")</f>
        <v/>
      </c>
      <c r="O64" s="200" t="str">
        <f>IF('Data Import'!$BE$348&lt;&gt;"",'Data Import'!$BE$348,"")</f>
        <v/>
      </c>
      <c r="P64" s="200" t="str">
        <f>IF('Data Import'!$BE$349&lt;&gt;"",'Data Import'!$BE$349,"")</f>
        <v/>
      </c>
      <c r="Q64" s="200" t="str">
        <f>IF('Data Import'!$BE$350&lt;&gt;"",'Data Import'!$BE$350,"")</f>
        <v/>
      </c>
      <c r="R64" s="200" t="str">
        <f>IF('Data Import'!$BE$351&lt;&gt;"",'Data Import'!$BE$351,"")</f>
        <v/>
      </c>
      <c r="S64" s="200" t="str">
        <f>IF('Data Import'!$BE$352&lt;&gt;"",'Data Import'!$BE$352,"")</f>
        <v/>
      </c>
      <c r="T64" s="200" t="str">
        <f>IF('Data Import'!$BE$353&lt;&gt;"",'Data Import'!$BE$353,"")</f>
        <v/>
      </c>
      <c r="U64" s="200" t="str">
        <f>IF('Data Import'!$BE$354&lt;&gt;"",'Data Import'!$BE$354,"")</f>
        <v/>
      </c>
      <c r="V64" s="200" t="str">
        <f>IF('Data Import'!$BE$355&lt;&gt;"",'Data Import'!$BE$355,"")</f>
        <v/>
      </c>
      <c r="W64" s="200" t="str">
        <f>IF('Data Import'!$BE$356&lt;&gt;"",'Data Import'!$BE$356,"")</f>
        <v/>
      </c>
      <c r="X64" s="200" t="str">
        <f>IF('Data Import'!$BE$357&lt;&gt;"",'Data Import'!$BE$357,"")</f>
        <v/>
      </c>
      <c r="Y64" s="200" t="str">
        <f>IF('Data Import'!$BE$358&lt;&gt;"",'Data Import'!$BE$358,"")</f>
        <v/>
      </c>
      <c r="Z64" s="200" t="str">
        <f>IF('Data Import'!$BE$359&lt;&gt;"",'Data Import'!$BE$359,"")</f>
        <v/>
      </c>
      <c r="AA64" s="200" t="str">
        <f>IF('Data Import'!$BE$360&lt;&gt;"",'Data Import'!$BE$360,"")</f>
        <v/>
      </c>
      <c r="AB64" s="200" t="str">
        <f>IF('Data Import'!$BE$361&lt;&gt;"",'Data Import'!$BE$361,"")</f>
        <v/>
      </c>
      <c r="AC64" s="200" t="str">
        <f>IF('Data Import'!$BE$362&lt;&gt;"",'Data Import'!$BE$362,"")</f>
        <v/>
      </c>
      <c r="AD64" s="200" t="str">
        <f>IF('Data Import'!$BE$363&lt;&gt;"",'Data Import'!$BE$363,"")</f>
        <v/>
      </c>
      <c r="AE64" s="179" t="str">
        <f>IF('Data Import'!$BE$364&lt;&gt;"",'Data Import'!$BE$364,"")</f>
        <v/>
      </c>
      <c r="AF64" s="179" t="str">
        <f>IF('Data Import'!$BE$365&lt;&gt;"",'Data Import'!$BE$365,"")</f>
        <v/>
      </c>
    </row>
    <row r="65" spans="1:32" s="239" customFormat="1" ht="15.75" customHeight="1" x14ac:dyDescent="0.25">
      <c r="A65" s="33">
        <v>55</v>
      </c>
      <c r="B65" s="177" t="s">
        <v>65</v>
      </c>
      <c r="C65" s="199" t="str">
        <f>IF('Data Import'!$BF$336="Нет","+","")</f>
        <v>+</v>
      </c>
      <c r="D65" s="199" t="str">
        <f>IF('Data Import'!$BF$337="Нет","+","")</f>
        <v/>
      </c>
      <c r="E65" s="179" t="str">
        <f>IF('Data Import'!$BF$338&lt;&gt;"",'Data Import'!$BF$338,"")</f>
        <v/>
      </c>
      <c r="F65" s="199" t="str">
        <f>IF('Data Import'!$BF$339&lt;&gt;"",'Data Import'!$BF$339,"")</f>
        <v/>
      </c>
      <c r="G65" s="201" t="str">
        <f>IF('Data Import'!$BF$340&lt;&gt;"",'Data Import'!$BF$340,"")</f>
        <v/>
      </c>
      <c r="H65" s="201" t="str">
        <f>IF('Data Import'!$BF$341&lt;&gt;"",'Data Import'!$BF$341,"")</f>
        <v/>
      </c>
      <c r="I65" s="179" t="str">
        <f>IF('Data Import'!$BF$343&lt;&gt;"",'Data Import'!$BF$343,"")</f>
        <v/>
      </c>
      <c r="J65" s="199" t="str">
        <f>IF('Data Import'!$BF$342="Да","+","")</f>
        <v>+</v>
      </c>
      <c r="K65" s="199" t="str">
        <f>IF('Data Import'!$BF$344="Нет","+","")</f>
        <v>+</v>
      </c>
      <c r="L65" s="179" t="str">
        <f>IF('Data Import'!$BF$345&lt;&gt;"",'Data Import'!$BF$345,"")</f>
        <v/>
      </c>
      <c r="M65" s="200">
        <f>IF('Data Import'!$BF$346&lt;&gt;"",'Data Import'!$BF$346,"")</f>
        <v>4287</v>
      </c>
      <c r="N65" s="200">
        <f>IF('Data Import'!$BF$347&lt;&gt;"",'Data Import'!$BF$347,"")</f>
        <v>7467</v>
      </c>
      <c r="O65" s="200">
        <f>IF('Data Import'!$BF$348&lt;&gt;"",'Data Import'!$BF$348,"")</f>
        <v>12629</v>
      </c>
      <c r="P65" s="200">
        <f>IF('Data Import'!$BF$349&lt;&gt;"",'Data Import'!$BF$349,"")</f>
        <v>25727</v>
      </c>
      <c r="Q65" s="200">
        <f>IF('Data Import'!$BF$350&lt;&gt;"",'Data Import'!$BF$350,"")</f>
        <v>0</v>
      </c>
      <c r="R65" s="200">
        <f>IF('Data Import'!$BF$351&lt;&gt;"",'Data Import'!$BF$351,"")</f>
        <v>0</v>
      </c>
      <c r="S65" s="200">
        <f>IF('Data Import'!$BF$352&lt;&gt;"",'Data Import'!$BF$352,"")</f>
        <v>1</v>
      </c>
      <c r="T65" s="200">
        <f>IF('Data Import'!$BF$353&lt;&gt;"",'Data Import'!$BF$353,"")</f>
        <v>1</v>
      </c>
      <c r="U65" s="200">
        <f>IF('Data Import'!$BF$354&lt;&gt;"",'Data Import'!$BF$354,"")</f>
        <v>0</v>
      </c>
      <c r="V65" s="200">
        <f>IF('Data Import'!$BF$355&lt;&gt;"",'Data Import'!$BF$355,"")</f>
        <v>0</v>
      </c>
      <c r="W65" s="200">
        <f>IF('Data Import'!$BF$356&lt;&gt;"",'Data Import'!$BF$356,"")</f>
        <v>6</v>
      </c>
      <c r="X65" s="200">
        <f>IF('Data Import'!$BF$357&lt;&gt;"",'Data Import'!$BF$357,"")</f>
        <v>22</v>
      </c>
      <c r="Y65" s="200">
        <f>IF('Data Import'!$BF$358&lt;&gt;"",'Data Import'!$BF$358,"")</f>
        <v>0</v>
      </c>
      <c r="Z65" s="200">
        <f>IF('Data Import'!$BF$359&lt;&gt;"",'Data Import'!$BF$359,"")</f>
        <v>0</v>
      </c>
      <c r="AA65" s="200">
        <f>IF('Data Import'!$BF$360&lt;&gt;"",'Data Import'!$BF$360,"")</f>
        <v>0</v>
      </c>
      <c r="AB65" s="200">
        <f>IF('Data Import'!$BF$361&lt;&gt;"",'Data Import'!$BF$361,"")</f>
        <v>0</v>
      </c>
      <c r="AC65" s="200">
        <f>IF('Data Import'!$BF$362&lt;&gt;"",'Data Import'!$BF$362,"")</f>
        <v>1</v>
      </c>
      <c r="AD65" s="200">
        <f>IF('Data Import'!$BF$363&lt;&gt;"",'Data Import'!$BF$363,"")</f>
        <v>1</v>
      </c>
      <c r="AE65" s="179" t="str">
        <f>IF('Data Import'!$BF$364&lt;&gt;"",'Data Import'!$BF$364,"")</f>
        <v>часть 1 статьи 11.14.1 КоАП РФ (отсутствие в салоне легкового такси информации, предусмотренной Правилами перевозок пассажиров и багажа автомобильным транспортом и городским наземным электрическим транспортом; отсутствие дублирования необходимой информации, а также надписей, знаков и иной текстовой и графической информации знаками, выполненными рельефно-точечным шрифтом Брайля)</v>
      </c>
      <c r="AF65" s="179" t="str">
        <f>IF('Data Import'!$BF$365&lt;&gt;"",'Data Import'!$BF$365,"")</f>
        <v>часть 1 статьи 11.14.1 КоАП РФ (отсутствие в салоне легкового такси информации, предусмотренной Правилами перевозок пассажиров и багажа автомобильным транспортом и городским наземным электрическим транспортом; отсутствие дублирования необходимой информации, а также надписей, знаков и иной текстовой и графической информации знаками, выполненными рельефно-точечным шрифтом Брайля)</v>
      </c>
    </row>
    <row r="66" spans="1:32" s="239" customFormat="1" ht="15.75" customHeight="1" x14ac:dyDescent="0.25">
      <c r="A66" s="33">
        <v>56</v>
      </c>
      <c r="B66" s="177" t="s">
        <v>66</v>
      </c>
      <c r="C66" s="199" t="str">
        <f>IF('Data Import'!$BG$336="Нет","+","")</f>
        <v>+</v>
      </c>
      <c r="D66" s="199" t="str">
        <f>IF('Data Import'!$BG$337="Нет","+","")</f>
        <v/>
      </c>
      <c r="E66" s="179" t="str">
        <f>IF('Data Import'!$BG$338&lt;&gt;"",'Data Import'!$BG$338,"")</f>
        <v/>
      </c>
      <c r="F66" s="199" t="str">
        <f>IF('Data Import'!$BG$339&lt;&gt;"",'Data Import'!$BG$339,"")</f>
        <v/>
      </c>
      <c r="G66" s="201" t="str">
        <f>IF('Data Import'!$BG$340&lt;&gt;"",'Data Import'!$BG$340,"")</f>
        <v/>
      </c>
      <c r="H66" s="201" t="str">
        <f>IF('Data Import'!$BG$341&lt;&gt;"",'Data Import'!$BG$341,"")</f>
        <v/>
      </c>
      <c r="I66" s="179" t="str">
        <f>IF('Data Import'!$BG$343&lt;&gt;"",'Data Import'!$BG$343,"")</f>
        <v/>
      </c>
      <c r="J66" s="199" t="str">
        <f>IF('Data Import'!$BG$342="Да","+","")</f>
        <v/>
      </c>
      <c r="K66" s="199" t="str">
        <f>IF('Data Import'!$BG$344="Нет","+","")</f>
        <v>+</v>
      </c>
      <c r="L66" s="179" t="str">
        <f>IF('Data Import'!$BG$345&lt;&gt;"",'Data Import'!$BG$345,"")</f>
        <v/>
      </c>
      <c r="M66" s="200">
        <f>IF('Data Import'!$BG$346&lt;&gt;"",'Data Import'!$BG$346,"")</f>
        <v>912</v>
      </c>
      <c r="N66" s="200">
        <f>IF('Data Import'!$BG$347&lt;&gt;"",'Data Import'!$BG$347,"")</f>
        <v>2693</v>
      </c>
      <c r="O66" s="200">
        <f>IF('Data Import'!$BG$348&lt;&gt;"",'Data Import'!$BG$348,"")</f>
        <v>7629</v>
      </c>
      <c r="P66" s="200">
        <f>IF('Data Import'!$BG$349&lt;&gt;"",'Data Import'!$BG$349,"")</f>
        <v>12725</v>
      </c>
      <c r="Q66" s="200">
        <f>IF('Data Import'!$BG$350&lt;&gt;"",'Data Import'!$BG$350,"")</f>
        <v>0</v>
      </c>
      <c r="R66" s="200">
        <f>IF('Data Import'!$BG$351&lt;&gt;"",'Data Import'!$BG$351,"")</f>
        <v>0</v>
      </c>
      <c r="S66" s="200">
        <f>IF('Data Import'!$BG$352&lt;&gt;"",'Data Import'!$BG$352,"")</f>
        <v>0</v>
      </c>
      <c r="T66" s="200">
        <f>IF('Data Import'!$BG$353&lt;&gt;"",'Data Import'!$BG$353,"")</f>
        <v>0</v>
      </c>
      <c r="U66" s="200" t="str">
        <f>IF('Data Import'!$BG$354&lt;&gt;"",'Data Import'!$BG$354,"")</f>
        <v/>
      </c>
      <c r="V66" s="200" t="str">
        <f>IF('Data Import'!$BG$355&lt;&gt;"",'Data Import'!$BG$355,"")</f>
        <v/>
      </c>
      <c r="W66" s="200" t="str">
        <f>IF('Data Import'!$BG$356&lt;&gt;"",'Data Import'!$BG$356,"")</f>
        <v/>
      </c>
      <c r="X66" s="200" t="str">
        <f>IF('Data Import'!$BG$357&lt;&gt;"",'Data Import'!$BG$357,"")</f>
        <v/>
      </c>
      <c r="Y66" s="200" t="str">
        <f>IF('Data Import'!$BG$358&lt;&gt;"",'Data Import'!$BG$358,"")</f>
        <v/>
      </c>
      <c r="Z66" s="200" t="str">
        <f>IF('Data Import'!$BG$359&lt;&gt;"",'Data Import'!$BG$359,"")</f>
        <v/>
      </c>
      <c r="AA66" s="200" t="str">
        <f>IF('Data Import'!$BG$360&lt;&gt;"",'Data Import'!$BG$360,"")</f>
        <v/>
      </c>
      <c r="AB66" s="200" t="str">
        <f>IF('Data Import'!$BG$361&lt;&gt;"",'Data Import'!$BG$361,"")</f>
        <v/>
      </c>
      <c r="AC66" s="200" t="str">
        <f>IF('Data Import'!$BG$362&lt;&gt;"",'Data Import'!$BG$362,"")</f>
        <v/>
      </c>
      <c r="AD66" s="200" t="str">
        <f>IF('Data Import'!$BG$363&lt;&gt;"",'Data Import'!$BG$363,"")</f>
        <v/>
      </c>
      <c r="AE66" s="179" t="str">
        <f>IF('Data Import'!$BG$364&lt;&gt;"",'Data Import'!$BG$364,"")</f>
        <v/>
      </c>
      <c r="AF66" s="179" t="str">
        <f>IF('Data Import'!$BG$365&lt;&gt;"",'Data Import'!$BG$365,"")</f>
        <v/>
      </c>
    </row>
    <row r="67" spans="1:32" s="239" customFormat="1" ht="33" customHeight="1" x14ac:dyDescent="0.25">
      <c r="A67" s="33">
        <v>57</v>
      </c>
      <c r="B67" s="177" t="s">
        <v>67</v>
      </c>
      <c r="C67" s="199" t="str">
        <f>IF('Data Import'!$BH$336="Нет","+","")</f>
        <v/>
      </c>
      <c r="D67" s="199" t="str">
        <f>IF('Data Import'!$BH$337="Нет","+","")</f>
        <v/>
      </c>
      <c r="E67" s="179" t="str">
        <f>IF('Data Import'!$BH$338&lt;&gt;"",'Data Import'!$BH$338,"")</f>
        <v/>
      </c>
      <c r="F67" s="199" t="str">
        <f>IF('Data Import'!$BH$339&lt;&gt;"",'Data Import'!$BH$339,"")</f>
        <v/>
      </c>
      <c r="G67" s="201" t="str">
        <f>IF('Data Import'!$BH$340&lt;&gt;"",'Data Import'!$BH$340,"")</f>
        <v/>
      </c>
      <c r="H67" s="201" t="str">
        <f>IF('Data Import'!$BH$341&lt;&gt;"",'Data Import'!$BH$341,"")</f>
        <v/>
      </c>
      <c r="I67" s="179" t="str">
        <f>IF('Data Import'!$BH$343&lt;&gt;"",'Data Import'!$BH$343,"")</f>
        <v/>
      </c>
      <c r="J67" s="199" t="str">
        <f>IF('Data Import'!$BH$342="Да","+","")</f>
        <v/>
      </c>
      <c r="K67" s="199" t="str">
        <f>IF('Data Import'!$BH$344="Нет","+","")</f>
        <v/>
      </c>
      <c r="L67" s="179" t="str">
        <f>IF('Data Import'!$BH$345&lt;&gt;"",'Data Import'!$BH$345,"")</f>
        <v/>
      </c>
      <c r="M67" s="200" t="str">
        <f>IF('Data Import'!$BH$346&lt;&gt;"",'Data Import'!$BH$346,"")</f>
        <v/>
      </c>
      <c r="N67" s="200" t="str">
        <f>IF('Data Import'!$BH$347&lt;&gt;"",'Data Import'!$BH$347,"")</f>
        <v/>
      </c>
      <c r="O67" s="200" t="str">
        <f>IF('Data Import'!$BH$348&lt;&gt;"",'Data Import'!$BH$348,"")</f>
        <v/>
      </c>
      <c r="P67" s="200" t="str">
        <f>IF('Data Import'!$BH$349&lt;&gt;"",'Data Import'!$BH$349,"")</f>
        <v/>
      </c>
      <c r="Q67" s="200" t="str">
        <f>IF('Data Import'!$BH$350&lt;&gt;"",'Data Import'!$BH$350,"")</f>
        <v/>
      </c>
      <c r="R67" s="200" t="str">
        <f>IF('Data Import'!$BH$351&lt;&gt;"",'Data Import'!$BH$351,"")</f>
        <v/>
      </c>
      <c r="S67" s="200" t="str">
        <f>IF('Data Import'!$BH$352&lt;&gt;"",'Data Import'!$BH$352,"")</f>
        <v/>
      </c>
      <c r="T67" s="200" t="str">
        <f>IF('Data Import'!$BH$353&lt;&gt;"",'Data Import'!$BH$353,"")</f>
        <v/>
      </c>
      <c r="U67" s="200" t="str">
        <f>IF('Data Import'!$BH$354&lt;&gt;"",'Data Import'!$BH$354,"")</f>
        <v/>
      </c>
      <c r="V67" s="200" t="str">
        <f>IF('Data Import'!$BH$355&lt;&gt;"",'Data Import'!$BH$355,"")</f>
        <v/>
      </c>
      <c r="W67" s="200" t="str">
        <f>IF('Data Import'!$BH$356&lt;&gt;"",'Data Import'!$BH$356,"")</f>
        <v/>
      </c>
      <c r="X67" s="200" t="str">
        <f>IF('Data Import'!$BH$357&lt;&gt;"",'Data Import'!$BH$357,"")</f>
        <v/>
      </c>
      <c r="Y67" s="200" t="str">
        <f>IF('Data Import'!$BH$358&lt;&gt;"",'Data Import'!$BH$358,"")</f>
        <v/>
      </c>
      <c r="Z67" s="200" t="str">
        <f>IF('Data Import'!$BH$359&lt;&gt;"",'Data Import'!$BH$359,"")</f>
        <v/>
      </c>
      <c r="AA67" s="200" t="str">
        <f>IF('Data Import'!$BH$360&lt;&gt;"",'Data Import'!$BH$360,"")</f>
        <v/>
      </c>
      <c r="AB67" s="200" t="str">
        <f>IF('Data Import'!$BH$361&lt;&gt;"",'Data Import'!$BH$361,"")</f>
        <v/>
      </c>
      <c r="AC67" s="200" t="str">
        <f>IF('Data Import'!$BH$362&lt;&gt;"",'Data Import'!$BH$362,"")</f>
        <v/>
      </c>
      <c r="AD67" s="200" t="str">
        <f>IF('Data Import'!$BH$363&lt;&gt;"",'Data Import'!$BH$363,"")</f>
        <v/>
      </c>
      <c r="AE67" s="179" t="str">
        <f>IF('Data Import'!$BH$364&lt;&gt;"",'Data Import'!$BH$364,"")</f>
        <v/>
      </c>
      <c r="AF67" s="179" t="str">
        <f>IF('Data Import'!$BH$365&lt;&gt;"",'Data Import'!$BH$365,"")</f>
        <v/>
      </c>
    </row>
    <row r="68" spans="1:32" s="239" customFormat="1" ht="45" customHeight="1" x14ac:dyDescent="0.25">
      <c r="A68" s="33">
        <v>58</v>
      </c>
      <c r="B68" s="177" t="s">
        <v>68</v>
      </c>
      <c r="C68" s="199" t="str">
        <f>IF('Data Import'!$BI$336="Нет","+","")</f>
        <v>+</v>
      </c>
      <c r="D68" s="199" t="str">
        <f>IF('Data Import'!$BI$337="Нет","+","")</f>
        <v/>
      </c>
      <c r="E68" s="179" t="str">
        <f>IF('Data Import'!$BI$338&lt;&gt;"",'Data Import'!$BI$338,"")</f>
        <v/>
      </c>
      <c r="F68" s="199" t="str">
        <f>IF('Data Import'!$BI$339&lt;&gt;"",'Data Import'!$BI$339,"")</f>
        <v/>
      </c>
      <c r="G68" s="201" t="str">
        <f>IF('Data Import'!$BI$340&lt;&gt;"",'Data Import'!$BI$340,"")</f>
        <v/>
      </c>
      <c r="H68" s="201" t="str">
        <f>IF('Data Import'!$BI$341&lt;&gt;"",'Data Import'!$BI$341,"")</f>
        <v/>
      </c>
      <c r="I68" s="179" t="str">
        <f>IF('Data Import'!$BI$343&lt;&gt;"",'Data Import'!$BI$343,"")</f>
        <v>Плановые контрольные (надзорные) мероприятия на 2025 год запланированы не были. Оснований для проведения внеплановых проверок контролируемых лиц за отчетный период не возникло.</v>
      </c>
      <c r="J68" s="199" t="str">
        <f>IF('Data Import'!$BI$342="Да","+","")</f>
        <v/>
      </c>
      <c r="K68" s="199" t="str">
        <f>IF('Data Import'!$BI$344="Нет","+","")</f>
        <v>+</v>
      </c>
      <c r="L68" s="179" t="str">
        <f>IF('Data Import'!$BI$345&lt;&gt;"",'Data Import'!$BI$345,"")</f>
        <v/>
      </c>
      <c r="M68" s="200">
        <f>IF('Data Import'!$BI$346&lt;&gt;"",'Data Import'!$BI$346,"")</f>
        <v>3382</v>
      </c>
      <c r="N68" s="200">
        <f>IF('Data Import'!$BI$347&lt;&gt;"",'Data Import'!$BI$347,"")</f>
        <v>5778</v>
      </c>
      <c r="O68" s="200">
        <f>IF('Data Import'!$BI$348&lt;&gt;"",'Data Import'!$BI$348,"")</f>
        <v>13626</v>
      </c>
      <c r="P68" s="200">
        <f>IF('Data Import'!$BI$349&lt;&gt;"",'Data Import'!$BI$349,"")</f>
        <v>19684</v>
      </c>
      <c r="Q68" s="200" t="str">
        <f>IF('Data Import'!$BI$350&lt;&gt;"",'Data Import'!$BI$350,"")</f>
        <v/>
      </c>
      <c r="R68" s="200" t="str">
        <f>IF('Data Import'!$BI$351&lt;&gt;"",'Data Import'!$BI$351,"")</f>
        <v/>
      </c>
      <c r="S68" s="200" t="str">
        <f>IF('Data Import'!$BI$352&lt;&gt;"",'Data Import'!$BI$352,"")</f>
        <v/>
      </c>
      <c r="T68" s="200" t="str">
        <f>IF('Data Import'!$BI$353&lt;&gt;"",'Data Import'!$BI$353,"")</f>
        <v/>
      </c>
      <c r="U68" s="200" t="str">
        <f>IF('Data Import'!$BI$354&lt;&gt;"",'Data Import'!$BI$354,"")</f>
        <v/>
      </c>
      <c r="V68" s="200" t="str">
        <f>IF('Data Import'!$BI$355&lt;&gt;"",'Data Import'!$BI$355,"")</f>
        <v/>
      </c>
      <c r="W68" s="200" t="str">
        <f>IF('Data Import'!$BI$356&lt;&gt;"",'Data Import'!$BI$356,"")</f>
        <v/>
      </c>
      <c r="X68" s="200" t="str">
        <f>IF('Data Import'!$BI$357&lt;&gt;"",'Data Import'!$BI$357,"")</f>
        <v/>
      </c>
      <c r="Y68" s="200" t="str">
        <f>IF('Data Import'!$BI$358&lt;&gt;"",'Data Import'!$BI$358,"")</f>
        <v/>
      </c>
      <c r="Z68" s="200" t="str">
        <f>IF('Data Import'!$BI$359&lt;&gt;"",'Data Import'!$BI$359,"")</f>
        <v/>
      </c>
      <c r="AA68" s="200" t="str">
        <f>IF('Data Import'!$BI$360&lt;&gt;"",'Data Import'!$BI$360,"")</f>
        <v/>
      </c>
      <c r="AB68" s="200" t="str">
        <f>IF('Data Import'!$BI$361&lt;&gt;"",'Data Import'!$BI$361,"")</f>
        <v/>
      </c>
      <c r="AC68" s="200" t="str">
        <f>IF('Data Import'!$BI$362&lt;&gt;"",'Data Import'!$BI$362,"")</f>
        <v/>
      </c>
      <c r="AD68" s="200" t="str">
        <f>IF('Data Import'!$BI$363&lt;&gt;"",'Data Import'!$BI$363,"")</f>
        <v/>
      </c>
      <c r="AE68" s="179" t="str">
        <f>IF('Data Import'!$BI$364&lt;&gt;"",'Data Import'!$BI$364,"")</f>
        <v/>
      </c>
      <c r="AF68" s="179" t="str">
        <f>IF('Data Import'!$BI$365&lt;&gt;"",'Data Import'!$BI$365,"")</f>
        <v/>
      </c>
    </row>
    <row r="69" spans="1:32" s="239" customFormat="1" ht="63.75" customHeight="1" x14ac:dyDescent="0.25">
      <c r="A69" s="33">
        <v>59</v>
      </c>
      <c r="B69" s="177" t="s">
        <v>69</v>
      </c>
      <c r="C69" s="199" t="str">
        <f>IF('Data Import'!$BJ$336="Нет","+","")</f>
        <v>+</v>
      </c>
      <c r="D69" s="199" t="str">
        <f>IF('Data Import'!$BJ$337="Нет","+","")</f>
        <v/>
      </c>
      <c r="E69" s="179" t="str">
        <f>IF('Data Import'!$BJ$338&lt;&gt;"",'Data Import'!$BJ$338,"")</f>
        <v/>
      </c>
      <c r="F69" s="199" t="str">
        <f>IF('Data Import'!$BJ$339&lt;&gt;"",'Data Import'!$BJ$339,"")</f>
        <v/>
      </c>
      <c r="G69" s="201" t="str">
        <f>IF('Data Import'!$BJ$340&lt;&gt;"",'Data Import'!$BJ$340,"")</f>
        <v/>
      </c>
      <c r="H69" s="201" t="str">
        <f>IF('Data Import'!$BJ$341&lt;&gt;"",'Data Import'!$BJ$341,"")</f>
        <v/>
      </c>
      <c r="I69" s="179" t="str">
        <f>IF('Data Import'!$BJ$343&lt;&gt;"",'Data Import'!$BJ$343,"")</f>
        <v>Мероприятия планом проверок на 2025 год не предусмотрены. Объекты контроля, отнесенные  к категории чрезвычайно высокого и высокого риска, отсутствуют (постановление Правительства РФ от 10.03.2022 № 336 "Об особенностях организации и осуществления государственного контроля (надзора), муниципального контроля")</v>
      </c>
      <c r="J69" s="199" t="str">
        <f>IF('Data Import'!$BJ$342="Да","+","")</f>
        <v/>
      </c>
      <c r="K69" s="199" t="str">
        <f>IF('Data Import'!$BJ$344="Нет","+","")</f>
        <v>+</v>
      </c>
      <c r="L69" s="179" t="str">
        <f>IF('Data Import'!$BJ$345&lt;&gt;"",'Data Import'!$BJ$345,"")</f>
        <v/>
      </c>
      <c r="M69" s="200">
        <f>IF('Data Import'!$BJ$346&lt;&gt;"",'Data Import'!$BJ$346,"")</f>
        <v>1214</v>
      </c>
      <c r="N69" s="200">
        <f>IF('Data Import'!$BJ$347&lt;&gt;"",'Data Import'!$BJ$347,"")</f>
        <v>1633</v>
      </c>
      <c r="O69" s="200">
        <f>IF('Data Import'!$BJ$348&lt;&gt;"",'Data Import'!$BJ$348,"")</f>
        <v>2288</v>
      </c>
      <c r="P69" s="200">
        <f>IF('Data Import'!$BJ$349&lt;&gt;"",'Data Import'!$BJ$349,"")</f>
        <v>3101</v>
      </c>
      <c r="Q69" s="200">
        <f>IF('Data Import'!$BJ$350&lt;&gt;"",'Data Import'!$BJ$350,"")</f>
        <v>36</v>
      </c>
      <c r="R69" s="200">
        <f>IF('Data Import'!$BJ$351&lt;&gt;"",'Data Import'!$BJ$351,"")</f>
        <v>45</v>
      </c>
      <c r="S69" s="200">
        <f>IF('Data Import'!$BJ$352&lt;&gt;"",'Data Import'!$BJ$352,"")</f>
        <v>0</v>
      </c>
      <c r="T69" s="200">
        <f>IF('Data Import'!$BJ$353&lt;&gt;"",'Data Import'!$BJ$353,"")</f>
        <v>0</v>
      </c>
      <c r="U69" s="200" t="str">
        <f>IF('Data Import'!$BJ$354&lt;&gt;"",'Data Import'!$BJ$354,"")</f>
        <v/>
      </c>
      <c r="V69" s="200" t="str">
        <f>IF('Data Import'!$BJ$355&lt;&gt;"",'Data Import'!$BJ$355,"")</f>
        <v/>
      </c>
      <c r="W69" s="200" t="str">
        <f>IF('Data Import'!$BJ$356&lt;&gt;"",'Data Import'!$BJ$356,"")</f>
        <v/>
      </c>
      <c r="X69" s="200" t="str">
        <f>IF('Data Import'!$BJ$357&lt;&gt;"",'Data Import'!$BJ$357,"")</f>
        <v/>
      </c>
      <c r="Y69" s="200" t="str">
        <f>IF('Data Import'!$BJ$358&lt;&gt;"",'Data Import'!$BJ$358,"")</f>
        <v/>
      </c>
      <c r="Z69" s="200" t="str">
        <f>IF('Data Import'!$BJ$359&lt;&gt;"",'Data Import'!$BJ$359,"")</f>
        <v/>
      </c>
      <c r="AA69" s="200" t="str">
        <f>IF('Data Import'!$BJ$360&lt;&gt;"",'Data Import'!$BJ$360,"")</f>
        <v/>
      </c>
      <c r="AB69" s="200" t="str">
        <f>IF('Data Import'!$BJ$361&lt;&gt;"",'Data Import'!$BJ$361,"")</f>
        <v/>
      </c>
      <c r="AC69" s="200" t="str">
        <f>IF('Data Import'!$BJ$362&lt;&gt;"",'Data Import'!$BJ$362,"")</f>
        <v/>
      </c>
      <c r="AD69" s="200" t="str">
        <f>IF('Data Import'!$BJ$363&lt;&gt;"",'Data Import'!$BJ$363,"")</f>
        <v/>
      </c>
      <c r="AE69" s="179" t="str">
        <f>IF('Data Import'!$BJ$364&lt;&gt;"",'Data Import'!$BJ$364,"")</f>
        <v/>
      </c>
      <c r="AF69" s="179" t="str">
        <f>IF('Data Import'!$BJ$365&lt;&gt;"",'Data Import'!$BJ$365,"")</f>
        <v/>
      </c>
    </row>
    <row r="70" spans="1:32" s="239" customFormat="1" ht="35.25" customHeight="1" x14ac:dyDescent="0.25">
      <c r="A70" s="33">
        <v>60</v>
      </c>
      <c r="B70" s="177" t="s">
        <v>70</v>
      </c>
      <c r="C70" s="199" t="str">
        <f>IF('Data Import'!$BK$336="Нет","+","")</f>
        <v>+</v>
      </c>
      <c r="D70" s="199" t="str">
        <f>IF('Data Import'!$BK$337="Нет","+","")</f>
        <v/>
      </c>
      <c r="E70" s="179" t="str">
        <f>IF('Data Import'!$BK$338&lt;&gt;"",'Data Import'!$BK$338,"")</f>
        <v/>
      </c>
      <c r="F70" s="199" t="str">
        <f>IF('Data Import'!$BK$339&lt;&gt;"",'Data Import'!$BK$339,"")</f>
        <v/>
      </c>
      <c r="G70" s="201" t="str">
        <f>IF('Data Import'!$BK$340&lt;&gt;"",'Data Import'!$BK$340,"")</f>
        <v/>
      </c>
      <c r="H70" s="201" t="str">
        <f>IF('Data Import'!$BK$341&lt;&gt;"",'Data Import'!$BK$341,"")</f>
        <v/>
      </c>
      <c r="I70" s="179" t="str">
        <f>IF('Data Import'!$BK$343&lt;&gt;"",'Data Import'!$BK$343,"")</f>
        <v>В соответствии с  постановлением Правительства Российской Федерации от 10 марта 2022 года №336».</v>
      </c>
      <c r="J70" s="199" t="str">
        <f>IF('Data Import'!$BK$342="Да","+","")</f>
        <v/>
      </c>
      <c r="K70" s="199" t="str">
        <f>IF('Data Import'!$BK$344="Нет","+","")</f>
        <v>+</v>
      </c>
      <c r="L70" s="179" t="str">
        <f>IF('Data Import'!$BK$345&lt;&gt;"",'Data Import'!$BK$345,"")</f>
        <v/>
      </c>
      <c r="M70" s="200">
        <f>IF('Data Import'!$BK$346&lt;&gt;"",'Data Import'!$BK$346,"")</f>
        <v>940</v>
      </c>
      <c r="N70" s="200">
        <f>IF('Data Import'!$BK$347&lt;&gt;"",'Data Import'!$BK$347,"")</f>
        <v>1997</v>
      </c>
      <c r="O70" s="200">
        <f>IF('Data Import'!$BK$348&lt;&gt;"",'Data Import'!$BK$348,"")</f>
        <v>7785</v>
      </c>
      <c r="P70" s="200">
        <f>IF('Data Import'!$BK$349&lt;&gt;"",'Data Import'!$BK$349,"")</f>
        <v>9246</v>
      </c>
      <c r="Q70" s="200">
        <f>IF('Data Import'!$BK$350&lt;&gt;"",'Data Import'!$BK$350,"")</f>
        <v>7785</v>
      </c>
      <c r="R70" s="200">
        <f>IF('Data Import'!$BK$351&lt;&gt;"",'Data Import'!$BK$351,"")</f>
        <v>9246</v>
      </c>
      <c r="S70" s="200">
        <f>IF('Data Import'!$BK$352&lt;&gt;"",'Data Import'!$BK$352,"")</f>
        <v>0</v>
      </c>
      <c r="T70" s="200">
        <f>IF('Data Import'!$BK$353&lt;&gt;"",'Data Import'!$BK$353,"")</f>
        <v>0</v>
      </c>
      <c r="U70" s="200" t="str">
        <f>IF('Data Import'!$BK$354&lt;&gt;"",'Data Import'!$BK$354,"")</f>
        <v/>
      </c>
      <c r="V70" s="200" t="str">
        <f>IF('Data Import'!$BK$355&lt;&gt;"",'Data Import'!$BK$355,"")</f>
        <v/>
      </c>
      <c r="W70" s="200" t="str">
        <f>IF('Data Import'!$BK$356&lt;&gt;"",'Data Import'!$BK$356,"")</f>
        <v/>
      </c>
      <c r="X70" s="200" t="str">
        <f>IF('Data Import'!$BK$357&lt;&gt;"",'Data Import'!$BK$357,"")</f>
        <v/>
      </c>
      <c r="Y70" s="200" t="str">
        <f>IF('Data Import'!$BK$358&lt;&gt;"",'Data Import'!$BK$358,"")</f>
        <v/>
      </c>
      <c r="Z70" s="200" t="str">
        <f>IF('Data Import'!$BK$359&lt;&gt;"",'Data Import'!$BK$359,"")</f>
        <v/>
      </c>
      <c r="AA70" s="200" t="str">
        <f>IF('Data Import'!$BK$360&lt;&gt;"",'Data Import'!$BK$360,"")</f>
        <v/>
      </c>
      <c r="AB70" s="200" t="str">
        <f>IF('Data Import'!$BK$361&lt;&gt;"",'Data Import'!$BK$361,"")</f>
        <v/>
      </c>
      <c r="AC70" s="200" t="str">
        <f>IF('Data Import'!$BK$362&lt;&gt;"",'Data Import'!$BK$362,"")</f>
        <v/>
      </c>
      <c r="AD70" s="200" t="str">
        <f>IF('Data Import'!$BK$363&lt;&gt;"",'Data Import'!$BK$363,"")</f>
        <v/>
      </c>
      <c r="AE70" s="179" t="str">
        <f>IF('Data Import'!$BK$364&lt;&gt;"",'Data Import'!$BK$364,"")</f>
        <v/>
      </c>
      <c r="AF70" s="179" t="str">
        <f>IF('Data Import'!$BK$365&lt;&gt;"",'Data Import'!$BK$365,"")</f>
        <v/>
      </c>
    </row>
    <row r="71" spans="1:32" s="239" customFormat="1" ht="15.75" customHeight="1" x14ac:dyDescent="0.25">
      <c r="A71" s="33">
        <v>61</v>
      </c>
      <c r="B71" s="177" t="s">
        <v>71</v>
      </c>
      <c r="C71" s="199" t="str">
        <f>IF('Data Import'!$BL$336="Нет","+","")</f>
        <v/>
      </c>
      <c r="D71" s="199" t="str">
        <f>IF('Data Import'!$BL$337="Нет","+","")</f>
        <v>+</v>
      </c>
      <c r="E71" s="179" t="str">
        <f>IF('Data Import'!$BL$338&lt;&gt;"",'Data Import'!$BL$338,"")</f>
        <v/>
      </c>
      <c r="F71" s="199" t="str">
        <f>IF('Data Import'!$BL$339&lt;&gt;"",'Data Import'!$BL$339,"")</f>
        <v/>
      </c>
      <c r="G71" s="201" t="str">
        <f>IF('Data Import'!$BL$340&lt;&gt;"",'Data Import'!$BL$340,"")</f>
        <v/>
      </c>
      <c r="H71" s="201" t="str">
        <f>IF('Data Import'!$BL$341&lt;&gt;"",'Data Import'!$BL$341,"")</f>
        <v/>
      </c>
      <c r="I71" s="179" t="str">
        <f>IF('Data Import'!$BL$343&lt;&gt;"",'Data Import'!$BL$343,"")</f>
        <v/>
      </c>
      <c r="J71" s="199" t="str">
        <f>IF('Data Import'!$BL$342="Да","+","")</f>
        <v>+</v>
      </c>
      <c r="K71" s="199" t="str">
        <f>IF('Data Import'!$BL$344="Нет","+","")</f>
        <v/>
      </c>
      <c r="L71" s="179" t="str">
        <f>IF('Data Import'!$BL$345&lt;&gt;"",'Data Import'!$BL$345,"")</f>
        <v/>
      </c>
      <c r="M71" s="200" t="str">
        <f>IF('Data Import'!$BL$346&lt;&gt;"",'Data Import'!$BL$346,"")</f>
        <v/>
      </c>
      <c r="N71" s="200" t="str">
        <f>IF('Data Import'!$BL$347&lt;&gt;"",'Data Import'!$BL$347,"")</f>
        <v/>
      </c>
      <c r="O71" s="200" t="str">
        <f>IF('Data Import'!$BL$348&lt;&gt;"",'Data Import'!$BL$348,"")</f>
        <v/>
      </c>
      <c r="P71" s="200" t="str">
        <f>IF('Data Import'!$BL$349&lt;&gt;"",'Data Import'!$BL$349,"")</f>
        <v/>
      </c>
      <c r="Q71" s="200" t="str">
        <f>IF('Data Import'!$BL$350&lt;&gt;"",'Data Import'!$BL$350,"")</f>
        <v/>
      </c>
      <c r="R71" s="200" t="str">
        <f>IF('Data Import'!$BL$351&lt;&gt;"",'Data Import'!$BL$351,"")</f>
        <v/>
      </c>
      <c r="S71" s="200" t="str">
        <f>IF('Data Import'!$BL$352&lt;&gt;"",'Data Import'!$BL$352,"")</f>
        <v/>
      </c>
      <c r="T71" s="200" t="str">
        <f>IF('Data Import'!$BL$353&lt;&gt;"",'Data Import'!$BL$353,"")</f>
        <v/>
      </c>
      <c r="U71" s="200" t="str">
        <f>IF('Data Import'!$BL$354&lt;&gt;"",'Data Import'!$BL$354,"")</f>
        <v/>
      </c>
      <c r="V71" s="200" t="str">
        <f>IF('Data Import'!$BL$355&lt;&gt;"",'Data Import'!$BL$355,"")</f>
        <v/>
      </c>
      <c r="W71" s="200" t="str">
        <f>IF('Data Import'!$BL$356&lt;&gt;"",'Data Import'!$BL$356,"")</f>
        <v/>
      </c>
      <c r="X71" s="200" t="str">
        <f>IF('Data Import'!$BL$357&lt;&gt;"",'Data Import'!$BL$357,"")</f>
        <v/>
      </c>
      <c r="Y71" s="200" t="str">
        <f>IF('Data Import'!$BL$358&lt;&gt;"",'Data Import'!$BL$358,"")</f>
        <v/>
      </c>
      <c r="Z71" s="200" t="str">
        <f>IF('Data Import'!$BL$359&lt;&gt;"",'Data Import'!$BL$359,"")</f>
        <v/>
      </c>
      <c r="AA71" s="200" t="str">
        <f>IF('Data Import'!$BL$360&lt;&gt;"",'Data Import'!$BL$360,"")</f>
        <v/>
      </c>
      <c r="AB71" s="200" t="str">
        <f>IF('Data Import'!$BL$361&lt;&gt;"",'Data Import'!$BL$361,"")</f>
        <v/>
      </c>
      <c r="AC71" s="200" t="str">
        <f>IF('Data Import'!$BL$362&lt;&gt;"",'Data Import'!$BL$362,"")</f>
        <v/>
      </c>
      <c r="AD71" s="200" t="str">
        <f>IF('Data Import'!$BL$363&lt;&gt;"",'Data Import'!$BL$363,"")</f>
        <v/>
      </c>
      <c r="AE71" s="179" t="str">
        <f>IF('Data Import'!$BL$364&lt;&gt;"",'Data Import'!$BL$364,"")</f>
        <v/>
      </c>
      <c r="AF71" s="179" t="str">
        <f>IF('Data Import'!$BL$365&lt;&gt;"",'Data Import'!$BL$365,"")</f>
        <v/>
      </c>
    </row>
    <row r="72" spans="1:32" s="239" customFormat="1" ht="15.75" customHeight="1" x14ac:dyDescent="0.25">
      <c r="A72" s="33">
        <v>62</v>
      </c>
      <c r="B72" s="177" t="s">
        <v>72</v>
      </c>
      <c r="C72" s="199" t="str">
        <f>IF('Data Import'!$BM$336="Нет","+","")</f>
        <v/>
      </c>
      <c r="D72" s="199" t="str">
        <f>IF('Data Import'!$BM$337="Нет","+","")</f>
        <v>+</v>
      </c>
      <c r="E72" s="179" t="str">
        <f>IF('Data Import'!$BM$338&lt;&gt;"",'Data Import'!$BM$338,"")</f>
        <v/>
      </c>
      <c r="F72" s="199" t="str">
        <f>IF('Data Import'!$BM$339&lt;&gt;"",'Data Import'!$BM$339,"")</f>
        <v/>
      </c>
      <c r="G72" s="201" t="str">
        <f>IF('Data Import'!$BM$340&lt;&gt;"",'Data Import'!$BM$340,"")</f>
        <v/>
      </c>
      <c r="H72" s="201" t="str">
        <f>IF('Data Import'!$BM$341&lt;&gt;"",'Data Import'!$BM$341,"")</f>
        <v/>
      </c>
      <c r="I72" s="179" t="str">
        <f>IF('Data Import'!$BM$343&lt;&gt;"",'Data Import'!$BM$343,"")</f>
        <v/>
      </c>
      <c r="J72" s="199" t="str">
        <f>IF('Data Import'!$BM$342="Да","+","")</f>
        <v>+</v>
      </c>
      <c r="K72" s="199" t="str">
        <f>IF('Data Import'!$BM$344="Нет","+","")</f>
        <v>+</v>
      </c>
      <c r="L72" s="179" t="str">
        <f>IF('Data Import'!$BM$345&lt;&gt;"",'Data Import'!$BM$345,"")</f>
        <v/>
      </c>
      <c r="M72" s="200">
        <f>IF('Data Import'!$BM$346&lt;&gt;"",'Data Import'!$BM$346,"")</f>
        <v>1090</v>
      </c>
      <c r="N72" s="200">
        <f>IF('Data Import'!$BM$347&lt;&gt;"",'Data Import'!$BM$347,"")</f>
        <v>1587</v>
      </c>
      <c r="O72" s="200">
        <f>IF('Data Import'!$BM$348&lt;&gt;"",'Data Import'!$BM$348,"")</f>
        <v>3948</v>
      </c>
      <c r="P72" s="200">
        <f>IF('Data Import'!$BM$349&lt;&gt;"",'Data Import'!$BM$349,"")</f>
        <v>6158</v>
      </c>
      <c r="Q72" s="200">
        <f>IF('Data Import'!$BM$350&lt;&gt;"",'Data Import'!$BM$350,"")</f>
        <v>0</v>
      </c>
      <c r="R72" s="200">
        <f>IF('Data Import'!$BM$351&lt;&gt;"",'Data Import'!$BM$351,"")</f>
        <v>0</v>
      </c>
      <c r="S72" s="200">
        <f>IF('Data Import'!$BM$352&lt;&gt;"",'Data Import'!$BM$352,"")</f>
        <v>0</v>
      </c>
      <c r="T72" s="200">
        <f>IF('Data Import'!$BM$353&lt;&gt;"",'Data Import'!$BM$353,"")</f>
        <v>0</v>
      </c>
      <c r="U72" s="200" t="str">
        <f>IF('Data Import'!$BM$354&lt;&gt;"",'Data Import'!$BM$354,"")</f>
        <v/>
      </c>
      <c r="V72" s="200" t="str">
        <f>IF('Data Import'!$BM$355&lt;&gt;"",'Data Import'!$BM$355,"")</f>
        <v/>
      </c>
      <c r="W72" s="200" t="str">
        <f>IF('Data Import'!$BM$356&lt;&gt;"",'Data Import'!$BM$356,"")</f>
        <v/>
      </c>
      <c r="X72" s="200" t="str">
        <f>IF('Data Import'!$BM$357&lt;&gt;"",'Data Import'!$BM$357,"")</f>
        <v/>
      </c>
      <c r="Y72" s="200" t="str">
        <f>IF('Data Import'!$BM$358&lt;&gt;"",'Data Import'!$BM$358,"")</f>
        <v/>
      </c>
      <c r="Z72" s="200" t="str">
        <f>IF('Data Import'!$BM$359&lt;&gt;"",'Data Import'!$BM$359,"")</f>
        <v/>
      </c>
      <c r="AA72" s="200" t="str">
        <f>IF('Data Import'!$BM$360&lt;&gt;"",'Data Import'!$BM$360,"")</f>
        <v/>
      </c>
      <c r="AB72" s="200" t="str">
        <f>IF('Data Import'!$BM$361&lt;&gt;"",'Data Import'!$BM$361,"")</f>
        <v/>
      </c>
      <c r="AC72" s="200" t="str">
        <f>IF('Data Import'!$BM$362&lt;&gt;"",'Data Import'!$BM$362,"")</f>
        <v/>
      </c>
      <c r="AD72" s="200" t="str">
        <f>IF('Data Import'!$BM$363&lt;&gt;"",'Data Import'!$BM$363,"")</f>
        <v/>
      </c>
      <c r="AE72" s="179" t="str">
        <f>IF('Data Import'!$BM$364&lt;&gt;"",'Data Import'!$BM$364,"")</f>
        <v/>
      </c>
      <c r="AF72" s="179" t="str">
        <f>IF('Data Import'!$BM$365&lt;&gt;"",'Data Import'!$BM$365,"")</f>
        <v/>
      </c>
    </row>
    <row r="73" spans="1:32" s="239" customFormat="1" ht="15.75" customHeight="1" x14ac:dyDescent="0.25">
      <c r="A73" s="33">
        <v>63</v>
      </c>
      <c r="B73" s="177" t="s">
        <v>73</v>
      </c>
      <c r="C73" s="199" t="str">
        <f>IF('Data Import'!$BN$336="Нет","+","")</f>
        <v>+</v>
      </c>
      <c r="D73" s="199" t="str">
        <f>IF('Data Import'!$BN$337="Нет","+","")</f>
        <v/>
      </c>
      <c r="E73" s="179" t="str">
        <f>IF('Data Import'!$BN$338&lt;&gt;"",'Data Import'!$BN$338,"")</f>
        <v/>
      </c>
      <c r="F73" s="199" t="str">
        <f>IF('Data Import'!$BN$339&lt;&gt;"",'Data Import'!$BN$339,"")</f>
        <v/>
      </c>
      <c r="G73" s="201" t="str">
        <f>IF('Data Import'!$BN$340&lt;&gt;"",'Data Import'!$BN$340,"")</f>
        <v/>
      </c>
      <c r="H73" s="201" t="str">
        <f>IF('Data Import'!$BN$341&lt;&gt;"",'Data Import'!$BN$341,"")</f>
        <v/>
      </c>
      <c r="I73" s="179" t="str">
        <f>IF('Data Import'!$BN$343&lt;&gt;"",'Data Import'!$BN$343,"")</f>
        <v/>
      </c>
      <c r="J73" s="199" t="str">
        <f>IF('Data Import'!$BN$342="Да","+","")</f>
        <v/>
      </c>
      <c r="K73" s="199" t="str">
        <f>IF('Data Import'!$BN$344="Нет","+","")</f>
        <v>+</v>
      </c>
      <c r="L73" s="179" t="str">
        <f>IF('Data Import'!$BN$345&lt;&gt;"",'Data Import'!$BN$345,"")</f>
        <v/>
      </c>
      <c r="M73" s="200">
        <f>IF('Data Import'!$BN$346&lt;&gt;"",'Data Import'!$BN$346,"")</f>
        <v>526</v>
      </c>
      <c r="N73" s="200">
        <f>IF('Data Import'!$BN$347&lt;&gt;"",'Data Import'!$BN$347,"")</f>
        <v>1859</v>
      </c>
      <c r="O73" s="200">
        <f>IF('Data Import'!$BN$348&lt;&gt;"",'Data Import'!$BN$348,"")</f>
        <v>4123</v>
      </c>
      <c r="P73" s="200">
        <f>IF('Data Import'!$BN$349&lt;&gt;"",'Data Import'!$BN$349,"")</f>
        <v>7053</v>
      </c>
      <c r="Q73" s="200">
        <f>IF('Data Import'!$BN$350&lt;&gt;"",'Data Import'!$BN$350,"")</f>
        <v>0</v>
      </c>
      <c r="R73" s="200">
        <f>IF('Data Import'!$BN$351&lt;&gt;"",'Data Import'!$BN$351,"")</f>
        <v>0</v>
      </c>
      <c r="S73" s="200">
        <f>IF('Data Import'!$BN$352&lt;&gt;"",'Data Import'!$BN$352,"")</f>
        <v>0</v>
      </c>
      <c r="T73" s="200">
        <f>IF('Data Import'!$BN$353&lt;&gt;"",'Data Import'!$BN$353,"")</f>
        <v>0</v>
      </c>
      <c r="U73" s="200" t="str">
        <f>IF('Data Import'!$BN$354&lt;&gt;"",'Data Import'!$BN$354,"")</f>
        <v/>
      </c>
      <c r="V73" s="200" t="str">
        <f>IF('Data Import'!$BN$355&lt;&gt;"",'Data Import'!$BN$355,"")</f>
        <v/>
      </c>
      <c r="W73" s="200" t="str">
        <f>IF('Data Import'!$BN$356&lt;&gt;"",'Data Import'!$BN$356,"")</f>
        <v/>
      </c>
      <c r="X73" s="200" t="str">
        <f>IF('Data Import'!$BN$357&lt;&gt;"",'Data Import'!$BN$357,"")</f>
        <v/>
      </c>
      <c r="Y73" s="200" t="str">
        <f>IF('Data Import'!$BN$358&lt;&gt;"",'Data Import'!$BN$358,"")</f>
        <v/>
      </c>
      <c r="Z73" s="200" t="str">
        <f>IF('Data Import'!$BN$359&lt;&gt;"",'Data Import'!$BN$359,"")</f>
        <v/>
      </c>
      <c r="AA73" s="200" t="str">
        <f>IF('Data Import'!$BN$360&lt;&gt;"",'Data Import'!$BN$360,"")</f>
        <v/>
      </c>
      <c r="AB73" s="200" t="str">
        <f>IF('Data Import'!$BN$361&lt;&gt;"",'Data Import'!$BN$361,"")</f>
        <v/>
      </c>
      <c r="AC73" s="200" t="str">
        <f>IF('Data Import'!$BN$362&lt;&gt;"",'Data Import'!$BN$362,"")</f>
        <v/>
      </c>
      <c r="AD73" s="200" t="str">
        <f>IF('Data Import'!$BN$363&lt;&gt;"",'Data Import'!$BN$363,"")</f>
        <v/>
      </c>
      <c r="AE73" s="179" t="str">
        <f>IF('Data Import'!$BN$364&lt;&gt;"",'Data Import'!$BN$364,"")</f>
        <v/>
      </c>
      <c r="AF73" s="179" t="str">
        <f>IF('Data Import'!$BN$365&lt;&gt;"",'Data Import'!$BN$365,"")</f>
        <v/>
      </c>
    </row>
    <row r="74" spans="1:32" s="239" customFormat="1" ht="15.75" customHeight="1" x14ac:dyDescent="0.25">
      <c r="A74" s="33">
        <v>64</v>
      </c>
      <c r="B74" s="177" t="s">
        <v>74</v>
      </c>
      <c r="C74" s="199" t="str">
        <f>IF('Data Import'!$BO$336="Нет","+","")</f>
        <v>+</v>
      </c>
      <c r="D74" s="199" t="str">
        <f>IF('Data Import'!$BO$337="Нет","+","")</f>
        <v/>
      </c>
      <c r="E74" s="179" t="str">
        <f>IF('Data Import'!$BO$338&lt;&gt;"",'Data Import'!$BO$338,"")</f>
        <v/>
      </c>
      <c r="F74" s="199" t="str">
        <f>IF('Data Import'!$BO$339&lt;&gt;"",'Data Import'!$BO$339,"")</f>
        <v/>
      </c>
      <c r="G74" s="201" t="str">
        <f>IF('Data Import'!$BO$340&lt;&gt;"",'Data Import'!$BO$340,"")</f>
        <v/>
      </c>
      <c r="H74" s="201" t="str">
        <f>IF('Data Import'!$BO$341&lt;&gt;"",'Data Import'!$BO$341,"")</f>
        <v/>
      </c>
      <c r="I74" s="179" t="str">
        <f>IF('Data Import'!$BO$343&lt;&gt;"",'Data Import'!$BO$343,"")</f>
        <v/>
      </c>
      <c r="J74" s="199" t="str">
        <f>IF('Data Import'!$BO$342="Да","+","")</f>
        <v>+</v>
      </c>
      <c r="K74" s="199" t="str">
        <f>IF('Data Import'!$BO$344="Нет","+","")</f>
        <v>+</v>
      </c>
      <c r="L74" s="179" t="str">
        <f>IF('Data Import'!$BO$345&lt;&gt;"",'Data Import'!$BO$345,"")</f>
        <v/>
      </c>
      <c r="M74" s="200">
        <f>IF('Data Import'!$BO$346&lt;&gt;"",'Data Import'!$BO$346,"")</f>
        <v>13999</v>
      </c>
      <c r="N74" s="200">
        <f>IF('Data Import'!$BO$347&lt;&gt;"",'Data Import'!$BO$347,"")</f>
        <v>14572</v>
      </c>
      <c r="O74" s="200">
        <f>IF('Data Import'!$BO$348&lt;&gt;"",'Data Import'!$BO$348,"")</f>
        <v>81851</v>
      </c>
      <c r="P74" s="200">
        <f>IF('Data Import'!$BO$349&lt;&gt;"",'Data Import'!$BO$349,"")</f>
        <v>86881</v>
      </c>
      <c r="Q74" s="200">
        <f>IF('Data Import'!$BO$350&lt;&gt;"",'Data Import'!$BO$350,"")</f>
        <v>130</v>
      </c>
      <c r="R74" s="200">
        <f>IF('Data Import'!$BO$351&lt;&gt;"",'Data Import'!$BO$351,"")</f>
        <v>130</v>
      </c>
      <c r="S74" s="200">
        <f>IF('Data Import'!$BO$352&lt;&gt;"",'Data Import'!$BO$352,"")</f>
        <v>23</v>
      </c>
      <c r="T74" s="200">
        <f>IF('Data Import'!$BO$353&lt;&gt;"",'Data Import'!$BO$353,"")</f>
        <v>24</v>
      </c>
      <c r="U74" s="200">
        <f>IF('Data Import'!$BO$354&lt;&gt;"",'Data Import'!$BO$354,"")</f>
        <v>9041</v>
      </c>
      <c r="V74" s="200">
        <f>IF('Data Import'!$BO$355&lt;&gt;"",'Data Import'!$BO$355,"")</f>
        <v>11589</v>
      </c>
      <c r="W74" s="200">
        <f>IF('Data Import'!$BO$356&lt;&gt;"",'Data Import'!$BO$356,"")</f>
        <v>0</v>
      </c>
      <c r="X74" s="200">
        <f>IF('Data Import'!$BO$357&lt;&gt;"",'Data Import'!$BO$357,"")</f>
        <v>0</v>
      </c>
      <c r="Y74" s="200">
        <f>IF('Data Import'!$BO$358&lt;&gt;"",'Data Import'!$BO$358,"")</f>
        <v>23</v>
      </c>
      <c r="Z74" s="200">
        <f>IF('Data Import'!$BO$359&lt;&gt;"",'Data Import'!$BO$359,"")</f>
        <v>24</v>
      </c>
      <c r="AA74" s="200">
        <f>IF('Data Import'!$BO$360&lt;&gt;"",'Data Import'!$BO$360,"")</f>
        <v>0</v>
      </c>
      <c r="AB74" s="200">
        <f>IF('Data Import'!$BO$361&lt;&gt;"",'Data Import'!$BO$361,"")</f>
        <v>0</v>
      </c>
      <c r="AC74" s="200">
        <f>IF('Data Import'!$BO$362&lt;&gt;"",'Data Import'!$BO$362,"")</f>
        <v>14</v>
      </c>
      <c r="AD74" s="200">
        <f>IF('Data Import'!$BO$363&lt;&gt;"",'Data Import'!$BO$363,"")</f>
        <v>11</v>
      </c>
      <c r="AE74" s="179" t="str">
        <f>IF('Data Import'!$BO$364&lt;&gt;"",'Data Import'!$BO$364,"")</f>
        <v>ст.9.13 КоАП РФ</v>
      </c>
      <c r="AF74" s="179" t="str">
        <f>IF('Data Import'!$BO$365&lt;&gt;"",'Data Import'!$BO$365,"")</f>
        <v>ст.9.13 КоАП РФ</v>
      </c>
    </row>
    <row r="75" spans="1:32" s="239" customFormat="1" ht="48" customHeight="1" x14ac:dyDescent="0.25">
      <c r="A75" s="33">
        <v>65</v>
      </c>
      <c r="B75" s="177" t="s">
        <v>75</v>
      </c>
      <c r="C75" s="199" t="str">
        <f>IF('Data Import'!$BP$336="Нет","+","")</f>
        <v>+</v>
      </c>
      <c r="D75" s="199" t="str">
        <f>IF('Data Import'!$BP$337="Нет","+","")</f>
        <v/>
      </c>
      <c r="E75" s="179" t="str">
        <f>IF('Data Import'!$BP$338&lt;&gt;"",'Data Import'!$BP$338,"")</f>
        <v/>
      </c>
      <c r="F75" s="199" t="str">
        <f>IF('Data Import'!$BP$339&lt;&gt;"",'Data Import'!$BP$339,"")</f>
        <v/>
      </c>
      <c r="G75" s="201" t="str">
        <f>IF('Data Import'!$BP$340&lt;&gt;"",'Data Import'!$BP$340,"")</f>
        <v/>
      </c>
      <c r="H75" s="201" t="str">
        <f>IF('Data Import'!$BP$341&lt;&gt;"",'Data Import'!$BP$341,"")</f>
        <v/>
      </c>
      <c r="I75" s="179" t="str">
        <f>IF('Data Import'!$BP$343&lt;&gt;"",'Data Import'!$BP$343,"")</f>
        <v>Постановление Правительства РФ от 10.03.2022 № 336  "Об особенностях организации и осуществления государственного контроля (надзора), муниципального контроля" запрещены контрольно надзорные мероприятия</v>
      </c>
      <c r="J75" s="199" t="str">
        <f>IF('Data Import'!$BP$342="Да","+","")</f>
        <v/>
      </c>
      <c r="K75" s="199" t="str">
        <f>IF('Data Import'!$BP$344="Нет","+","")</f>
        <v>+</v>
      </c>
      <c r="L75" s="179" t="str">
        <f>IF('Data Import'!$BP$345&lt;&gt;"",'Data Import'!$BP$345,"")</f>
        <v/>
      </c>
      <c r="M75" s="200">
        <f>IF('Data Import'!$BP$346&lt;&gt;"",'Data Import'!$BP$346,"")</f>
        <v>2941</v>
      </c>
      <c r="N75" s="200">
        <f>IF('Data Import'!$BP$347&lt;&gt;"",'Data Import'!$BP$347,"")</f>
        <v>3070</v>
      </c>
      <c r="O75" s="200">
        <f>IF('Data Import'!$BP$348&lt;&gt;"",'Data Import'!$BP$348,"")</f>
        <v>3510</v>
      </c>
      <c r="P75" s="200">
        <f>IF('Data Import'!$BP$349&lt;&gt;"",'Data Import'!$BP$349,"")</f>
        <v>3854</v>
      </c>
      <c r="Q75" s="200">
        <f>IF('Data Import'!$BP$350&lt;&gt;"",'Data Import'!$BP$350,"")</f>
        <v>0</v>
      </c>
      <c r="R75" s="200">
        <f>IF('Data Import'!$BP$351&lt;&gt;"",'Data Import'!$BP$351,"")</f>
        <v>0</v>
      </c>
      <c r="S75" s="200">
        <f>IF('Data Import'!$BP$352&lt;&gt;"",'Data Import'!$BP$352,"")</f>
        <v>0</v>
      </c>
      <c r="T75" s="200">
        <f>IF('Data Import'!$BP$353&lt;&gt;"",'Data Import'!$BP$353,"")</f>
        <v>0</v>
      </c>
      <c r="U75" s="200" t="str">
        <f>IF('Data Import'!$BP$354&lt;&gt;"",'Data Import'!$BP$354,"")</f>
        <v/>
      </c>
      <c r="V75" s="200" t="str">
        <f>IF('Data Import'!$BP$355&lt;&gt;"",'Data Import'!$BP$355,"")</f>
        <v/>
      </c>
      <c r="W75" s="200" t="str">
        <f>IF('Data Import'!$BP$356&lt;&gt;"",'Data Import'!$BP$356,"")</f>
        <v/>
      </c>
      <c r="X75" s="200" t="str">
        <f>IF('Data Import'!$BP$357&lt;&gt;"",'Data Import'!$BP$357,"")</f>
        <v/>
      </c>
      <c r="Y75" s="200" t="str">
        <f>IF('Data Import'!$BP$358&lt;&gt;"",'Data Import'!$BP$358,"")</f>
        <v/>
      </c>
      <c r="Z75" s="200" t="str">
        <f>IF('Data Import'!$BP$359&lt;&gt;"",'Data Import'!$BP$359,"")</f>
        <v/>
      </c>
      <c r="AA75" s="200" t="str">
        <f>IF('Data Import'!$BP$360&lt;&gt;"",'Data Import'!$BP$360,"")</f>
        <v/>
      </c>
      <c r="AB75" s="200" t="str">
        <f>IF('Data Import'!$BP$361&lt;&gt;"",'Data Import'!$BP$361,"")</f>
        <v/>
      </c>
      <c r="AC75" s="200" t="str">
        <f>IF('Data Import'!$BP$362&lt;&gt;"",'Data Import'!$BP$362,"")</f>
        <v/>
      </c>
      <c r="AD75" s="200" t="str">
        <f>IF('Data Import'!$BP$363&lt;&gt;"",'Data Import'!$BP$363,"")</f>
        <v/>
      </c>
      <c r="AE75" s="179" t="str">
        <f>IF('Data Import'!$BP$364&lt;&gt;"",'Data Import'!$BP$364,"")</f>
        <v/>
      </c>
      <c r="AF75" s="179" t="str">
        <f>IF('Data Import'!$BP$365&lt;&gt;"",'Data Import'!$BP$365,"")</f>
        <v/>
      </c>
    </row>
    <row r="76" spans="1:32" s="239" customFormat="1" ht="15.75" customHeight="1" x14ac:dyDescent="0.25">
      <c r="A76" s="33">
        <v>66</v>
      </c>
      <c r="B76" s="177" t="s">
        <v>76</v>
      </c>
      <c r="C76" s="199" t="str">
        <f>IF('Data Import'!$BQ$336="Нет","+","")</f>
        <v/>
      </c>
      <c r="D76" s="199" t="str">
        <f>IF('Data Import'!$BQ$337="Нет","+","")</f>
        <v/>
      </c>
      <c r="E76" s="179" t="str">
        <f>IF('Data Import'!$BQ$338&lt;&gt;"",'Data Import'!$BQ$338,"")</f>
        <v xml:space="preserve">Отсутствие обращений (жалоб) от инвалидов, законных представителей инвалидов и детей-инвалидов, по вопросам соблюдения обязательных требований в сфере перевозки пассажиров и багажа легковым такси </v>
      </c>
      <c r="F76" s="199" t="str">
        <f>IF('Data Import'!$BQ$339&lt;&gt;"",'Data Import'!$BQ$339,"")</f>
        <v>%</v>
      </c>
      <c r="G76" s="201">
        <f>IF('Data Import'!$BQ$340&lt;&gt;"",'Data Import'!$BQ$340,"")</f>
        <v>100</v>
      </c>
      <c r="H76" s="201">
        <f>IF('Data Import'!$BQ$341&lt;&gt;"",'Data Import'!$BQ$341,"")</f>
        <v>100</v>
      </c>
      <c r="I76" s="179" t="str">
        <f>IF('Data Import'!$BQ$343&lt;&gt;"",'Data Import'!$BQ$343,"")</f>
        <v/>
      </c>
      <c r="J76" s="199" t="str">
        <f>IF('Data Import'!$BQ$342="Да","+","")</f>
        <v>+</v>
      </c>
      <c r="K76" s="199" t="str">
        <f>IF('Data Import'!$BQ$344="Нет","+","")</f>
        <v/>
      </c>
      <c r="L76" s="179" t="str">
        <f>IF('Data Import'!$BQ$345&lt;&gt;"",'Data Import'!$BQ$345,"")</f>
        <v xml:space="preserve">Постановление Правительства Калужской области от 10 января 2024 г. № 28 «Об утверждении государственной программы Калужской области "Развитие предпринимательства и инноваций в Калужской области» (с изменениями и дополнениями). Представители предпринимательского сообщества, специализирующиеся на оказании услуг легковым такси, имеют возможность на общих основаниях пользоваться государственной поддержкой в рамках действующих региональных государственных и ведомственных целевых программ, а также обратиться в государственный фонд поддержки предпринимательства Калужской области за получением микрозаймов на льготных условиях. </v>
      </c>
      <c r="M76" s="200">
        <f>IF('Data Import'!$BQ$346&lt;&gt;"",'Data Import'!$BQ$346,"")</f>
        <v>1866</v>
      </c>
      <c r="N76" s="200">
        <f>IF('Data Import'!$BQ$347&lt;&gt;"",'Data Import'!$BQ$347,"")</f>
        <v>3196</v>
      </c>
      <c r="O76" s="200">
        <f>IF('Data Import'!$BQ$348&lt;&gt;"",'Data Import'!$BQ$348,"")</f>
        <v>5046</v>
      </c>
      <c r="P76" s="200">
        <f>IF('Data Import'!$BQ$349&lt;&gt;"",'Data Import'!$BQ$349,"")</f>
        <v>7719</v>
      </c>
      <c r="Q76" s="200">
        <f>IF('Data Import'!$BQ$350&lt;&gt;"",'Data Import'!$BQ$350,"")</f>
        <v>0</v>
      </c>
      <c r="R76" s="200">
        <f>IF('Data Import'!$BQ$351&lt;&gt;"",'Data Import'!$BQ$351,"")</f>
        <v>0</v>
      </c>
      <c r="S76" s="200">
        <f>IF('Data Import'!$BQ$352&lt;&gt;"",'Data Import'!$BQ$352,"")</f>
        <v>4</v>
      </c>
      <c r="T76" s="200">
        <f>IF('Data Import'!$BQ$353&lt;&gt;"",'Data Import'!$BQ$353,"")</f>
        <v>93</v>
      </c>
      <c r="U76" s="200" t="str">
        <f>IF('Data Import'!$BQ$354&lt;&gt;"",'Data Import'!$BQ$354,"")</f>
        <v/>
      </c>
      <c r="V76" s="200">
        <f>IF('Data Import'!$BQ$355&lt;&gt;"",'Data Import'!$BQ$355,"")</f>
        <v>7676</v>
      </c>
      <c r="W76" s="200" t="str">
        <f>IF('Data Import'!$BQ$356&lt;&gt;"",'Data Import'!$BQ$356,"")</f>
        <v/>
      </c>
      <c r="X76" s="200">
        <f>IF('Data Import'!$BQ$357&lt;&gt;"",'Data Import'!$BQ$357,"")</f>
        <v>49</v>
      </c>
      <c r="Y76" s="200" t="str">
        <f>IF('Data Import'!$BQ$358&lt;&gt;"",'Data Import'!$BQ$358,"")</f>
        <v/>
      </c>
      <c r="Z76" s="200">
        <f>IF('Data Import'!$BQ$359&lt;&gt;"",'Data Import'!$BQ$359,"")</f>
        <v>0</v>
      </c>
      <c r="AA76" s="200" t="str">
        <f>IF('Data Import'!$BQ$360&lt;&gt;"",'Data Import'!$BQ$360,"")</f>
        <v/>
      </c>
      <c r="AB76" s="200">
        <f>IF('Data Import'!$BQ$361&lt;&gt;"",'Data Import'!$BQ$361,"")</f>
        <v>0</v>
      </c>
      <c r="AC76" s="200" t="str">
        <f>IF('Data Import'!$BQ$362&lt;&gt;"",'Data Import'!$BQ$362,"")</f>
        <v/>
      </c>
      <c r="AD76" s="200">
        <f>IF('Data Import'!$BQ$363&lt;&gt;"",'Data Import'!$BQ$363,"")</f>
        <v>0</v>
      </c>
      <c r="AE76" s="179" t="str">
        <f>IF('Data Import'!$BQ$364&lt;&gt;"",'Data Import'!$BQ$364,"")</f>
        <v/>
      </c>
      <c r="AF76" s="179" t="str">
        <f>IF('Data Import'!$BQ$365&lt;&gt;"",'Data Import'!$BQ$365,"")</f>
        <v xml:space="preserve">ч.1 ст. 9, п.п. 1,5,12 ч. 1 ст. 11 Федерального закона от 29 декабря 2022 г.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(с изменениями и дополнениями) </v>
      </c>
    </row>
    <row r="77" spans="1:32" s="239" customFormat="1" ht="15.75" customHeight="1" x14ac:dyDescent="0.25">
      <c r="A77" s="33">
        <v>67</v>
      </c>
      <c r="B77" s="177" t="s">
        <v>77</v>
      </c>
      <c r="C77" s="199" t="str">
        <f>IF('Data Import'!$BR$336="Нет","+","")</f>
        <v>+</v>
      </c>
      <c r="D77" s="199" t="str">
        <f>IF('Data Import'!$BR$337="Нет","+","")</f>
        <v/>
      </c>
      <c r="E77" s="179" t="str">
        <f>IF('Data Import'!$BR$338&lt;&gt;"",'Data Import'!$BR$338,"")</f>
        <v/>
      </c>
      <c r="F77" s="199" t="str">
        <f>IF('Data Import'!$BR$339&lt;&gt;"",'Data Import'!$BR$339,"")</f>
        <v/>
      </c>
      <c r="G77" s="201" t="str">
        <f>IF('Data Import'!$BR$340&lt;&gt;"",'Data Import'!$BR$340,"")</f>
        <v/>
      </c>
      <c r="H77" s="201" t="str">
        <f>IF('Data Import'!$BR$341&lt;&gt;"",'Data Import'!$BR$341,"")</f>
        <v/>
      </c>
      <c r="I77" s="179" t="str">
        <f>IF('Data Import'!$BR$343&lt;&gt;"",'Data Import'!$BR$343,"")</f>
        <v>Мораторий на осуществление проверок</v>
      </c>
      <c r="J77" s="199" t="str">
        <f>IF('Data Import'!$BR$342="Да","+","")</f>
        <v/>
      </c>
      <c r="K77" s="199" t="str">
        <f>IF('Data Import'!$BR$344="Нет","+","")</f>
        <v>+</v>
      </c>
      <c r="L77" s="179" t="str">
        <f>IF('Data Import'!$BR$345&lt;&gt;"",'Data Import'!$BR$345,"")</f>
        <v/>
      </c>
      <c r="M77" s="200">
        <f>IF('Data Import'!$BR$346&lt;&gt;"",'Data Import'!$BR$346,"")</f>
        <v>122</v>
      </c>
      <c r="N77" s="200">
        <f>IF('Data Import'!$BR$347&lt;&gt;"",'Data Import'!$BR$347,"")</f>
        <v>415</v>
      </c>
      <c r="O77" s="200">
        <f>IF('Data Import'!$BR$348&lt;&gt;"",'Data Import'!$BR$348,"")</f>
        <v>310</v>
      </c>
      <c r="P77" s="200">
        <f>IF('Data Import'!$BR$349&lt;&gt;"",'Data Import'!$BR$349,"")</f>
        <v>1011</v>
      </c>
      <c r="Q77" s="200">
        <f>IF('Data Import'!$BR$350&lt;&gt;"",'Data Import'!$BR$350,"")</f>
        <v>1</v>
      </c>
      <c r="R77" s="200">
        <f>IF('Data Import'!$BR$351&lt;&gt;"",'Data Import'!$BR$351,"")</f>
        <v>1</v>
      </c>
      <c r="S77" s="200">
        <f>IF('Data Import'!$BR$352&lt;&gt;"",'Data Import'!$BR$352,"")</f>
        <v>0</v>
      </c>
      <c r="T77" s="200">
        <f>IF('Data Import'!$BR$353&lt;&gt;"",'Data Import'!$BR$353,"")</f>
        <v>0</v>
      </c>
      <c r="U77" s="200" t="str">
        <f>IF('Data Import'!$BR$354&lt;&gt;"",'Data Import'!$BR$354,"")</f>
        <v/>
      </c>
      <c r="V77" s="200" t="str">
        <f>IF('Data Import'!$BR$355&lt;&gt;"",'Data Import'!$BR$355,"")</f>
        <v/>
      </c>
      <c r="W77" s="200" t="str">
        <f>IF('Data Import'!$BR$356&lt;&gt;"",'Data Import'!$BR$356,"")</f>
        <v/>
      </c>
      <c r="X77" s="200" t="str">
        <f>IF('Data Import'!$BR$357&lt;&gt;"",'Data Import'!$BR$357,"")</f>
        <v/>
      </c>
      <c r="Y77" s="200" t="str">
        <f>IF('Data Import'!$BR$358&lt;&gt;"",'Data Import'!$BR$358,"")</f>
        <v/>
      </c>
      <c r="Z77" s="200" t="str">
        <f>IF('Data Import'!$BR$359&lt;&gt;"",'Data Import'!$BR$359,"")</f>
        <v/>
      </c>
      <c r="AA77" s="200" t="str">
        <f>IF('Data Import'!$BR$360&lt;&gt;"",'Data Import'!$BR$360,"")</f>
        <v/>
      </c>
      <c r="AB77" s="200" t="str">
        <f>IF('Data Import'!$BR$361&lt;&gt;"",'Data Import'!$BR$361,"")</f>
        <v/>
      </c>
      <c r="AC77" s="200" t="str">
        <f>IF('Data Import'!$BR$362&lt;&gt;"",'Data Import'!$BR$362,"")</f>
        <v/>
      </c>
      <c r="AD77" s="200" t="str">
        <f>IF('Data Import'!$BR$363&lt;&gt;"",'Data Import'!$BR$363,"")</f>
        <v/>
      </c>
      <c r="AE77" s="179" t="str">
        <f>IF('Data Import'!$BR$364&lt;&gt;"",'Data Import'!$BR$364,"")</f>
        <v/>
      </c>
      <c r="AF77" s="179" t="str">
        <f>IF('Data Import'!$BR$365&lt;&gt;"",'Data Import'!$BR$365,"")</f>
        <v/>
      </c>
    </row>
    <row r="78" spans="1:32" s="239" customFormat="1" ht="15.75" customHeight="1" x14ac:dyDescent="0.25">
      <c r="A78" s="33">
        <v>68</v>
      </c>
      <c r="B78" s="177" t="s">
        <v>78</v>
      </c>
      <c r="C78" s="199" t="str">
        <f>IF('Data Import'!$BS$336="Нет","+","")</f>
        <v/>
      </c>
      <c r="D78" s="199" t="str">
        <f>IF('Data Import'!$BS$337="Нет","+","")</f>
        <v>+</v>
      </c>
      <c r="E78" s="179" t="str">
        <f>IF('Data Import'!$BS$338&lt;&gt;"",'Data Import'!$BS$338,"")</f>
        <v/>
      </c>
      <c r="F78" s="199" t="str">
        <f>IF('Data Import'!$BS$339&lt;&gt;"",'Data Import'!$BS$339,"")</f>
        <v/>
      </c>
      <c r="G78" s="201" t="str">
        <f>IF('Data Import'!$BS$340&lt;&gt;"",'Data Import'!$BS$340,"")</f>
        <v/>
      </c>
      <c r="H78" s="201" t="str">
        <f>IF('Data Import'!$BS$341&lt;&gt;"",'Data Import'!$BS$341,"")</f>
        <v/>
      </c>
      <c r="I78" s="179" t="str">
        <f>IF('Data Import'!$BS$343&lt;&gt;"",'Data Import'!$BS$343,"")</f>
        <v/>
      </c>
      <c r="J78" s="199" t="str">
        <f>IF('Data Import'!$BS$342="Да","+","")</f>
        <v>+</v>
      </c>
      <c r="K78" s="199" t="str">
        <f>IF('Data Import'!$BS$344="Нет","+","")</f>
        <v>+</v>
      </c>
      <c r="L78" s="179" t="str">
        <f>IF('Data Import'!$BS$345&lt;&gt;"",'Data Import'!$BS$345,"")</f>
        <v/>
      </c>
      <c r="M78" s="200">
        <f>IF('Data Import'!$BS$346&lt;&gt;"",'Data Import'!$BS$346,"")</f>
        <v>839</v>
      </c>
      <c r="N78" s="200">
        <f>IF('Data Import'!$BS$347&lt;&gt;"",'Data Import'!$BS$347,"")</f>
        <v>1195</v>
      </c>
      <c r="O78" s="200">
        <f>IF('Data Import'!$BS$348&lt;&gt;"",'Data Import'!$BS$348,"")</f>
        <v>3171</v>
      </c>
      <c r="P78" s="200">
        <f>IF('Data Import'!$BS$349&lt;&gt;"",'Data Import'!$BS$349,"")</f>
        <v>4326</v>
      </c>
      <c r="Q78" s="200">
        <f>IF('Data Import'!$BS$350&lt;&gt;"",'Data Import'!$BS$350,"")</f>
        <v>0</v>
      </c>
      <c r="R78" s="200">
        <f>IF('Data Import'!$BS$351&lt;&gt;"",'Data Import'!$BS$351,"")</f>
        <v>0</v>
      </c>
      <c r="S78" s="200">
        <f>IF('Data Import'!$BS$352&lt;&gt;"",'Data Import'!$BS$352,"")</f>
        <v>3</v>
      </c>
      <c r="T78" s="200">
        <f>IF('Data Import'!$BS$353&lt;&gt;"",'Data Import'!$BS$353,"")</f>
        <v>3</v>
      </c>
      <c r="U78" s="200" t="str">
        <f>IF('Data Import'!$BS$354&lt;&gt;"",'Data Import'!$BS$354,"")</f>
        <v/>
      </c>
      <c r="V78" s="200" t="str">
        <f>IF('Data Import'!$BS$355&lt;&gt;"",'Data Import'!$BS$355,"")</f>
        <v/>
      </c>
      <c r="W78" s="200">
        <f>IF('Data Import'!$BS$356&lt;&gt;"",'Data Import'!$BS$356,"")</f>
        <v>5</v>
      </c>
      <c r="X78" s="200">
        <f>IF('Data Import'!$BS$357&lt;&gt;"",'Data Import'!$BS$357,"")</f>
        <v>2</v>
      </c>
      <c r="Y78" s="200">
        <f>IF('Data Import'!$BS$358&lt;&gt;"",'Data Import'!$BS$358,"")</f>
        <v>1</v>
      </c>
      <c r="Z78" s="200">
        <f>IF('Data Import'!$BS$359&lt;&gt;"",'Data Import'!$BS$359,"")</f>
        <v>0</v>
      </c>
      <c r="AA78" s="200">
        <f>IF('Data Import'!$BS$360&lt;&gt;"",'Data Import'!$BS$360,"")</f>
        <v>0</v>
      </c>
      <c r="AB78" s="200">
        <f>IF('Data Import'!$BS$361&lt;&gt;"",'Data Import'!$BS$361,"")</f>
        <v>0</v>
      </c>
      <c r="AC78" s="200">
        <f>IF('Data Import'!$BS$362&lt;&gt;"",'Data Import'!$BS$362,"")</f>
        <v>6</v>
      </c>
      <c r="AD78" s="200">
        <f>IF('Data Import'!$BS$363&lt;&gt;"",'Data Import'!$BS$363,"")</f>
        <v>1</v>
      </c>
      <c r="AE78" s="179" t="str">
        <f>IF('Data Import'!$BS$364&lt;&gt;"",'Data Import'!$BS$364,"")</f>
        <v>Ч. 3 ст. 11.14.1, ч. 2 ст. 14.1 КоАП РФ</v>
      </c>
      <c r="AF78" s="179" t="str">
        <f>IF('Data Import'!$BS$365&lt;&gt;"",'Data Import'!$BS$365,"")</f>
        <v>Ч. 2 ст. 14.1 КоАП РФ</v>
      </c>
    </row>
    <row r="79" spans="1:32" s="239" customFormat="1" ht="15.75" customHeight="1" x14ac:dyDescent="0.25">
      <c r="A79" s="33">
        <v>69</v>
      </c>
      <c r="B79" s="177" t="s">
        <v>79</v>
      </c>
      <c r="C79" s="199" t="str">
        <f>IF('Data Import'!$BT$336="Нет","+","")</f>
        <v>+</v>
      </c>
      <c r="D79" s="199" t="str">
        <f>IF('Data Import'!$BT$337="Нет","+","")</f>
        <v/>
      </c>
      <c r="E79" s="179" t="str">
        <f>IF('Data Import'!$BT$338&lt;&gt;"",'Data Import'!$BT$338,"")</f>
        <v/>
      </c>
      <c r="F79" s="199" t="str">
        <f>IF('Data Import'!$BT$339&lt;&gt;"",'Data Import'!$BT$339,"")</f>
        <v/>
      </c>
      <c r="G79" s="201" t="str">
        <f>IF('Data Import'!$BT$340&lt;&gt;"",'Data Import'!$BT$340,"")</f>
        <v/>
      </c>
      <c r="H79" s="201" t="str">
        <f>IF('Data Import'!$BT$341&lt;&gt;"",'Data Import'!$BT$341,"")</f>
        <v/>
      </c>
      <c r="I79" s="179" t="str">
        <f>IF('Data Import'!$BT$343&lt;&gt;"",'Data Import'!$BT$343,"")</f>
        <v>мораторий на проверки</v>
      </c>
      <c r="J79" s="199" t="str">
        <f>IF('Data Import'!$BT$342="Да","+","")</f>
        <v/>
      </c>
      <c r="K79" s="199" t="str">
        <f>IF('Data Import'!$BT$344="Нет","+","")</f>
        <v>+</v>
      </c>
      <c r="L79" s="179" t="str">
        <f>IF('Data Import'!$BT$345&lt;&gt;"",'Data Import'!$BT$345,"")</f>
        <v/>
      </c>
      <c r="M79" s="200">
        <f>IF('Data Import'!$BT$346&lt;&gt;"",'Data Import'!$BT$346,"")</f>
        <v>707</v>
      </c>
      <c r="N79" s="200">
        <f>IF('Data Import'!$BT$347&lt;&gt;"",'Data Import'!$BT$347,"")</f>
        <v>1217</v>
      </c>
      <c r="O79" s="200">
        <f>IF('Data Import'!$BT$348&lt;&gt;"",'Data Import'!$BT$348,"")</f>
        <v>2772</v>
      </c>
      <c r="P79" s="200">
        <f>IF('Data Import'!$BT$349&lt;&gt;"",'Data Import'!$BT$349,"")</f>
        <v>4400</v>
      </c>
      <c r="Q79" s="200">
        <f>IF('Data Import'!$BT$350&lt;&gt;"",'Data Import'!$BT$350,"")</f>
        <v>0</v>
      </c>
      <c r="R79" s="200">
        <f>IF('Data Import'!$BT$351&lt;&gt;"",'Data Import'!$BT$351,"")</f>
        <v>0</v>
      </c>
      <c r="S79" s="200">
        <f>IF('Data Import'!$BT$352&lt;&gt;"",'Data Import'!$BT$352,"")</f>
        <v>0</v>
      </c>
      <c r="T79" s="200">
        <f>IF('Data Import'!$BT$353&lt;&gt;"",'Data Import'!$BT$353,"")</f>
        <v>0</v>
      </c>
      <c r="U79" s="200" t="str">
        <f>IF('Data Import'!$BT$354&lt;&gt;"",'Data Import'!$BT$354,"")</f>
        <v/>
      </c>
      <c r="V79" s="200" t="str">
        <f>IF('Data Import'!$BT$355&lt;&gt;"",'Data Import'!$BT$355,"")</f>
        <v/>
      </c>
      <c r="W79" s="200" t="str">
        <f>IF('Data Import'!$BT$356&lt;&gt;"",'Data Import'!$BT$356,"")</f>
        <v/>
      </c>
      <c r="X79" s="200" t="str">
        <f>IF('Data Import'!$BT$357&lt;&gt;"",'Data Import'!$BT$357,"")</f>
        <v/>
      </c>
      <c r="Y79" s="200" t="str">
        <f>IF('Data Import'!$BT$358&lt;&gt;"",'Data Import'!$BT$358,"")</f>
        <v/>
      </c>
      <c r="Z79" s="200" t="str">
        <f>IF('Data Import'!$BT$359&lt;&gt;"",'Data Import'!$BT$359,"")</f>
        <v/>
      </c>
      <c r="AA79" s="200" t="str">
        <f>IF('Data Import'!$BT$360&lt;&gt;"",'Data Import'!$BT$360,"")</f>
        <v/>
      </c>
      <c r="AB79" s="200" t="str">
        <f>IF('Data Import'!$BT$361&lt;&gt;"",'Data Import'!$BT$361,"")</f>
        <v/>
      </c>
      <c r="AC79" s="200" t="str">
        <f>IF('Data Import'!$BT$362&lt;&gt;"",'Data Import'!$BT$362,"")</f>
        <v/>
      </c>
      <c r="AD79" s="200" t="str">
        <f>IF('Data Import'!$BT$363&lt;&gt;"",'Data Import'!$BT$363,"")</f>
        <v/>
      </c>
      <c r="AE79" s="179" t="str">
        <f>IF('Data Import'!$BT$364&lt;&gt;"",'Data Import'!$BT$364,"")</f>
        <v/>
      </c>
      <c r="AF79" s="179" t="str">
        <f>IF('Data Import'!$BT$365&lt;&gt;"",'Data Import'!$BT$365,"")</f>
        <v/>
      </c>
    </row>
    <row r="80" spans="1:32" s="239" customFormat="1" ht="15.75" customHeight="1" x14ac:dyDescent="0.25">
      <c r="A80" s="33">
        <v>70</v>
      </c>
      <c r="B80" s="177" t="s">
        <v>80</v>
      </c>
      <c r="C80" s="199" t="str">
        <f>IF('Data Import'!$BU$336="Нет","+","")</f>
        <v>+</v>
      </c>
      <c r="D80" s="199" t="str">
        <f>IF('Data Import'!$BU$337="Нет","+","")</f>
        <v/>
      </c>
      <c r="E80" s="179" t="str">
        <f>IF('Data Import'!$BU$338&lt;&gt;"",'Data Import'!$BU$338,"")</f>
        <v/>
      </c>
      <c r="F80" s="199" t="str">
        <f>IF('Data Import'!$BU$339&lt;&gt;"",'Data Import'!$BU$339,"")</f>
        <v/>
      </c>
      <c r="G80" s="201" t="str">
        <f>IF('Data Import'!$BU$340&lt;&gt;"",'Data Import'!$BU$340,"")</f>
        <v/>
      </c>
      <c r="H80" s="201" t="str">
        <f>IF('Data Import'!$BU$341&lt;&gt;"",'Data Import'!$BU$341,"")</f>
        <v/>
      </c>
      <c r="I80" s="179" t="str">
        <f>IF('Data Import'!$BU$343&lt;&gt;"",'Data Import'!$BU$343,"")</f>
        <v/>
      </c>
      <c r="J80" s="199" t="str">
        <f>IF('Data Import'!$BU$342="Да","+","")</f>
        <v>+</v>
      </c>
      <c r="K80" s="199" t="str">
        <f>IF('Data Import'!$BU$344="Нет","+","")</f>
        <v/>
      </c>
      <c r="L80" s="179" t="str">
        <f>IF('Data Import'!$BU$345&lt;&gt;"",'Data Import'!$BU$345,"")</f>
        <v xml:space="preserve">Закон Московской области от 06.07.2023 № 125/2023-ОЗ
(ред. от 02.06.2026)
"Об организации перевозок пассажиров и багажа легковым такси в Московской области и о внесении изменений в Закон Московской области "Об организации транспортного обслуживания населения на территории Московской области"
(принят постановлением Мособлдумы от 29.06.2023 N 19/59-П)
</v>
      </c>
      <c r="M80" s="200">
        <f>IF('Data Import'!$BU$346&lt;&gt;"",'Data Import'!$BU$346,"")</f>
        <v>33129</v>
      </c>
      <c r="N80" s="200">
        <f>IF('Data Import'!$BU$347&lt;&gt;"",'Data Import'!$BU$347,"")</f>
        <v>32167</v>
      </c>
      <c r="O80" s="200">
        <f>IF('Data Import'!$BU$348&lt;&gt;"",'Data Import'!$BU$348,"")</f>
        <v>117985</v>
      </c>
      <c r="P80" s="200">
        <f>IF('Data Import'!$BU$349&lt;&gt;"",'Data Import'!$BU$349,"")</f>
        <v>119548</v>
      </c>
      <c r="Q80" s="200">
        <f>IF('Data Import'!$BU$350&lt;&gt;"",'Data Import'!$BU$350,"")</f>
        <v>37</v>
      </c>
      <c r="R80" s="200">
        <f>IF('Data Import'!$BU$351&lt;&gt;"",'Data Import'!$BU$351,"")</f>
        <v>32</v>
      </c>
      <c r="S80" s="200">
        <f>IF('Data Import'!$BU$352&lt;&gt;"",'Data Import'!$BU$352,"")</f>
        <v>6</v>
      </c>
      <c r="T80" s="200">
        <f>IF('Data Import'!$BU$353&lt;&gt;"",'Data Import'!$BU$353,"")</f>
        <v>3</v>
      </c>
      <c r="U80" s="200">
        <f>IF('Data Import'!$BU$354&lt;&gt;"",'Data Import'!$BU$354,"")</f>
        <v>37</v>
      </c>
      <c r="V80" s="200">
        <f>IF('Data Import'!$BU$355&lt;&gt;"",'Data Import'!$BU$355,"")</f>
        <v>32</v>
      </c>
      <c r="W80" s="200">
        <f>IF('Data Import'!$BU$356&lt;&gt;"",'Data Import'!$BU$356,"")</f>
        <v>12127</v>
      </c>
      <c r="X80" s="200">
        <f>IF('Data Import'!$BU$357&lt;&gt;"",'Data Import'!$BU$357,"")</f>
        <v>12302</v>
      </c>
      <c r="Y80" s="200">
        <f>IF('Data Import'!$BU$358&lt;&gt;"",'Data Import'!$BU$358,"")</f>
        <v>0</v>
      </c>
      <c r="Z80" s="200">
        <f>IF('Data Import'!$BU$359&lt;&gt;"",'Data Import'!$BU$359,"")</f>
        <v>0</v>
      </c>
      <c r="AA80" s="200">
        <f>IF('Data Import'!$BU$360&lt;&gt;"",'Data Import'!$BU$360,"")</f>
        <v>0</v>
      </c>
      <c r="AB80" s="200">
        <f>IF('Data Import'!$BU$361&lt;&gt;"",'Data Import'!$BU$361,"")</f>
        <v>0</v>
      </c>
      <c r="AC80" s="200">
        <f>IF('Data Import'!$BU$362&lt;&gt;"",'Data Import'!$BU$362,"")</f>
        <v>701</v>
      </c>
      <c r="AD80" s="200">
        <f>IF('Data Import'!$BU$363&lt;&gt;"",'Data Import'!$BU$363,"")</f>
        <v>1023</v>
      </c>
      <c r="AE80" s="179" t="str">
        <f>IF('Data Import'!$BU$364&lt;&gt;"",'Data Import'!$BU$364,"")</f>
        <v>осуществление перевозок пассажиров и багажа автомобильным транспортом с нарушением требований о проведении предрейсового контроля технического состояния транспортных средств и о проведении предрейсовых медицинских осмотров водителей транспортных средств</v>
      </c>
      <c r="AF80" s="179" t="str">
        <f>IF('Data Import'!$BU$365&lt;&gt;"",'Data Import'!$BU$365,"")</f>
        <v>осуществление перевозок пассажиров и багажа автомобильным транспортом с нарушением требований о проведении предрейсового контроля технического состояния транспортных средств и о проведении предрейсовых медицинских осмотров водителей транспортных средств</v>
      </c>
    </row>
    <row r="81" spans="1:32" s="239" customFormat="1" ht="15.75" customHeight="1" x14ac:dyDescent="0.25">
      <c r="A81" s="33">
        <v>71</v>
      </c>
      <c r="B81" s="177" t="s">
        <v>81</v>
      </c>
      <c r="C81" s="199" t="str">
        <f>IF('Data Import'!$BV$336="Нет","+","")</f>
        <v>+</v>
      </c>
      <c r="D81" s="199" t="str">
        <f>IF('Data Import'!$BV$337="Нет","+","")</f>
        <v/>
      </c>
      <c r="E81" s="179" t="str">
        <f>IF('Data Import'!$BV$338&lt;&gt;"",'Data Import'!$BV$338,"")</f>
        <v/>
      </c>
      <c r="F81" s="199" t="str">
        <f>IF('Data Import'!$BV$339&lt;&gt;"",'Data Import'!$BV$339,"")</f>
        <v/>
      </c>
      <c r="G81" s="201" t="str">
        <f>IF('Data Import'!$BV$340&lt;&gt;"",'Data Import'!$BV$340,"")</f>
        <v/>
      </c>
      <c r="H81" s="201" t="str">
        <f>IF('Data Import'!$BV$341&lt;&gt;"",'Data Import'!$BV$341,"")</f>
        <v/>
      </c>
      <c r="I81" s="179" t="str">
        <f>IF('Data Import'!$BV$343&lt;&gt;"",'Data Import'!$BV$343,"")</f>
        <v/>
      </c>
      <c r="J81" s="199" t="str">
        <f>IF('Data Import'!$BV$342="Да","+","")</f>
        <v>+</v>
      </c>
      <c r="K81" s="199" t="str">
        <f>IF('Data Import'!$BV$344="Нет","+","")</f>
        <v>+</v>
      </c>
      <c r="L81" s="179" t="str">
        <f>IF('Data Import'!$BV$345&lt;&gt;"",'Data Import'!$BV$345,"")</f>
        <v/>
      </c>
      <c r="M81" s="200">
        <f>IF('Data Import'!$BV$346&lt;&gt;"",'Data Import'!$BV$346,"")</f>
        <v>760</v>
      </c>
      <c r="N81" s="200">
        <f>IF('Data Import'!$BV$347&lt;&gt;"",'Data Import'!$BV$347,"")</f>
        <v>1363</v>
      </c>
      <c r="O81" s="200">
        <f>IF('Data Import'!$BV$348&lt;&gt;"",'Data Import'!$BV$348,"")</f>
        <v>4233</v>
      </c>
      <c r="P81" s="200">
        <f>IF('Data Import'!$BV$349&lt;&gt;"",'Data Import'!$BV$349,"")</f>
        <v>7014</v>
      </c>
      <c r="Q81" s="200">
        <f>IF('Data Import'!$BV$350&lt;&gt;"",'Data Import'!$BV$350,"")</f>
        <v>0</v>
      </c>
      <c r="R81" s="200">
        <f>IF('Data Import'!$BV$351&lt;&gt;"",'Data Import'!$BV$351,"")</f>
        <v>0</v>
      </c>
      <c r="S81" s="200">
        <f>IF('Data Import'!$BV$352&lt;&gt;"",'Data Import'!$BV$352,"")</f>
        <v>0</v>
      </c>
      <c r="T81" s="200">
        <f>IF('Data Import'!$BV$353&lt;&gt;"",'Data Import'!$BV$353,"")</f>
        <v>0</v>
      </c>
      <c r="U81" s="200" t="str">
        <f>IF('Data Import'!$BV$354&lt;&gt;"",'Data Import'!$BV$354,"")</f>
        <v/>
      </c>
      <c r="V81" s="200" t="str">
        <f>IF('Data Import'!$BV$355&lt;&gt;"",'Data Import'!$BV$355,"")</f>
        <v/>
      </c>
      <c r="W81" s="200" t="str">
        <f>IF('Data Import'!$BV$356&lt;&gt;"",'Data Import'!$BV$356,"")</f>
        <v/>
      </c>
      <c r="X81" s="200" t="str">
        <f>IF('Data Import'!$BV$357&lt;&gt;"",'Data Import'!$BV$357,"")</f>
        <v/>
      </c>
      <c r="Y81" s="200" t="str">
        <f>IF('Data Import'!$BV$358&lt;&gt;"",'Data Import'!$BV$358,"")</f>
        <v/>
      </c>
      <c r="Z81" s="200" t="str">
        <f>IF('Data Import'!$BV$359&lt;&gt;"",'Data Import'!$BV$359,"")</f>
        <v/>
      </c>
      <c r="AA81" s="200" t="str">
        <f>IF('Data Import'!$BV$360&lt;&gt;"",'Data Import'!$BV$360,"")</f>
        <v/>
      </c>
      <c r="AB81" s="200" t="str">
        <f>IF('Data Import'!$BV$361&lt;&gt;"",'Data Import'!$BV$361,"")</f>
        <v/>
      </c>
      <c r="AC81" s="200" t="str">
        <f>IF('Data Import'!$BV$362&lt;&gt;"",'Data Import'!$BV$362,"")</f>
        <v/>
      </c>
      <c r="AD81" s="200" t="str">
        <f>IF('Data Import'!$BV$363&lt;&gt;"",'Data Import'!$BV$363,"")</f>
        <v/>
      </c>
      <c r="AE81" s="179" t="str">
        <f>IF('Data Import'!$BV$364&lt;&gt;"",'Data Import'!$BV$364,"")</f>
        <v/>
      </c>
      <c r="AF81" s="179" t="str">
        <f>IF('Data Import'!$BV$365&lt;&gt;"",'Data Import'!$BV$365,"")</f>
        <v/>
      </c>
    </row>
    <row r="82" spans="1:32" s="239" customFormat="1" ht="48.75" customHeight="1" x14ac:dyDescent="0.25">
      <c r="A82" s="33">
        <v>72</v>
      </c>
      <c r="B82" s="177" t="s">
        <v>82</v>
      </c>
      <c r="C82" s="199" t="str">
        <f>IF('Data Import'!$BW$336="Нет","+","")</f>
        <v>+</v>
      </c>
      <c r="D82" s="199" t="str">
        <f>IF('Data Import'!$BW$337="Нет","+","")</f>
        <v/>
      </c>
      <c r="E82" s="179" t="str">
        <f>IF('Data Import'!$BW$338&lt;&gt;"",'Data Import'!$BW$338,"")</f>
        <v/>
      </c>
      <c r="F82" s="199" t="str">
        <f>IF('Data Import'!$BW$339&lt;&gt;"",'Data Import'!$BW$339,"")</f>
        <v/>
      </c>
      <c r="G82" s="201" t="str">
        <f>IF('Data Import'!$BW$340&lt;&gt;"",'Data Import'!$BW$340,"")</f>
        <v/>
      </c>
      <c r="H82" s="201" t="str">
        <f>IF('Data Import'!$BW$341&lt;&gt;"",'Data Import'!$BW$341,"")</f>
        <v/>
      </c>
      <c r="I82" s="179" t="str">
        <f>IF('Data Import'!$BW$343&lt;&gt;"",'Data Import'!$BW$343,"")</f>
        <v xml:space="preserve">Распоряжение Правительства Рязанской области от 30.09.2015 № 477-р (ред. от 18.12.2020) "Об утверждении плана мероприятий ("дорожной карты") по повышению значений показателей доступности для инвалидов объектов и услуг на территории </v>
      </c>
      <c r="J82" s="199" t="str">
        <f>IF('Data Import'!$BW$342="Да","+","")</f>
        <v/>
      </c>
      <c r="K82" s="199" t="str">
        <f>IF('Data Import'!$BW$344="Нет","+","")</f>
        <v>+</v>
      </c>
      <c r="L82" s="179" t="str">
        <f>IF('Data Import'!$BW$345&lt;&gt;"",'Data Import'!$BW$345,"")</f>
        <v/>
      </c>
      <c r="M82" s="200">
        <f>IF('Data Import'!$BW$346&lt;&gt;"",'Data Import'!$BW$346,"")</f>
        <v>3748</v>
      </c>
      <c r="N82" s="200">
        <f>IF('Data Import'!$BW$347&lt;&gt;"",'Data Import'!$BW$347,"")</f>
        <v>6074</v>
      </c>
      <c r="O82" s="200">
        <f>IF('Data Import'!$BW$348&lt;&gt;"",'Data Import'!$BW$348,"")</f>
        <v>3748</v>
      </c>
      <c r="P82" s="200">
        <f>IF('Data Import'!$BW$349&lt;&gt;"",'Data Import'!$BW$349,"")</f>
        <v>6074</v>
      </c>
      <c r="Q82" s="200">
        <f>IF('Data Import'!$BW$350&lt;&gt;"",'Data Import'!$BW$350,"")</f>
        <v>0</v>
      </c>
      <c r="R82" s="200">
        <f>IF('Data Import'!$BW$351&lt;&gt;"",'Data Import'!$BW$351,"")</f>
        <v>0</v>
      </c>
      <c r="S82" s="200">
        <f>IF('Data Import'!$BW$352&lt;&gt;"",'Data Import'!$BW$352,"")</f>
        <v>0</v>
      </c>
      <c r="T82" s="200">
        <f>IF('Data Import'!$BW$353&lt;&gt;"",'Data Import'!$BW$353,"")</f>
        <v>0</v>
      </c>
      <c r="U82" s="200" t="str">
        <f>IF('Data Import'!$BW$354&lt;&gt;"",'Data Import'!$BW$354,"")</f>
        <v/>
      </c>
      <c r="V82" s="200" t="str">
        <f>IF('Data Import'!$BW$355&lt;&gt;"",'Data Import'!$BW$355,"")</f>
        <v/>
      </c>
      <c r="W82" s="200" t="str">
        <f>IF('Data Import'!$BW$356&lt;&gt;"",'Data Import'!$BW$356,"")</f>
        <v/>
      </c>
      <c r="X82" s="200" t="str">
        <f>IF('Data Import'!$BW$357&lt;&gt;"",'Data Import'!$BW$357,"")</f>
        <v/>
      </c>
      <c r="Y82" s="200" t="str">
        <f>IF('Data Import'!$BW$358&lt;&gt;"",'Data Import'!$BW$358,"")</f>
        <v/>
      </c>
      <c r="Z82" s="200" t="str">
        <f>IF('Data Import'!$BW$359&lt;&gt;"",'Data Import'!$BW$359,"")</f>
        <v/>
      </c>
      <c r="AA82" s="200" t="str">
        <f>IF('Data Import'!$BW$360&lt;&gt;"",'Data Import'!$BW$360,"")</f>
        <v/>
      </c>
      <c r="AB82" s="200" t="str">
        <f>IF('Data Import'!$BW$361&lt;&gt;"",'Data Import'!$BW$361,"")</f>
        <v/>
      </c>
      <c r="AC82" s="200" t="str">
        <f>IF('Data Import'!$BW$362&lt;&gt;"",'Data Import'!$BW$362,"")</f>
        <v/>
      </c>
      <c r="AD82" s="200" t="str">
        <f>IF('Data Import'!$BW$363&lt;&gt;"",'Data Import'!$BW$363,"")</f>
        <v/>
      </c>
      <c r="AE82" s="179" t="str">
        <f>IF('Data Import'!$BW$364&lt;&gt;"",'Data Import'!$BW$364,"")</f>
        <v/>
      </c>
      <c r="AF82" s="179" t="str">
        <f>IF('Data Import'!$BW$365&lt;&gt;"",'Data Import'!$BW$365,"")</f>
        <v/>
      </c>
    </row>
    <row r="83" spans="1:32" s="239" customFormat="1" ht="15.75" customHeight="1" x14ac:dyDescent="0.25">
      <c r="A83" s="33">
        <v>73</v>
      </c>
      <c r="B83" s="177" t="s">
        <v>83</v>
      </c>
      <c r="C83" s="199" t="str">
        <f>IF('Data Import'!$BX$336="Нет","+","")</f>
        <v/>
      </c>
      <c r="D83" s="199" t="str">
        <f>IF('Data Import'!$BX$337="Нет","+","")</f>
        <v/>
      </c>
      <c r="E83" s="179" t="str">
        <f>IF('Data Import'!$BX$338&lt;&gt;"",'Data Import'!$BX$338,"")</f>
        <v/>
      </c>
      <c r="F83" s="199" t="str">
        <f>IF('Data Import'!$BX$339&lt;&gt;"",'Data Import'!$BX$339,"")</f>
        <v/>
      </c>
      <c r="G83" s="201" t="str">
        <f>IF('Data Import'!$BX$340&lt;&gt;"",'Data Import'!$BX$340,"")</f>
        <v/>
      </c>
      <c r="H83" s="201" t="str">
        <f>IF('Data Import'!$BX$341&lt;&gt;"",'Data Import'!$BX$341,"")</f>
        <v/>
      </c>
      <c r="I83" s="179" t="str">
        <f>IF('Data Import'!$BX$343&lt;&gt;"",'Data Import'!$BX$343,"")</f>
        <v/>
      </c>
      <c r="J83" s="199" t="str">
        <f>IF('Data Import'!$BX$342="Да","+","")</f>
        <v/>
      </c>
      <c r="K83" s="199" t="str">
        <f>IF('Data Import'!$BX$344="Нет","+","")</f>
        <v/>
      </c>
      <c r="L83" s="179" t="str">
        <f>IF('Data Import'!$BX$345&lt;&gt;"",'Data Import'!$BX$345,"")</f>
        <v/>
      </c>
      <c r="M83" s="200" t="str">
        <f>IF('Data Import'!$BX$346&lt;&gt;"",'Data Import'!$BX$346,"")</f>
        <v/>
      </c>
      <c r="N83" s="200" t="str">
        <f>IF('Data Import'!$BX$347&lt;&gt;"",'Data Import'!$BX$347,"")</f>
        <v/>
      </c>
      <c r="O83" s="200" t="str">
        <f>IF('Data Import'!$BX$348&lt;&gt;"",'Data Import'!$BX$348,"")</f>
        <v/>
      </c>
      <c r="P83" s="200" t="str">
        <f>IF('Data Import'!$BX$349&lt;&gt;"",'Data Import'!$BX$349,"")</f>
        <v/>
      </c>
      <c r="Q83" s="200" t="str">
        <f>IF('Data Import'!$BX$350&lt;&gt;"",'Data Import'!$BX$350,"")</f>
        <v/>
      </c>
      <c r="R83" s="200" t="str">
        <f>IF('Data Import'!$BX$351&lt;&gt;"",'Data Import'!$BX$351,"")</f>
        <v/>
      </c>
      <c r="S83" s="200" t="str">
        <f>IF('Data Import'!$BX$352&lt;&gt;"",'Data Import'!$BX$352,"")</f>
        <v/>
      </c>
      <c r="T83" s="200" t="str">
        <f>IF('Data Import'!$BX$353&lt;&gt;"",'Data Import'!$BX$353,"")</f>
        <v/>
      </c>
      <c r="U83" s="200" t="str">
        <f>IF('Data Import'!$BX$354&lt;&gt;"",'Data Import'!$BX$354,"")</f>
        <v/>
      </c>
      <c r="V83" s="200" t="str">
        <f>IF('Data Import'!$BX$355&lt;&gt;"",'Data Import'!$BX$355,"")</f>
        <v/>
      </c>
      <c r="W83" s="200" t="str">
        <f>IF('Data Import'!$BX$356&lt;&gt;"",'Data Import'!$BX$356,"")</f>
        <v/>
      </c>
      <c r="X83" s="200" t="str">
        <f>IF('Data Import'!$BX$357&lt;&gt;"",'Data Import'!$BX$357,"")</f>
        <v/>
      </c>
      <c r="Y83" s="200" t="str">
        <f>IF('Data Import'!$BX$358&lt;&gt;"",'Data Import'!$BX$358,"")</f>
        <v/>
      </c>
      <c r="Z83" s="200" t="str">
        <f>IF('Data Import'!$BX$359&lt;&gt;"",'Data Import'!$BX$359,"")</f>
        <v/>
      </c>
      <c r="AA83" s="200" t="str">
        <f>IF('Data Import'!$BX$360&lt;&gt;"",'Data Import'!$BX$360,"")</f>
        <v/>
      </c>
      <c r="AB83" s="200" t="str">
        <f>IF('Data Import'!$BX$361&lt;&gt;"",'Data Import'!$BX$361,"")</f>
        <v/>
      </c>
      <c r="AC83" s="200" t="str">
        <f>IF('Data Import'!$BX$362&lt;&gt;"",'Data Import'!$BX$362,"")</f>
        <v/>
      </c>
      <c r="AD83" s="200" t="str">
        <f>IF('Data Import'!$BX$363&lt;&gt;"",'Data Import'!$BX$363,"")</f>
        <v/>
      </c>
      <c r="AE83" s="179" t="str">
        <f>IF('Data Import'!$BX$364&lt;&gt;"",'Data Import'!$BX$364,"")</f>
        <v/>
      </c>
      <c r="AF83" s="179" t="str">
        <f>IF('Data Import'!$BX$365&lt;&gt;"",'Data Import'!$BX$365,"")</f>
        <v/>
      </c>
    </row>
    <row r="84" spans="1:32" s="239" customFormat="1" ht="33.75" customHeight="1" x14ac:dyDescent="0.25">
      <c r="A84" s="33">
        <v>74</v>
      </c>
      <c r="B84" s="177" t="s">
        <v>84</v>
      </c>
      <c r="C84" s="199" t="str">
        <f>IF('Data Import'!$BY$336="Нет","+","")</f>
        <v/>
      </c>
      <c r="D84" s="199" t="str">
        <f>IF('Data Import'!$BY$337="Нет","+","")</f>
        <v/>
      </c>
      <c r="E84" s="179" t="str">
        <f>IF('Data Import'!$BY$338&lt;&gt;"",'Data Import'!$BY$338,"")</f>
        <v/>
      </c>
      <c r="F84" s="199" t="str">
        <f>IF('Data Import'!$BY$339&lt;&gt;"",'Data Import'!$BY$339,"")</f>
        <v/>
      </c>
      <c r="G84" s="201" t="str">
        <f>IF('Data Import'!$BY$340&lt;&gt;"",'Data Import'!$BY$340,"")</f>
        <v/>
      </c>
      <c r="H84" s="201" t="str">
        <f>IF('Data Import'!$BY$341&lt;&gt;"",'Data Import'!$BY$341,"")</f>
        <v/>
      </c>
      <c r="I84" s="179" t="str">
        <f>IF('Data Import'!$BY$343&lt;&gt;"",'Data Import'!$BY$343,"")</f>
        <v xml:space="preserve">План проведения плановых контрольных (надзорных) мероприятий на 2025 год не формировался, в связи отсутствием объектов контроля, отнесенных к высокой категории риска
</v>
      </c>
      <c r="J84" s="199" t="str">
        <f>IF('Data Import'!$BY$342="Да","+","")</f>
        <v/>
      </c>
      <c r="K84" s="199" t="str">
        <f>IF('Data Import'!$BY$344="Нет","+","")</f>
        <v>+</v>
      </c>
      <c r="L84" s="179" t="str">
        <f>IF('Data Import'!$BY$345&lt;&gt;"",'Data Import'!$BY$345,"")</f>
        <v/>
      </c>
      <c r="M84" s="200">
        <f>IF('Data Import'!$BY$346&lt;&gt;"",'Data Import'!$BY$346,"")</f>
        <v>528</v>
      </c>
      <c r="N84" s="200">
        <f>IF('Data Import'!$BY$347&lt;&gt;"",'Data Import'!$BY$347,"")</f>
        <v>1307</v>
      </c>
      <c r="O84" s="200">
        <f>IF('Data Import'!$BY$348&lt;&gt;"",'Data Import'!$BY$348,"")</f>
        <v>2080</v>
      </c>
      <c r="P84" s="200">
        <f>IF('Data Import'!$BY$349&lt;&gt;"",'Data Import'!$BY$349,"")</f>
        <v>3707</v>
      </c>
      <c r="Q84" s="200" t="str">
        <f>IF('Data Import'!$BY$350&lt;&gt;"",'Data Import'!$BY$350,"")</f>
        <v/>
      </c>
      <c r="R84" s="200" t="str">
        <f>IF('Data Import'!$BY$351&lt;&gt;"",'Data Import'!$BY$351,"")</f>
        <v/>
      </c>
      <c r="S84" s="200" t="str">
        <f>IF('Data Import'!$BY$352&lt;&gt;"",'Data Import'!$BY$352,"")</f>
        <v/>
      </c>
      <c r="T84" s="200" t="str">
        <f>IF('Data Import'!$BY$353&lt;&gt;"",'Data Import'!$BY$353,"")</f>
        <v/>
      </c>
      <c r="U84" s="200" t="str">
        <f>IF('Data Import'!$BY$354&lt;&gt;"",'Data Import'!$BY$354,"")</f>
        <v/>
      </c>
      <c r="V84" s="200" t="str">
        <f>IF('Data Import'!$BY$355&lt;&gt;"",'Data Import'!$BY$355,"")</f>
        <v/>
      </c>
      <c r="W84" s="200" t="str">
        <f>IF('Data Import'!$BY$356&lt;&gt;"",'Data Import'!$BY$356,"")</f>
        <v/>
      </c>
      <c r="X84" s="200" t="str">
        <f>IF('Data Import'!$BY$357&lt;&gt;"",'Data Import'!$BY$357,"")</f>
        <v/>
      </c>
      <c r="Y84" s="200" t="str">
        <f>IF('Data Import'!$BY$358&lt;&gt;"",'Data Import'!$BY$358,"")</f>
        <v/>
      </c>
      <c r="Z84" s="200" t="str">
        <f>IF('Data Import'!$BY$359&lt;&gt;"",'Data Import'!$BY$359,"")</f>
        <v/>
      </c>
      <c r="AA84" s="200" t="str">
        <f>IF('Data Import'!$BY$360&lt;&gt;"",'Data Import'!$BY$360,"")</f>
        <v/>
      </c>
      <c r="AB84" s="200" t="str">
        <f>IF('Data Import'!$BY$361&lt;&gt;"",'Data Import'!$BY$361,"")</f>
        <v/>
      </c>
      <c r="AC84" s="200" t="str">
        <f>IF('Data Import'!$BY$362&lt;&gt;"",'Data Import'!$BY$362,"")</f>
        <v/>
      </c>
      <c r="AD84" s="200" t="str">
        <f>IF('Data Import'!$BY$363&lt;&gt;"",'Data Import'!$BY$363,"")</f>
        <v/>
      </c>
      <c r="AE84" s="179" t="str">
        <f>IF('Data Import'!$BY$364&lt;&gt;"",'Data Import'!$BY$364,"")</f>
        <v/>
      </c>
      <c r="AF84" s="179" t="str">
        <f>IF('Data Import'!$BY$365&lt;&gt;"",'Data Import'!$BY$365,"")</f>
        <v/>
      </c>
    </row>
    <row r="85" spans="1:32" s="239" customFormat="1" ht="15.75" customHeight="1" x14ac:dyDescent="0.25">
      <c r="A85" s="33">
        <v>75</v>
      </c>
      <c r="B85" s="177" t="s">
        <v>85</v>
      </c>
      <c r="C85" s="199" t="str">
        <f>IF('Data Import'!$BZ$336="Нет","+","")</f>
        <v/>
      </c>
      <c r="D85" s="199" t="str">
        <f>IF('Data Import'!$BZ$337="Нет","+","")</f>
        <v/>
      </c>
      <c r="E85" s="179" t="str">
        <f>IF('Data Import'!$BZ$338&lt;&gt;"",'Data Import'!$BZ$338,"")</f>
        <v/>
      </c>
      <c r="F85" s="199" t="str">
        <f>IF('Data Import'!$BZ$339&lt;&gt;"",'Data Import'!$BZ$339,"")</f>
        <v/>
      </c>
      <c r="G85" s="201" t="str">
        <f>IF('Data Import'!$BZ$340&lt;&gt;"",'Data Import'!$BZ$340,"")</f>
        <v/>
      </c>
      <c r="H85" s="201" t="str">
        <f>IF('Data Import'!$BZ$341&lt;&gt;"",'Data Import'!$BZ$341,"")</f>
        <v/>
      </c>
      <c r="I85" s="179" t="str">
        <f>IF('Data Import'!$BZ$343&lt;&gt;"",'Data Import'!$BZ$343,"")</f>
        <v/>
      </c>
      <c r="J85" s="199" t="str">
        <f>IF('Data Import'!$BZ$342="Да","+","")</f>
        <v/>
      </c>
      <c r="K85" s="199" t="str">
        <f>IF('Data Import'!$BZ$344="Нет","+","")</f>
        <v/>
      </c>
      <c r="L85" s="179" t="str">
        <f>IF('Data Import'!$BZ$345&lt;&gt;"",'Data Import'!$BZ$345,"")</f>
        <v/>
      </c>
      <c r="M85" s="200" t="str">
        <f>IF('Data Import'!$BZ$346&lt;&gt;"",'Data Import'!$BZ$346,"")</f>
        <v/>
      </c>
      <c r="N85" s="200" t="str">
        <f>IF('Data Import'!$BZ$347&lt;&gt;"",'Data Import'!$BZ$347,"")</f>
        <v/>
      </c>
      <c r="O85" s="200" t="str">
        <f>IF('Data Import'!$BZ$348&lt;&gt;"",'Data Import'!$BZ$348,"")</f>
        <v/>
      </c>
      <c r="P85" s="200" t="str">
        <f>IF('Data Import'!$BZ$349&lt;&gt;"",'Data Import'!$BZ$349,"")</f>
        <v/>
      </c>
      <c r="Q85" s="200" t="str">
        <f>IF('Data Import'!$BZ$350&lt;&gt;"",'Data Import'!$BZ$350,"")</f>
        <v/>
      </c>
      <c r="R85" s="200" t="str">
        <f>IF('Data Import'!$BZ$351&lt;&gt;"",'Data Import'!$BZ$351,"")</f>
        <v/>
      </c>
      <c r="S85" s="200" t="str">
        <f>IF('Data Import'!$BZ$352&lt;&gt;"",'Data Import'!$BZ$352,"")</f>
        <v/>
      </c>
      <c r="T85" s="200" t="str">
        <f>IF('Data Import'!$BZ$353&lt;&gt;"",'Data Import'!$BZ$353,"")</f>
        <v/>
      </c>
      <c r="U85" s="200" t="str">
        <f>IF('Data Import'!$BZ$354&lt;&gt;"",'Data Import'!$BZ$354,"")</f>
        <v/>
      </c>
      <c r="V85" s="200" t="str">
        <f>IF('Data Import'!$BZ$355&lt;&gt;"",'Data Import'!$BZ$355,"")</f>
        <v/>
      </c>
      <c r="W85" s="200" t="str">
        <f>IF('Data Import'!$BZ$356&lt;&gt;"",'Data Import'!$BZ$356,"")</f>
        <v/>
      </c>
      <c r="X85" s="200" t="str">
        <f>IF('Data Import'!$BZ$357&lt;&gt;"",'Data Import'!$BZ$357,"")</f>
        <v/>
      </c>
      <c r="Y85" s="200" t="str">
        <f>IF('Data Import'!$BZ$358&lt;&gt;"",'Data Import'!$BZ$358,"")</f>
        <v/>
      </c>
      <c r="Z85" s="200" t="str">
        <f>IF('Data Import'!$BZ$359&lt;&gt;"",'Data Import'!$BZ$359,"")</f>
        <v/>
      </c>
      <c r="AA85" s="200" t="str">
        <f>IF('Data Import'!$BZ$360&lt;&gt;"",'Data Import'!$BZ$360,"")</f>
        <v/>
      </c>
      <c r="AB85" s="200" t="str">
        <f>IF('Data Import'!$BZ$361&lt;&gt;"",'Data Import'!$BZ$361,"")</f>
        <v/>
      </c>
      <c r="AC85" s="200" t="str">
        <f>IF('Data Import'!$BZ$362&lt;&gt;"",'Data Import'!$BZ$362,"")</f>
        <v/>
      </c>
      <c r="AD85" s="200" t="str">
        <f>IF('Data Import'!$BZ$363&lt;&gt;"",'Data Import'!$BZ$363,"")</f>
        <v/>
      </c>
      <c r="AE85" s="179" t="str">
        <f>IF('Data Import'!$BZ$364&lt;&gt;"",'Data Import'!$BZ$364,"")</f>
        <v/>
      </c>
      <c r="AF85" s="179" t="str">
        <f>IF('Data Import'!$BZ$365&lt;&gt;"",'Data Import'!$BZ$365,"")</f>
        <v/>
      </c>
    </row>
    <row r="86" spans="1:32" s="239" customFormat="1" ht="15.75" customHeight="1" x14ac:dyDescent="0.25">
      <c r="A86" s="33">
        <v>76</v>
      </c>
      <c r="B86" s="177" t="s">
        <v>86</v>
      </c>
      <c r="C86" s="199" t="str">
        <f>IF('Data Import'!$CA$336="Нет","+","")</f>
        <v>+</v>
      </c>
      <c r="D86" s="199" t="str">
        <f>IF('Data Import'!$CA$337="Нет","+","")</f>
        <v/>
      </c>
      <c r="E86" s="179" t="str">
        <f>IF('Data Import'!$CA$338&lt;&gt;"",'Data Import'!$CA$338,"")</f>
        <v/>
      </c>
      <c r="F86" s="199" t="str">
        <f>IF('Data Import'!$CA$339&lt;&gt;"",'Data Import'!$CA$339,"")</f>
        <v/>
      </c>
      <c r="G86" s="201" t="str">
        <f>IF('Data Import'!$CA$340&lt;&gt;"",'Data Import'!$CA$340,"")</f>
        <v/>
      </c>
      <c r="H86" s="201" t="str">
        <f>IF('Data Import'!$CA$341&lt;&gt;"",'Data Import'!$CA$341,"")</f>
        <v/>
      </c>
      <c r="I86" s="179" t="str">
        <f>IF('Data Import'!$CA$343&lt;&gt;"",'Data Import'!$CA$343,"")</f>
        <v/>
      </c>
      <c r="J86" s="199" t="str">
        <f>IF('Data Import'!$CA$342="Да","+","")</f>
        <v>+</v>
      </c>
      <c r="K86" s="199" t="str">
        <f>IF('Data Import'!$CA$344="Нет","+","")</f>
        <v>+</v>
      </c>
      <c r="L86" s="179" t="str">
        <f>IF('Data Import'!$CA$345&lt;&gt;"",'Data Import'!$CA$345,"")</f>
        <v/>
      </c>
      <c r="M86" s="200">
        <f>IF('Data Import'!$CA$346&lt;&gt;"",'Data Import'!$CA$346,"")</f>
        <v>429</v>
      </c>
      <c r="N86" s="200">
        <f>IF('Data Import'!$CA$347&lt;&gt;"",'Data Import'!$CA$347,"")</f>
        <v>1234</v>
      </c>
      <c r="O86" s="200">
        <f>IF('Data Import'!$CA$348&lt;&gt;"",'Data Import'!$CA$348,"")</f>
        <v>1487</v>
      </c>
      <c r="P86" s="200">
        <f>IF('Data Import'!$CA$349&lt;&gt;"",'Data Import'!$CA$349,"")</f>
        <v>1528</v>
      </c>
      <c r="Q86" s="200">
        <f>IF('Data Import'!$CA$350&lt;&gt;"",'Data Import'!$CA$350,"")</f>
        <v>1487</v>
      </c>
      <c r="R86" s="200">
        <f>IF('Data Import'!$CA$351&lt;&gt;"",'Data Import'!$CA$351,"")</f>
        <v>1528</v>
      </c>
      <c r="S86" s="200">
        <f>IF('Data Import'!$CA$352&lt;&gt;"",'Data Import'!$CA$352,"")</f>
        <v>0</v>
      </c>
      <c r="T86" s="200">
        <f>IF('Data Import'!$CA$353&lt;&gt;"",'Data Import'!$CA$353,"")</f>
        <v>0</v>
      </c>
      <c r="U86" s="200" t="str">
        <f>IF('Data Import'!$CA$354&lt;&gt;"",'Data Import'!$CA$354,"")</f>
        <v/>
      </c>
      <c r="V86" s="200" t="str">
        <f>IF('Data Import'!$CA$355&lt;&gt;"",'Data Import'!$CA$355,"")</f>
        <v/>
      </c>
      <c r="W86" s="200" t="str">
        <f>IF('Data Import'!$CA$356&lt;&gt;"",'Data Import'!$CA$356,"")</f>
        <v/>
      </c>
      <c r="X86" s="200" t="str">
        <f>IF('Data Import'!$CA$357&lt;&gt;"",'Data Import'!$CA$357,"")</f>
        <v/>
      </c>
      <c r="Y86" s="200" t="str">
        <f>IF('Data Import'!$CA$358&lt;&gt;"",'Data Import'!$CA$358,"")</f>
        <v/>
      </c>
      <c r="Z86" s="200" t="str">
        <f>IF('Data Import'!$CA$359&lt;&gt;"",'Data Import'!$CA$359,"")</f>
        <v/>
      </c>
      <c r="AA86" s="200" t="str">
        <f>IF('Data Import'!$CA$360&lt;&gt;"",'Data Import'!$CA$360,"")</f>
        <v/>
      </c>
      <c r="AB86" s="200" t="str">
        <f>IF('Data Import'!$CA$361&lt;&gt;"",'Data Import'!$CA$361,"")</f>
        <v/>
      </c>
      <c r="AC86" s="200" t="str">
        <f>IF('Data Import'!$CA$362&lt;&gt;"",'Data Import'!$CA$362,"")</f>
        <v/>
      </c>
      <c r="AD86" s="200" t="str">
        <f>IF('Data Import'!$CA$363&lt;&gt;"",'Data Import'!$CA$363,"")</f>
        <v/>
      </c>
      <c r="AE86" s="179" t="str">
        <f>IF('Data Import'!$CA$364&lt;&gt;"",'Data Import'!$CA$364,"")</f>
        <v/>
      </c>
      <c r="AF86" s="179" t="str">
        <f>IF('Data Import'!$CA$365&lt;&gt;"",'Data Import'!$CA$365,"")</f>
        <v/>
      </c>
    </row>
    <row r="87" spans="1:32" s="239" customFormat="1" ht="15.75" customHeight="1" x14ac:dyDescent="0.25">
      <c r="A87" s="33">
        <v>77</v>
      </c>
      <c r="B87" s="177" t="s">
        <v>87</v>
      </c>
      <c r="C87" s="199" t="str">
        <f>IF('Data Import'!$CB$336="Нет","+","")</f>
        <v>+</v>
      </c>
      <c r="D87" s="199" t="str">
        <f>IF('Data Import'!$CB$337="Нет","+","")</f>
        <v/>
      </c>
      <c r="E87" s="179" t="str">
        <f>IF('Data Import'!$CB$338&lt;&gt;"",'Data Import'!$CB$338,"")</f>
        <v/>
      </c>
      <c r="F87" s="199" t="str">
        <f>IF('Data Import'!$CB$339&lt;&gt;"",'Data Import'!$CB$339,"")</f>
        <v/>
      </c>
      <c r="G87" s="201" t="str">
        <f>IF('Data Import'!$CB$340&lt;&gt;"",'Data Import'!$CB$340,"")</f>
        <v/>
      </c>
      <c r="H87" s="201" t="str">
        <f>IF('Data Import'!$CB$341&lt;&gt;"",'Data Import'!$CB$341,"")</f>
        <v/>
      </c>
      <c r="I87" s="179" t="str">
        <f>IF('Data Import'!$CB$343&lt;&gt;"",'Data Import'!$CB$343,"")</f>
        <v/>
      </c>
      <c r="J87" s="199" t="str">
        <f>IF('Data Import'!$CB$342="Да","+","")</f>
        <v/>
      </c>
      <c r="K87" s="199" t="str">
        <f>IF('Data Import'!$CB$344="Нет","+","")</f>
        <v/>
      </c>
      <c r="L87" s="179" t="str">
        <f>IF('Data Import'!$CB$345&lt;&gt;"",'Data Import'!$CB$345,"")</f>
        <v/>
      </c>
      <c r="M87" s="200" t="str">
        <f>IF('Data Import'!$CB$346&lt;&gt;"",'Data Import'!$CB$346,"")</f>
        <v/>
      </c>
      <c r="N87" s="200" t="str">
        <f>IF('Data Import'!$CB$347&lt;&gt;"",'Data Import'!$CB$347,"")</f>
        <v/>
      </c>
      <c r="O87" s="200" t="str">
        <f>IF('Data Import'!$CB$348&lt;&gt;"",'Data Import'!$CB$348,"")</f>
        <v/>
      </c>
      <c r="P87" s="200" t="str">
        <f>IF('Data Import'!$CB$349&lt;&gt;"",'Data Import'!$CB$349,"")</f>
        <v/>
      </c>
      <c r="Q87" s="200" t="str">
        <f>IF('Data Import'!$CB$350&lt;&gt;"",'Data Import'!$CB$350,"")</f>
        <v/>
      </c>
      <c r="R87" s="200" t="str">
        <f>IF('Data Import'!$CB$351&lt;&gt;"",'Data Import'!$CB$351,"")</f>
        <v/>
      </c>
      <c r="S87" s="200" t="str">
        <f>IF('Data Import'!$CB$352&lt;&gt;"",'Data Import'!$CB$352,"")</f>
        <v/>
      </c>
      <c r="T87" s="200" t="str">
        <f>IF('Data Import'!$CB$353&lt;&gt;"",'Data Import'!$CB$353,"")</f>
        <v/>
      </c>
      <c r="U87" s="200" t="str">
        <f>IF('Data Import'!$CB$354&lt;&gt;"",'Data Import'!$CB$354,"")</f>
        <v/>
      </c>
      <c r="V87" s="200" t="str">
        <f>IF('Data Import'!$CB$355&lt;&gt;"",'Data Import'!$CB$355,"")</f>
        <v/>
      </c>
      <c r="W87" s="200" t="str">
        <f>IF('Data Import'!$CB$356&lt;&gt;"",'Data Import'!$CB$356,"")</f>
        <v/>
      </c>
      <c r="X87" s="200" t="str">
        <f>IF('Data Import'!$CB$357&lt;&gt;"",'Data Import'!$CB$357,"")</f>
        <v/>
      </c>
      <c r="Y87" s="200" t="str">
        <f>IF('Data Import'!$CB$358&lt;&gt;"",'Data Import'!$CB$358,"")</f>
        <v/>
      </c>
      <c r="Z87" s="200" t="str">
        <f>IF('Data Import'!$CB$359&lt;&gt;"",'Data Import'!$CB$359,"")</f>
        <v/>
      </c>
      <c r="AA87" s="200" t="str">
        <f>IF('Data Import'!$CB$360&lt;&gt;"",'Data Import'!$CB$360,"")</f>
        <v/>
      </c>
      <c r="AB87" s="200" t="str">
        <f>IF('Data Import'!$CB$361&lt;&gt;"",'Data Import'!$CB$361,"")</f>
        <v/>
      </c>
      <c r="AC87" s="200" t="str">
        <f>IF('Data Import'!$CB$362&lt;&gt;"",'Data Import'!$CB$362,"")</f>
        <v/>
      </c>
      <c r="AD87" s="200" t="str">
        <f>IF('Data Import'!$CB$363&lt;&gt;"",'Data Import'!$CB$363,"")</f>
        <v/>
      </c>
      <c r="AE87" s="179" t="str">
        <f>IF('Data Import'!$CB$364&lt;&gt;"",'Data Import'!$CB$364,"")</f>
        <v/>
      </c>
      <c r="AF87" s="179" t="str">
        <f>IF('Data Import'!$CB$365&lt;&gt;"",'Data Import'!$CB$365,"")</f>
        <v/>
      </c>
    </row>
    <row r="88" spans="1:32" s="239" customFormat="1" ht="15.75" customHeight="1" x14ac:dyDescent="0.25">
      <c r="A88" s="33">
        <v>78</v>
      </c>
      <c r="B88" s="177" t="s">
        <v>88</v>
      </c>
      <c r="C88" s="199" t="str">
        <f>IF('Data Import'!$CC$336="Нет","+","")</f>
        <v/>
      </c>
      <c r="D88" s="199" t="str">
        <f>IF('Data Import'!$CC$337="Нет","+","")</f>
        <v/>
      </c>
      <c r="E88" s="179" t="str">
        <f>IF('Data Import'!$CC$338&lt;&gt;"",'Data Import'!$CC$338,"")</f>
        <v xml:space="preserve">Проведение в рамках регионального государственного контроля за осуществлением перевозок пассажиров и багажа легковым такси мероприятий по вопросам соблюдения обязательных требований в части обеспечения доступности для инвалидов
</v>
      </c>
      <c r="F88" s="199" t="str">
        <f>IF('Data Import'!$CC$339&lt;&gt;"",'Data Import'!$CC$339,"")</f>
        <v>ед.</v>
      </c>
      <c r="G88" s="201">
        <f>IF('Data Import'!$CC$340&lt;&gt;"",'Data Import'!$CC$340,"")</f>
        <v>0</v>
      </c>
      <c r="H88" s="201">
        <f>IF('Data Import'!$CC$341&lt;&gt;"",'Data Import'!$CC$341,"")</f>
        <v>0</v>
      </c>
      <c r="I88" s="179" t="str">
        <f>IF('Data Import'!$CC$343&lt;&gt;"",'Data Import'!$CC$343,"")</f>
        <v/>
      </c>
      <c r="J88" s="199" t="str">
        <f>IF('Data Import'!$CC$342="Да","+","")</f>
        <v>+</v>
      </c>
      <c r="K88" s="199" t="str">
        <f>IF('Data Import'!$CC$344="Нет","+","")</f>
        <v>+</v>
      </c>
      <c r="L88" s="179" t="str">
        <f>IF('Data Import'!$CC$345&lt;&gt;"",'Data Import'!$CC$345,"")</f>
        <v/>
      </c>
      <c r="M88" s="200">
        <f>IF('Data Import'!$CC$346&lt;&gt;"",'Data Import'!$CC$346,"")</f>
        <v>933</v>
      </c>
      <c r="N88" s="200">
        <f>IF('Data Import'!$CC$347&lt;&gt;"",'Data Import'!$CC$347,"")</f>
        <v>1698</v>
      </c>
      <c r="O88" s="200">
        <f>IF('Data Import'!$CC$348&lt;&gt;"",'Data Import'!$CC$348,"")</f>
        <v>3075</v>
      </c>
      <c r="P88" s="200">
        <f>IF('Data Import'!$CC$349&lt;&gt;"",'Data Import'!$CC$349,"")</f>
        <v>2744</v>
      </c>
      <c r="Q88" s="200">
        <f>IF('Data Import'!$CC$350&lt;&gt;"",'Data Import'!$CC$350,"")</f>
        <v>0</v>
      </c>
      <c r="R88" s="200">
        <f>IF('Data Import'!$CC$351&lt;&gt;"",'Data Import'!$CC$351,"")</f>
        <v>0</v>
      </c>
      <c r="S88" s="200">
        <f>IF('Data Import'!$CC$352&lt;&gt;"",'Data Import'!$CC$352,"")</f>
        <v>7</v>
      </c>
      <c r="T88" s="200">
        <f>IF('Data Import'!$CC$353&lt;&gt;"",'Data Import'!$CC$353,"")</f>
        <v>37</v>
      </c>
      <c r="U88" s="200">
        <f>IF('Data Import'!$CC$354&lt;&gt;"",'Data Import'!$CC$354,"")</f>
        <v>0</v>
      </c>
      <c r="V88" s="200">
        <f>IF('Data Import'!$CC$355&lt;&gt;"",'Data Import'!$CC$355,"")</f>
        <v>0</v>
      </c>
      <c r="W88" s="200">
        <f>IF('Data Import'!$CC$356&lt;&gt;"",'Data Import'!$CC$356,"")</f>
        <v>0</v>
      </c>
      <c r="X88" s="200">
        <f>IF('Data Import'!$CC$357&lt;&gt;"",'Data Import'!$CC$357,"")</f>
        <v>0</v>
      </c>
      <c r="Y88" s="200">
        <f>IF('Data Import'!$CC$358&lt;&gt;"",'Data Import'!$CC$358,"")</f>
        <v>0</v>
      </c>
      <c r="Z88" s="200">
        <f>IF('Data Import'!$CC$359&lt;&gt;"",'Data Import'!$CC$359,"")</f>
        <v>0</v>
      </c>
      <c r="AA88" s="200">
        <f>IF('Data Import'!$CC$360&lt;&gt;"",'Data Import'!$CC$360,"")</f>
        <v>0</v>
      </c>
      <c r="AB88" s="200">
        <f>IF('Data Import'!$CC$361&lt;&gt;"",'Data Import'!$CC$361,"")</f>
        <v>0</v>
      </c>
      <c r="AC88" s="200">
        <f>IF('Data Import'!$CC$362&lt;&gt;"",'Data Import'!$CC$362,"")</f>
        <v>7</v>
      </c>
      <c r="AD88" s="200">
        <f>IF('Data Import'!$CC$363&lt;&gt;"",'Data Import'!$CC$363,"")</f>
        <v>37</v>
      </c>
      <c r="AE88" s="179" t="str">
        <f>IF('Data Import'!$CC$364&lt;&gt;"",'Data Import'!$CC$364,"")</f>
        <v>ч.2 ст. 14.1, ч.2,3 ст. 12.31.1</v>
      </c>
      <c r="AF88" s="179" t="str">
        <f>IF('Data Import'!$CC$365&lt;&gt;"",'Data Import'!$CC$365,"")</f>
        <v>ч.2 ст. 14.1, ч.2,3 ст. 12.31.1</v>
      </c>
    </row>
    <row r="89" spans="1:32" s="239" customFormat="1" ht="15.75" customHeight="1" x14ac:dyDescent="0.25">
      <c r="A89" s="33">
        <v>79</v>
      </c>
      <c r="B89" s="177" t="s">
        <v>89</v>
      </c>
      <c r="C89" s="199" t="str">
        <f>IF('Data Import'!$CD$336="Нет","+","")</f>
        <v>+</v>
      </c>
      <c r="D89" s="199" t="str">
        <f>IF('Data Import'!$CD$337="Нет","+","")</f>
        <v/>
      </c>
      <c r="E89" s="179" t="str">
        <f>IF('Data Import'!$CD$338&lt;&gt;"",'Data Import'!$CD$338,"")</f>
        <v/>
      </c>
      <c r="F89" s="199" t="str">
        <f>IF('Data Import'!$CD$339&lt;&gt;"",'Data Import'!$CD$339,"")</f>
        <v/>
      </c>
      <c r="G89" s="201" t="str">
        <f>IF('Data Import'!$CD$340&lt;&gt;"",'Data Import'!$CD$340,"")</f>
        <v/>
      </c>
      <c r="H89" s="201" t="str">
        <f>IF('Data Import'!$CD$341&lt;&gt;"",'Data Import'!$CD$341,"")</f>
        <v/>
      </c>
      <c r="I89" s="179" t="str">
        <f>IF('Data Import'!$CD$343&lt;&gt;"",'Data Import'!$CD$343,"")</f>
        <v/>
      </c>
      <c r="J89" s="199" t="str">
        <f>IF('Data Import'!$CD$342="Да","+","")</f>
        <v>+</v>
      </c>
      <c r="K89" s="199" t="str">
        <f>IF('Data Import'!$CD$344="Нет","+","")</f>
        <v>+</v>
      </c>
      <c r="L89" s="179" t="str">
        <f>IF('Data Import'!$CD$345&lt;&gt;"",'Data Import'!$CD$345,"")</f>
        <v/>
      </c>
      <c r="M89" s="200">
        <f>IF('Data Import'!$CD$346&lt;&gt;"",'Data Import'!$CD$346,"")</f>
        <v>1537</v>
      </c>
      <c r="N89" s="200">
        <f>IF('Data Import'!$CD$347&lt;&gt;"",'Data Import'!$CD$347,"")</f>
        <v>5520</v>
      </c>
      <c r="O89" s="200">
        <f>IF('Data Import'!$CD$348&lt;&gt;"",'Data Import'!$CD$348,"")</f>
        <v>8226</v>
      </c>
      <c r="P89" s="200">
        <f>IF('Data Import'!$CD$349&lt;&gt;"",'Data Import'!$CD$349,"")</f>
        <v>16107</v>
      </c>
      <c r="Q89" s="200">
        <f>IF('Data Import'!$CD$350&lt;&gt;"",'Data Import'!$CD$350,"")</f>
        <v>8226</v>
      </c>
      <c r="R89" s="200">
        <f>IF('Data Import'!$CD$351&lt;&gt;"",'Data Import'!$CD$351,"")</f>
        <v>16107</v>
      </c>
      <c r="S89" s="200">
        <f>IF('Data Import'!$CD$352&lt;&gt;"",'Data Import'!$CD$352,"")</f>
        <v>0</v>
      </c>
      <c r="T89" s="200">
        <f>IF('Data Import'!$CD$353&lt;&gt;"",'Data Import'!$CD$353,"")</f>
        <v>0</v>
      </c>
      <c r="U89" s="200" t="str">
        <f>IF('Data Import'!$CD$354&lt;&gt;"",'Data Import'!$CD$354,"")</f>
        <v/>
      </c>
      <c r="V89" s="200" t="str">
        <f>IF('Data Import'!$CD$355&lt;&gt;"",'Data Import'!$CD$355,"")</f>
        <v/>
      </c>
      <c r="W89" s="200" t="str">
        <f>IF('Data Import'!$CD$356&lt;&gt;"",'Data Import'!$CD$356,"")</f>
        <v/>
      </c>
      <c r="X89" s="200" t="str">
        <f>IF('Data Import'!$CD$357&lt;&gt;"",'Data Import'!$CD$357,"")</f>
        <v/>
      </c>
      <c r="Y89" s="200" t="str">
        <f>IF('Data Import'!$CD$358&lt;&gt;"",'Data Import'!$CD$358,"")</f>
        <v/>
      </c>
      <c r="Z89" s="200" t="str">
        <f>IF('Data Import'!$CD$359&lt;&gt;"",'Data Import'!$CD$359,"")</f>
        <v/>
      </c>
      <c r="AA89" s="200" t="str">
        <f>IF('Data Import'!$CD$360&lt;&gt;"",'Data Import'!$CD$360,"")</f>
        <v/>
      </c>
      <c r="AB89" s="200" t="str">
        <f>IF('Data Import'!$CD$361&lt;&gt;"",'Data Import'!$CD$361,"")</f>
        <v/>
      </c>
      <c r="AC89" s="200" t="str">
        <f>IF('Data Import'!$CD$362&lt;&gt;"",'Data Import'!$CD$362,"")</f>
        <v/>
      </c>
      <c r="AD89" s="200" t="str">
        <f>IF('Data Import'!$CD$363&lt;&gt;"",'Data Import'!$CD$363,"")</f>
        <v/>
      </c>
      <c r="AE89" s="179" t="str">
        <f>IF('Data Import'!$CD$364&lt;&gt;"",'Data Import'!$CD$364,"")</f>
        <v/>
      </c>
      <c r="AF89" s="179" t="str">
        <f>IF('Data Import'!$CD$365&lt;&gt;"",'Data Import'!$CD$365,"")</f>
        <v/>
      </c>
    </row>
    <row r="90" spans="1:32" s="239" customFormat="1" ht="108" customHeight="1" x14ac:dyDescent="0.25">
      <c r="A90" s="33">
        <v>80</v>
      </c>
      <c r="B90" s="177" t="s">
        <v>90</v>
      </c>
      <c r="C90" s="199" t="str">
        <f>IF('Data Import'!$CE$336="Нет","+","")</f>
        <v>+</v>
      </c>
      <c r="D90" s="199" t="str">
        <f>IF('Data Import'!$CE$337="Нет","+","")</f>
        <v/>
      </c>
      <c r="E90" s="179" t="str">
        <f>IF('Data Import'!$CE$338&lt;&gt;"",'Data Import'!$CE$338,"")</f>
        <v/>
      </c>
      <c r="F90" s="199" t="str">
        <f>IF('Data Import'!$CE$339&lt;&gt;"",'Data Import'!$CE$339,"")</f>
        <v/>
      </c>
      <c r="G90" s="201" t="str">
        <f>IF('Data Import'!$CE$340&lt;&gt;"",'Data Import'!$CE$340,"")</f>
        <v/>
      </c>
      <c r="H90" s="201" t="str">
        <f>IF('Data Import'!$CE$341&lt;&gt;"",'Data Import'!$CE$341,"")</f>
        <v/>
      </c>
      <c r="I90" s="179" t="str">
        <f>IF('Data Import'!$CE$343&lt;&gt;"",'Data Import'!$CE$343,"")</f>
        <v>Пунктом 11(3) Постановления Правительства РФ от 10.03.2022 № 336 установлено, что до 2030 года плановые проверки проводятся только в отношении объектов контроля, отнесенных к категориям чрезвычайно высокого и высокого риска.
На территории города Севастополя отсутствуют перевозчики легковым такси, которым присвоены категории высокого и чрезвычайно высокого риска, в связи с чем необходимость в формировании планов проведения контрольных (надзорных) мероприятий в 2025 году не возникала, плановые контрольные (надзорные) мероприятия в 2025 году не проводились.</v>
      </c>
      <c r="J90" s="199" t="str">
        <f>IF('Data Import'!$CE$342="Да","+","")</f>
        <v/>
      </c>
      <c r="K90" s="199" t="str">
        <f>IF('Data Import'!$CE$344="Нет","+","")</f>
        <v>+</v>
      </c>
      <c r="L90" s="179" t="str">
        <f>IF('Data Import'!$CE$345&lt;&gt;"",'Data Import'!$CE$345,"")</f>
        <v/>
      </c>
      <c r="M90" s="200">
        <f>IF('Data Import'!$CE$346&lt;&gt;"",'Data Import'!$CE$346,"")</f>
        <v>473</v>
      </c>
      <c r="N90" s="200">
        <f>IF('Data Import'!$CE$347&lt;&gt;"",'Data Import'!$CE$347,"")</f>
        <v>462</v>
      </c>
      <c r="O90" s="200">
        <f>IF('Data Import'!$CE$348&lt;&gt;"",'Data Import'!$CE$348,"")</f>
        <v>1839</v>
      </c>
      <c r="P90" s="200">
        <f>IF('Data Import'!$CE$349&lt;&gt;"",'Data Import'!$CE$349,"")</f>
        <v>2084</v>
      </c>
      <c r="Q90" s="200">
        <f>IF('Data Import'!$CE$350&lt;&gt;"",'Data Import'!$CE$350,"")</f>
        <v>0</v>
      </c>
      <c r="R90" s="200">
        <f>IF('Data Import'!$CE$351&lt;&gt;"",'Data Import'!$CE$351,"")</f>
        <v>0</v>
      </c>
      <c r="S90" s="200">
        <f>IF('Data Import'!$CE$352&lt;&gt;"",'Data Import'!$CE$352,"")</f>
        <v>0</v>
      </c>
      <c r="T90" s="200">
        <f>IF('Data Import'!$CE$353&lt;&gt;"",'Data Import'!$CE$353,"")</f>
        <v>0</v>
      </c>
      <c r="U90" s="200" t="str">
        <f>IF('Data Import'!$CE$354&lt;&gt;"",'Data Import'!$CE$354,"")</f>
        <v/>
      </c>
      <c r="V90" s="200" t="str">
        <f>IF('Data Import'!$CE$355&lt;&gt;"",'Data Import'!$CE$355,"")</f>
        <v/>
      </c>
      <c r="W90" s="200" t="str">
        <f>IF('Data Import'!$CE$356&lt;&gt;"",'Data Import'!$CE$356,"")</f>
        <v/>
      </c>
      <c r="X90" s="200" t="str">
        <f>IF('Data Import'!$CE$357&lt;&gt;"",'Data Import'!$CE$357,"")</f>
        <v/>
      </c>
      <c r="Y90" s="200" t="str">
        <f>IF('Data Import'!$CE$358&lt;&gt;"",'Data Import'!$CE$358,"")</f>
        <v/>
      </c>
      <c r="Z90" s="200" t="str">
        <f>IF('Data Import'!$CE$359&lt;&gt;"",'Data Import'!$CE$359,"")</f>
        <v/>
      </c>
      <c r="AA90" s="200" t="str">
        <f>IF('Data Import'!$CE$360&lt;&gt;"",'Data Import'!$CE$360,"")</f>
        <v/>
      </c>
      <c r="AB90" s="200" t="str">
        <f>IF('Data Import'!$CE$361&lt;&gt;"",'Data Import'!$CE$361,"")</f>
        <v/>
      </c>
      <c r="AC90" s="200" t="str">
        <f>IF('Data Import'!$CE$362&lt;&gt;"",'Data Import'!$CE$362,"")</f>
        <v/>
      </c>
      <c r="AD90" s="200" t="str">
        <f>IF('Data Import'!$CE$363&lt;&gt;"",'Data Import'!$CE$363,"")</f>
        <v/>
      </c>
      <c r="AE90" s="179" t="str">
        <f>IF('Data Import'!$CE$364&lt;&gt;"",'Data Import'!$CE$364,"")</f>
        <v/>
      </c>
      <c r="AF90" s="179" t="str">
        <f>IF('Data Import'!$CE$365&lt;&gt;"",'Data Import'!$CE$365,"")</f>
        <v/>
      </c>
    </row>
    <row r="91" spans="1:32" s="239" customFormat="1" ht="15.75" customHeight="1" x14ac:dyDescent="0.25">
      <c r="A91" s="33">
        <v>81</v>
      </c>
      <c r="B91" s="177" t="s">
        <v>91</v>
      </c>
      <c r="C91" s="199" t="str">
        <f>IF('Data Import'!$CF$336="Нет","+","")</f>
        <v/>
      </c>
      <c r="D91" s="199" t="str">
        <f>IF('Data Import'!$CF$337="Нет","+","")</f>
        <v/>
      </c>
      <c r="E91" s="179" t="str">
        <f>IF('Data Import'!$CF$338&lt;&gt;"",'Data Import'!$CF$338,"")</f>
        <v/>
      </c>
      <c r="F91" s="199" t="str">
        <f>IF('Data Import'!$CF$339&lt;&gt;"",'Data Import'!$CF$339,"")</f>
        <v/>
      </c>
      <c r="G91" s="201" t="str">
        <f>IF('Data Import'!$CF$340&lt;&gt;"",'Data Import'!$CF$340,"")</f>
        <v/>
      </c>
      <c r="H91" s="201" t="str">
        <f>IF('Data Import'!$CF$341&lt;&gt;"",'Data Import'!$CF$341,"")</f>
        <v/>
      </c>
      <c r="I91" s="179" t="str">
        <f>IF('Data Import'!$CF$343&lt;&gt;"",'Data Import'!$CF$343,"")</f>
        <v/>
      </c>
      <c r="J91" s="199" t="str">
        <f>IF('Data Import'!$CF$342="Да","+","")</f>
        <v/>
      </c>
      <c r="K91" s="199" t="str">
        <f>IF('Data Import'!$CF$344="Нет","+","")</f>
        <v/>
      </c>
      <c r="L91" s="179" t="str">
        <f>IF('Data Import'!$CF$345&lt;&gt;"",'Data Import'!$CF$345,"")</f>
        <v/>
      </c>
      <c r="M91" s="200" t="str">
        <f>IF('Data Import'!$CF$346&lt;&gt;"",'Data Import'!$CF$346,"")</f>
        <v/>
      </c>
      <c r="N91" s="200" t="str">
        <f>IF('Data Import'!$CF$347&lt;&gt;"",'Data Import'!$CF$347,"")</f>
        <v/>
      </c>
      <c r="O91" s="200" t="str">
        <f>IF('Data Import'!$CF$348&lt;&gt;"",'Data Import'!$CF$348,"")</f>
        <v/>
      </c>
      <c r="P91" s="200" t="str">
        <f>IF('Data Import'!$CF$349&lt;&gt;"",'Data Import'!$CF$349,"")</f>
        <v/>
      </c>
      <c r="Q91" s="200" t="str">
        <f>IF('Data Import'!$CF$350&lt;&gt;"",'Data Import'!$CF$350,"")</f>
        <v/>
      </c>
      <c r="R91" s="200" t="str">
        <f>IF('Data Import'!$CF$351&lt;&gt;"",'Data Import'!$CF$351,"")</f>
        <v/>
      </c>
      <c r="S91" s="200" t="str">
        <f>IF('Data Import'!$CF$352&lt;&gt;"",'Data Import'!$CF$352,"")</f>
        <v/>
      </c>
      <c r="T91" s="200" t="str">
        <f>IF('Data Import'!$CF$353&lt;&gt;"",'Data Import'!$CF$353,"")</f>
        <v/>
      </c>
      <c r="U91" s="200" t="str">
        <f>IF('Data Import'!$CF$354&lt;&gt;"",'Data Import'!$CF$354,"")</f>
        <v/>
      </c>
      <c r="V91" s="200" t="str">
        <f>IF('Data Import'!$CF$355&lt;&gt;"",'Data Import'!$CF$355,"")</f>
        <v/>
      </c>
      <c r="W91" s="200" t="str">
        <f>IF('Data Import'!$CF$356&lt;&gt;"",'Data Import'!$CF$356,"")</f>
        <v/>
      </c>
      <c r="X91" s="200" t="str">
        <f>IF('Data Import'!$CF$357&lt;&gt;"",'Data Import'!$CF$357,"")</f>
        <v/>
      </c>
      <c r="Y91" s="200" t="str">
        <f>IF('Data Import'!$CF$358&lt;&gt;"",'Data Import'!$CF$358,"")</f>
        <v/>
      </c>
      <c r="Z91" s="200" t="str">
        <f>IF('Data Import'!$CF$359&lt;&gt;"",'Data Import'!$CF$359,"")</f>
        <v/>
      </c>
      <c r="AA91" s="200" t="str">
        <f>IF('Data Import'!$CF$360&lt;&gt;"",'Data Import'!$CF$360,"")</f>
        <v/>
      </c>
      <c r="AB91" s="200" t="str">
        <f>IF('Data Import'!$CF$361&lt;&gt;"",'Data Import'!$CF$361,"")</f>
        <v/>
      </c>
      <c r="AC91" s="200" t="str">
        <f>IF('Data Import'!$CF$362&lt;&gt;"",'Data Import'!$CF$362,"")</f>
        <v/>
      </c>
      <c r="AD91" s="200" t="str">
        <f>IF('Data Import'!$CF$363&lt;&gt;"",'Data Import'!$CF$363,"")</f>
        <v/>
      </c>
      <c r="AE91" s="179" t="str">
        <f>IF('Data Import'!$CF$364&lt;&gt;"",'Data Import'!$CF$364,"")</f>
        <v/>
      </c>
      <c r="AF91" s="179" t="str">
        <f>IF('Data Import'!$CF$365&lt;&gt;"",'Data Import'!$CF$365,"")</f>
        <v/>
      </c>
    </row>
    <row r="92" spans="1:32" s="239" customFormat="1" ht="15.75" customHeight="1" x14ac:dyDescent="0.25">
      <c r="A92" s="33">
        <v>82</v>
      </c>
      <c r="B92" s="177" t="s">
        <v>92</v>
      </c>
      <c r="C92" s="199" t="str">
        <f>IF('Data Import'!$CG$336="Нет","+","")</f>
        <v/>
      </c>
      <c r="D92" s="199" t="str">
        <f>IF('Data Import'!$CG$337="Нет","+","")</f>
        <v/>
      </c>
      <c r="E92" s="179" t="str">
        <f>IF('Data Import'!$CG$338&lt;&gt;"",'Data Import'!$CG$338,"")</f>
        <v/>
      </c>
      <c r="F92" s="199" t="str">
        <f>IF('Data Import'!$CG$339&lt;&gt;"",'Data Import'!$CG$339,"")</f>
        <v/>
      </c>
      <c r="G92" s="201" t="str">
        <f>IF('Data Import'!$CG$340&lt;&gt;"",'Data Import'!$CG$340,"")</f>
        <v/>
      </c>
      <c r="H92" s="201" t="str">
        <f>IF('Data Import'!$CG$341&lt;&gt;"",'Data Import'!$CG$341,"")</f>
        <v/>
      </c>
      <c r="I92" s="179" t="str">
        <f>IF('Data Import'!$CG$343&lt;&gt;"",'Data Import'!$CG$343,"")</f>
        <v/>
      </c>
      <c r="J92" s="199" t="str">
        <f>IF('Data Import'!$CG$342="Да","+","")</f>
        <v/>
      </c>
      <c r="K92" s="199" t="str">
        <f>IF('Data Import'!$CG$344="Нет","+","")</f>
        <v/>
      </c>
      <c r="L92" s="179" t="str">
        <f>IF('Data Import'!$CG$345&lt;&gt;"",'Data Import'!$CG$345,"")</f>
        <v/>
      </c>
      <c r="M92" s="200" t="str">
        <f>IF('Data Import'!$CG$346&lt;&gt;"",'Data Import'!$CG$346,"")</f>
        <v/>
      </c>
      <c r="N92" s="200" t="str">
        <f>IF('Data Import'!$CG$347&lt;&gt;"",'Data Import'!$CG$347,"")</f>
        <v/>
      </c>
      <c r="O92" s="200" t="str">
        <f>IF('Data Import'!$CG$348&lt;&gt;"",'Data Import'!$CG$348,"")</f>
        <v/>
      </c>
      <c r="P92" s="200" t="str">
        <f>IF('Data Import'!$CG$349&lt;&gt;"",'Data Import'!$CG$349,"")</f>
        <v/>
      </c>
      <c r="Q92" s="200" t="str">
        <f>IF('Data Import'!$CG$350&lt;&gt;"",'Data Import'!$CG$350,"")</f>
        <v/>
      </c>
      <c r="R92" s="200" t="str">
        <f>IF('Data Import'!$CG$351&lt;&gt;"",'Data Import'!$CG$351,"")</f>
        <v/>
      </c>
      <c r="S92" s="200" t="str">
        <f>IF('Data Import'!$CG$352&lt;&gt;"",'Data Import'!$CG$352,"")</f>
        <v/>
      </c>
      <c r="T92" s="200" t="str">
        <f>IF('Data Import'!$CG$353&lt;&gt;"",'Data Import'!$CG$353,"")</f>
        <v/>
      </c>
      <c r="U92" s="200" t="str">
        <f>IF('Data Import'!$CG$354&lt;&gt;"",'Data Import'!$CG$354,"")</f>
        <v/>
      </c>
      <c r="V92" s="200" t="str">
        <f>IF('Data Import'!$CG$355&lt;&gt;"",'Data Import'!$CG$355,"")</f>
        <v/>
      </c>
      <c r="W92" s="200" t="str">
        <f>IF('Data Import'!$CG$356&lt;&gt;"",'Data Import'!$CG$356,"")</f>
        <v/>
      </c>
      <c r="X92" s="200" t="str">
        <f>IF('Data Import'!$CG$357&lt;&gt;"",'Data Import'!$CG$357,"")</f>
        <v/>
      </c>
      <c r="Y92" s="200" t="str">
        <f>IF('Data Import'!$CG$358&lt;&gt;"",'Data Import'!$CG$358,"")</f>
        <v/>
      </c>
      <c r="Z92" s="200" t="str">
        <f>IF('Data Import'!$CG$359&lt;&gt;"",'Data Import'!$CG$359,"")</f>
        <v/>
      </c>
      <c r="AA92" s="200" t="str">
        <f>IF('Data Import'!$CG$360&lt;&gt;"",'Data Import'!$CG$360,"")</f>
        <v/>
      </c>
      <c r="AB92" s="200" t="str">
        <f>IF('Data Import'!$CG$361&lt;&gt;"",'Data Import'!$CG$361,"")</f>
        <v/>
      </c>
      <c r="AC92" s="200" t="str">
        <f>IF('Data Import'!$CG$362&lt;&gt;"",'Data Import'!$CG$362,"")</f>
        <v/>
      </c>
      <c r="AD92" s="200" t="str">
        <f>IF('Data Import'!$CG$363&lt;&gt;"",'Data Import'!$CG$363,"")</f>
        <v/>
      </c>
      <c r="AE92" s="179" t="str">
        <f>IF('Data Import'!$CG$364&lt;&gt;"",'Data Import'!$CG$364,"")</f>
        <v/>
      </c>
      <c r="AF92" s="179" t="str">
        <f>IF('Data Import'!$CG$365&lt;&gt;"",'Data Import'!$CG$365,"")</f>
        <v/>
      </c>
    </row>
    <row r="93" spans="1:32" s="239" customFormat="1" ht="346.5" customHeight="1" x14ac:dyDescent="0.25">
      <c r="A93" s="33">
        <v>83</v>
      </c>
      <c r="B93" s="177" t="s">
        <v>93</v>
      </c>
      <c r="C93" s="199" t="str">
        <f>IF('Data Import'!$CH$336="Нет","+","")</f>
        <v>+</v>
      </c>
      <c r="D93" s="199" t="str">
        <f>IF('Data Import'!$CH$337="Нет","+","")</f>
        <v/>
      </c>
      <c r="E93" s="179" t="str">
        <f>IF('Data Import'!$CH$338&lt;&gt;"",'Data Import'!$CH$338,"")</f>
        <v/>
      </c>
      <c r="F93" s="199" t="str">
        <f>IF('Data Import'!$CH$339&lt;&gt;"",'Data Import'!$CH$339,"")</f>
        <v/>
      </c>
      <c r="G93" s="201" t="str">
        <f>IF('Data Import'!$CH$340&lt;&gt;"",'Data Import'!$CH$340,"")</f>
        <v/>
      </c>
      <c r="H93" s="201" t="str">
        <f>IF('Data Import'!$CH$341&lt;&gt;"",'Data Import'!$CH$341,"")</f>
        <v/>
      </c>
      <c r="I93" s="179" t="str">
        <f>IF('Data Import'!$CH$343&lt;&gt;"",'Data Import'!$CH$343,"")</f>
        <v>Согласно Положению о региональном государственном контроле (надзоре) в сфере перевозок пассажиров и багажа легковым такси, утвержденном постановлением главы администрации (губернатора) Краснодарсокго края 
от 28 декабря 2021 г. № 1017 плановые проверки не предусмотрены, а основания для проведения внеплановых проверок отсутствовали. Вместе с тем, в соответствии со статьей 97.1 Федерального закона от 31 июля 2020 г. № 248-ФЗ «О государственном контроле (надзоре) и муниципальном контроле в Российской Федерации» (далее – Федеральный закон № 248-ФЗ) министерством проводятся постоянные рейды в целях предупреждения, выявления и пресечения нарушений юридическими лицами, индивидуальными предпринимателями и физическими лицами (лицами, применяющими специальный налоговый режим «Налог на профессиональный доход» и не являющимися индивидуальными предпринимателями), осуществляющими деятельность по перевозке пассажиров и багажа легковым такси на территории Краснодарского края, обязательных требований, установленных Федеральным законом от 29 декабря 2022 г. № 580-ФЗ  «Об организации перевозок пассажиров и багажа легковым такси в Российской Федерации, о внесении изменений в отдельные законодательные акты Российской Федерации и о признании утратившими силу отдельных положений законодательных актов Российской Федерации» (далее – Федеральный закон     № 580-ФЗ), Законом Краснодарского края от 31 мая 2023 г. № 4906-КЗ   «Об организации перевозок пассажиров и багажа легковым такси в Краснодарском крае», а также обязательных требований к обеспечению доступности для инвалидов объектов социальной, инженерной и транспортной инфраструктур и предоставляемых услуг, предупреждения, выявления и пресечения нарушений службами заказа легкового такси обязательных требований, установленных Федеральным законом № 580-ФЗ</v>
      </c>
      <c r="J93" s="199" t="str">
        <f>IF('Data Import'!$CH$342="Да","+","")</f>
        <v/>
      </c>
      <c r="K93" s="199" t="str">
        <f>IF('Data Import'!$CH$344="Нет","+","")</f>
        <v/>
      </c>
      <c r="L93" s="179" t="str">
        <f>IF('Data Import'!$CH$345&lt;&gt;"",'Data Import'!$CH$345,"")</f>
        <v/>
      </c>
      <c r="M93" s="200" t="str">
        <f>IF('Data Import'!$CH$346&lt;&gt;"",'Data Import'!$CH$346,"")</f>
        <v/>
      </c>
      <c r="N93" s="200" t="str">
        <f>IF('Data Import'!$CH$347&lt;&gt;"",'Data Import'!$CH$347,"")</f>
        <v/>
      </c>
      <c r="O93" s="200" t="str">
        <f>IF('Data Import'!$CH$348&lt;&gt;"",'Data Import'!$CH$348,"")</f>
        <v/>
      </c>
      <c r="P93" s="200" t="str">
        <f>IF('Data Import'!$CH$349&lt;&gt;"",'Data Import'!$CH$349,"")</f>
        <v/>
      </c>
      <c r="Q93" s="200" t="str">
        <f>IF('Data Import'!$CH$350&lt;&gt;"",'Data Import'!$CH$350,"")</f>
        <v/>
      </c>
      <c r="R93" s="200" t="str">
        <f>IF('Data Import'!$CH$351&lt;&gt;"",'Data Import'!$CH$351,"")</f>
        <v/>
      </c>
      <c r="S93" s="200" t="str">
        <f>IF('Data Import'!$CH$352&lt;&gt;"",'Data Import'!$CH$352,"")</f>
        <v/>
      </c>
      <c r="T93" s="200" t="str">
        <f>IF('Data Import'!$CH$353&lt;&gt;"",'Data Import'!$CH$353,"")</f>
        <v/>
      </c>
      <c r="U93" s="200" t="str">
        <f>IF('Data Import'!$CH$354&lt;&gt;"",'Data Import'!$CH$354,"")</f>
        <v/>
      </c>
      <c r="V93" s="200" t="str">
        <f>IF('Data Import'!$CH$355&lt;&gt;"",'Data Import'!$CH$355,"")</f>
        <v/>
      </c>
      <c r="W93" s="200" t="str">
        <f>IF('Data Import'!$CH$356&lt;&gt;"",'Data Import'!$CH$356,"")</f>
        <v/>
      </c>
      <c r="X93" s="200" t="str">
        <f>IF('Data Import'!$CH$357&lt;&gt;"",'Data Import'!$CH$357,"")</f>
        <v/>
      </c>
      <c r="Y93" s="200" t="str">
        <f>IF('Data Import'!$CH$358&lt;&gt;"",'Data Import'!$CH$358,"")</f>
        <v/>
      </c>
      <c r="Z93" s="200" t="str">
        <f>IF('Data Import'!$CH$359&lt;&gt;"",'Data Import'!$CH$359,"")</f>
        <v/>
      </c>
      <c r="AA93" s="200" t="str">
        <f>IF('Data Import'!$CH$360&lt;&gt;"",'Data Import'!$CH$360,"")</f>
        <v/>
      </c>
      <c r="AB93" s="200" t="str">
        <f>IF('Data Import'!$CH$361&lt;&gt;"",'Data Import'!$CH$361,"")</f>
        <v/>
      </c>
      <c r="AC93" s="200" t="str">
        <f>IF('Data Import'!$CH$362&lt;&gt;"",'Data Import'!$CH$362,"")</f>
        <v/>
      </c>
      <c r="AD93" s="200" t="str">
        <f>IF('Data Import'!$CH$363&lt;&gt;"",'Data Import'!$CH$363,"")</f>
        <v/>
      </c>
      <c r="AE93" s="179" t="str">
        <f>IF('Data Import'!$CH$364&lt;&gt;"",'Data Import'!$CH$364,"")</f>
        <v/>
      </c>
      <c r="AF93" s="179" t="str">
        <f>IF('Data Import'!$CH$365&lt;&gt;"",'Data Import'!$CH$365,"")</f>
        <v/>
      </c>
    </row>
    <row r="94" spans="1:32" s="239" customFormat="1" ht="15.75" customHeight="1" x14ac:dyDescent="0.25">
      <c r="A94" s="33">
        <v>84</v>
      </c>
      <c r="B94" s="177" t="s">
        <v>94</v>
      </c>
      <c r="C94" s="199" t="str">
        <f>IF('Data Import'!$CI$336="Нет","+","")</f>
        <v/>
      </c>
      <c r="D94" s="199" t="str">
        <f>IF('Data Import'!$CI$337="Нет","+","")</f>
        <v/>
      </c>
      <c r="E94" s="179" t="str">
        <f>IF('Data Import'!$CI$338&lt;&gt;"",'Data Import'!$CI$338,"")</f>
        <v/>
      </c>
      <c r="F94" s="199" t="str">
        <f>IF('Data Import'!$CI$339&lt;&gt;"",'Data Import'!$CI$339,"")</f>
        <v/>
      </c>
      <c r="G94" s="201" t="str">
        <f>IF('Data Import'!$CI$340&lt;&gt;"",'Data Import'!$CI$340,"")</f>
        <v/>
      </c>
      <c r="H94" s="201" t="str">
        <f>IF('Data Import'!$CI$341&lt;&gt;"",'Data Import'!$CI$341,"")</f>
        <v/>
      </c>
      <c r="I94" s="179" t="str">
        <f>IF('Data Import'!$CI$343&lt;&gt;"",'Data Import'!$CI$343,"")</f>
        <v/>
      </c>
      <c r="J94" s="199" t="str">
        <f>IF('Data Import'!$CI$342="Да","+","")</f>
        <v/>
      </c>
      <c r="K94" s="199" t="str">
        <f>IF('Data Import'!$CI$344="Нет","+","")</f>
        <v/>
      </c>
      <c r="L94" s="179" t="str">
        <f>IF('Data Import'!$CI$345&lt;&gt;"",'Data Import'!$CI$345,"")</f>
        <v/>
      </c>
      <c r="M94" s="200" t="str">
        <f>IF('Data Import'!$CI$346&lt;&gt;"",'Data Import'!$CI$346,"")</f>
        <v/>
      </c>
      <c r="N94" s="200" t="str">
        <f>IF('Data Import'!$CI$347&lt;&gt;"",'Data Import'!$CI$347,"")</f>
        <v/>
      </c>
      <c r="O94" s="200" t="str">
        <f>IF('Data Import'!$CI$348&lt;&gt;"",'Data Import'!$CI$348,"")</f>
        <v/>
      </c>
      <c r="P94" s="200" t="str">
        <f>IF('Data Import'!$CI$349&lt;&gt;"",'Data Import'!$CI$349,"")</f>
        <v/>
      </c>
      <c r="Q94" s="200" t="str">
        <f>IF('Data Import'!$CI$350&lt;&gt;"",'Data Import'!$CI$350,"")</f>
        <v/>
      </c>
      <c r="R94" s="200" t="str">
        <f>IF('Data Import'!$CI$351&lt;&gt;"",'Data Import'!$CI$351,"")</f>
        <v/>
      </c>
      <c r="S94" s="200" t="str">
        <f>IF('Data Import'!$CI$352&lt;&gt;"",'Data Import'!$CI$352,"")</f>
        <v/>
      </c>
      <c r="T94" s="200" t="str">
        <f>IF('Data Import'!$CI$353&lt;&gt;"",'Data Import'!$CI$353,"")</f>
        <v/>
      </c>
      <c r="U94" s="200" t="str">
        <f>IF('Data Import'!$CI$354&lt;&gt;"",'Data Import'!$CI$354,"")</f>
        <v/>
      </c>
      <c r="V94" s="200" t="str">
        <f>IF('Data Import'!$CI$355&lt;&gt;"",'Data Import'!$CI$355,"")</f>
        <v/>
      </c>
      <c r="W94" s="200" t="str">
        <f>IF('Data Import'!$CI$356&lt;&gt;"",'Data Import'!$CI$356,"")</f>
        <v/>
      </c>
      <c r="X94" s="200" t="str">
        <f>IF('Data Import'!$CI$357&lt;&gt;"",'Data Import'!$CI$357,"")</f>
        <v/>
      </c>
      <c r="Y94" s="200" t="str">
        <f>IF('Data Import'!$CI$358&lt;&gt;"",'Data Import'!$CI$358,"")</f>
        <v/>
      </c>
      <c r="Z94" s="200" t="str">
        <f>IF('Data Import'!$CI$359&lt;&gt;"",'Data Import'!$CI$359,"")</f>
        <v/>
      </c>
      <c r="AA94" s="200" t="str">
        <f>IF('Data Import'!$CI$360&lt;&gt;"",'Data Import'!$CI$360,"")</f>
        <v/>
      </c>
      <c r="AB94" s="200" t="str">
        <f>IF('Data Import'!$CI$361&lt;&gt;"",'Data Import'!$CI$361,"")</f>
        <v/>
      </c>
      <c r="AC94" s="200" t="str">
        <f>IF('Data Import'!$CI$362&lt;&gt;"",'Data Import'!$CI$362,"")</f>
        <v/>
      </c>
      <c r="AD94" s="200" t="str">
        <f>IF('Data Import'!$CI$363&lt;&gt;"",'Data Import'!$CI$363,"")</f>
        <v/>
      </c>
      <c r="AE94" s="179" t="str">
        <f>IF('Data Import'!$CI$364&lt;&gt;"",'Data Import'!$CI$364,"")</f>
        <v/>
      </c>
      <c r="AF94" s="179" t="str">
        <f>IF('Data Import'!$CI$365&lt;&gt;"",'Data Import'!$CI$365,"")</f>
        <v/>
      </c>
    </row>
    <row r="95" spans="1:32" s="239" customFormat="1" ht="15.75" customHeight="1" x14ac:dyDescent="0.25">
      <c r="A95" s="33">
        <v>85</v>
      </c>
      <c r="B95" s="177" t="s">
        <v>95</v>
      </c>
      <c r="C95" s="199" t="str">
        <f>IF('Data Import'!$CJ$336="Нет","+","")</f>
        <v/>
      </c>
      <c r="D95" s="199" t="str">
        <f>IF('Data Import'!$CJ$337="Нет","+","")</f>
        <v/>
      </c>
      <c r="E95" s="179" t="str">
        <f>IF('Data Import'!$CJ$338&lt;&gt;"",'Data Import'!$CJ$338,"")</f>
        <v/>
      </c>
      <c r="F95" s="199" t="str">
        <f>IF('Data Import'!$CJ$339&lt;&gt;"",'Data Import'!$CJ$339,"")</f>
        <v/>
      </c>
      <c r="G95" s="201" t="str">
        <f>IF('Data Import'!$CJ$340&lt;&gt;"",'Data Import'!$CJ$340,"")</f>
        <v/>
      </c>
      <c r="H95" s="201" t="str">
        <f>IF('Data Import'!$CJ$341&lt;&gt;"",'Data Import'!$CJ$341,"")</f>
        <v/>
      </c>
      <c r="I95" s="179" t="str">
        <f>IF('Data Import'!$CJ$343&lt;&gt;"",'Data Import'!$CJ$343,"")</f>
        <v/>
      </c>
      <c r="J95" s="199" t="str">
        <f>IF('Data Import'!$CJ$342="Да","+","")</f>
        <v/>
      </c>
      <c r="K95" s="199" t="str">
        <f>IF('Data Import'!$CJ$344="Нет","+","")</f>
        <v/>
      </c>
      <c r="L95" s="179" t="str">
        <f>IF('Data Import'!$CJ$345&lt;&gt;"",'Data Import'!$CJ$345,"")</f>
        <v/>
      </c>
      <c r="M95" s="200" t="str">
        <f>IF('Data Import'!$CJ$346&lt;&gt;"",'Data Import'!$CJ$346,"")</f>
        <v/>
      </c>
      <c r="N95" s="200" t="str">
        <f>IF('Data Import'!$CJ$347&lt;&gt;"",'Data Import'!$CJ$347,"")</f>
        <v/>
      </c>
      <c r="O95" s="200" t="str">
        <f>IF('Data Import'!$CJ$348&lt;&gt;"",'Data Import'!$CJ$348,"")</f>
        <v/>
      </c>
      <c r="P95" s="200" t="str">
        <f>IF('Data Import'!$CJ$349&lt;&gt;"",'Data Import'!$CJ$349,"")</f>
        <v/>
      </c>
      <c r="Q95" s="200" t="str">
        <f>IF('Data Import'!$CJ$350&lt;&gt;"",'Data Import'!$CJ$350,"")</f>
        <v/>
      </c>
      <c r="R95" s="200" t="str">
        <f>IF('Data Import'!$CJ$351&lt;&gt;"",'Data Import'!$CJ$351,"")</f>
        <v/>
      </c>
      <c r="S95" s="200" t="str">
        <f>IF('Data Import'!$CJ$352&lt;&gt;"",'Data Import'!$CJ$352,"")</f>
        <v/>
      </c>
      <c r="T95" s="200" t="str">
        <f>IF('Data Import'!$CJ$353&lt;&gt;"",'Data Import'!$CJ$353,"")</f>
        <v/>
      </c>
      <c r="U95" s="200" t="str">
        <f>IF('Data Import'!$CJ$354&lt;&gt;"",'Data Import'!$CJ$354,"")</f>
        <v/>
      </c>
      <c r="V95" s="200" t="str">
        <f>IF('Data Import'!$CJ$355&lt;&gt;"",'Data Import'!$CJ$355,"")</f>
        <v/>
      </c>
      <c r="W95" s="200" t="str">
        <f>IF('Data Import'!$CJ$356&lt;&gt;"",'Data Import'!$CJ$356,"")</f>
        <v/>
      </c>
      <c r="X95" s="200" t="str">
        <f>IF('Data Import'!$CJ$357&lt;&gt;"",'Data Import'!$CJ$357,"")</f>
        <v/>
      </c>
      <c r="Y95" s="200" t="str">
        <f>IF('Data Import'!$CJ$358&lt;&gt;"",'Data Import'!$CJ$358,"")</f>
        <v/>
      </c>
      <c r="Z95" s="200" t="str">
        <f>IF('Data Import'!$CJ$359&lt;&gt;"",'Data Import'!$CJ$359,"")</f>
        <v/>
      </c>
      <c r="AA95" s="200" t="str">
        <f>IF('Data Import'!$CJ$360&lt;&gt;"",'Data Import'!$CJ$360,"")</f>
        <v/>
      </c>
      <c r="AB95" s="200" t="str">
        <f>IF('Data Import'!$CJ$361&lt;&gt;"",'Data Import'!$CJ$361,"")</f>
        <v/>
      </c>
      <c r="AC95" s="200" t="str">
        <f>IF('Data Import'!$CJ$362&lt;&gt;"",'Data Import'!$CJ$362,"")</f>
        <v/>
      </c>
      <c r="AD95" s="200" t="str">
        <f>IF('Data Import'!$CJ$363&lt;&gt;"",'Data Import'!$CJ$363,"")</f>
        <v/>
      </c>
      <c r="AE95" s="179" t="str">
        <f>IF('Data Import'!$CJ$364&lt;&gt;"",'Data Import'!$CJ$364,"")</f>
        <v/>
      </c>
      <c r="AF95" s="179" t="str">
        <f>IF('Data Import'!$CJ$365&lt;&gt;"",'Data Import'!$CJ$365,"")</f>
        <v/>
      </c>
    </row>
    <row r="96" spans="1:32" s="239" customFormat="1" ht="15.75" customHeight="1" x14ac:dyDescent="0.25">
      <c r="A96" s="33">
        <v>86</v>
      </c>
      <c r="B96" s="177" t="s">
        <v>96</v>
      </c>
      <c r="C96" s="199" t="str">
        <f>IF('Data Import'!$CK$336="Нет","+","")</f>
        <v/>
      </c>
      <c r="D96" s="199" t="str">
        <f>IF('Data Import'!$CK$337="Нет","+","")</f>
        <v/>
      </c>
      <c r="E96" s="179" t="str">
        <f>IF('Data Import'!$CK$338&lt;&gt;"",'Data Import'!$CK$338,"")</f>
        <v/>
      </c>
      <c r="F96" s="199" t="str">
        <f>IF('Data Import'!$CK$339&lt;&gt;"",'Data Import'!$CK$339,"")</f>
        <v/>
      </c>
      <c r="G96" s="201" t="str">
        <f>IF('Data Import'!$CK$340&lt;&gt;"",'Data Import'!$CK$340,"")</f>
        <v/>
      </c>
      <c r="H96" s="201" t="str">
        <f>IF('Data Import'!$CK$341&lt;&gt;"",'Data Import'!$CK$341,"")</f>
        <v/>
      </c>
      <c r="I96" s="179" t="str">
        <f>IF('Data Import'!$CK$343&lt;&gt;"",'Data Import'!$CK$343,"")</f>
        <v/>
      </c>
      <c r="J96" s="199" t="str">
        <f>IF('Data Import'!$CK$342="Да","+","")</f>
        <v/>
      </c>
      <c r="K96" s="199" t="str">
        <f>IF('Data Import'!$CK$344="Нет","+","")</f>
        <v/>
      </c>
      <c r="L96" s="179" t="str">
        <f>IF('Data Import'!$CK$345&lt;&gt;"",'Data Import'!$CK$345,"")</f>
        <v/>
      </c>
      <c r="M96" s="200" t="str">
        <f>IF('Data Import'!$CK$346&lt;&gt;"",'Data Import'!$CK$346,"")</f>
        <v/>
      </c>
      <c r="N96" s="200" t="str">
        <f>IF('Data Import'!$CK$347&lt;&gt;"",'Data Import'!$CK$347,"")</f>
        <v/>
      </c>
      <c r="O96" s="200" t="str">
        <f>IF('Data Import'!$CK$348&lt;&gt;"",'Data Import'!$CK$348,"")</f>
        <v/>
      </c>
      <c r="P96" s="200" t="str">
        <f>IF('Data Import'!$CK$349&lt;&gt;"",'Data Import'!$CK$349,"")</f>
        <v/>
      </c>
      <c r="Q96" s="200" t="str">
        <f>IF('Data Import'!$CK$350&lt;&gt;"",'Data Import'!$CK$350,"")</f>
        <v/>
      </c>
      <c r="R96" s="200" t="str">
        <f>IF('Data Import'!$CK$351&lt;&gt;"",'Data Import'!$CK$351,"")</f>
        <v/>
      </c>
      <c r="S96" s="200" t="str">
        <f>IF('Data Import'!$CK$352&lt;&gt;"",'Data Import'!$CK$352,"")</f>
        <v/>
      </c>
      <c r="T96" s="200" t="str">
        <f>IF('Data Import'!$CK$353&lt;&gt;"",'Data Import'!$CK$353,"")</f>
        <v/>
      </c>
      <c r="U96" s="200" t="str">
        <f>IF('Data Import'!$CK$354&lt;&gt;"",'Data Import'!$CK$354,"")</f>
        <v/>
      </c>
      <c r="V96" s="200" t="str">
        <f>IF('Data Import'!$CK$355&lt;&gt;"",'Data Import'!$CK$355,"")</f>
        <v/>
      </c>
      <c r="W96" s="200" t="str">
        <f>IF('Data Import'!$CK$356&lt;&gt;"",'Data Import'!$CK$356,"")</f>
        <v/>
      </c>
      <c r="X96" s="200" t="str">
        <f>IF('Data Import'!$CK$357&lt;&gt;"",'Data Import'!$CK$357,"")</f>
        <v/>
      </c>
      <c r="Y96" s="200" t="str">
        <f>IF('Data Import'!$CK$358&lt;&gt;"",'Data Import'!$CK$358,"")</f>
        <v/>
      </c>
      <c r="Z96" s="200" t="str">
        <f>IF('Data Import'!$CK$359&lt;&gt;"",'Data Import'!$CK$359,"")</f>
        <v/>
      </c>
      <c r="AA96" s="200" t="str">
        <f>IF('Data Import'!$CK$360&lt;&gt;"",'Data Import'!$CK$360,"")</f>
        <v/>
      </c>
      <c r="AB96" s="200" t="str">
        <f>IF('Data Import'!$CK$361&lt;&gt;"",'Data Import'!$CK$361,"")</f>
        <v/>
      </c>
      <c r="AC96" s="200" t="str">
        <f>IF('Data Import'!$CK$362&lt;&gt;"",'Data Import'!$CK$362,"")</f>
        <v/>
      </c>
      <c r="AD96" s="200" t="str">
        <f>IF('Data Import'!$CK$363&lt;&gt;"",'Data Import'!$CK$363,"")</f>
        <v/>
      </c>
      <c r="AE96" s="179" t="str">
        <f>IF('Data Import'!$CK$364&lt;&gt;"",'Data Import'!$CK$364,"")</f>
        <v/>
      </c>
      <c r="AF96" s="179" t="str">
        <f>IF('Data Import'!$CK$365&lt;&gt;"",'Data Import'!$CK$365,"")</f>
        <v/>
      </c>
    </row>
    <row r="97" spans="1:32" s="239" customFormat="1" ht="15.75" customHeight="1" x14ac:dyDescent="0.25">
      <c r="A97" s="33">
        <v>87</v>
      </c>
      <c r="B97" s="177" t="s">
        <v>97</v>
      </c>
      <c r="C97" s="199" t="str">
        <f>IF('Data Import'!$CL$336="Нет","+","")</f>
        <v>+</v>
      </c>
      <c r="D97" s="199" t="str">
        <f>IF('Data Import'!$CL$337="Нет","+","")</f>
        <v/>
      </c>
      <c r="E97" s="179" t="str">
        <f>IF('Data Import'!$CL$338&lt;&gt;"",'Data Import'!$CL$338,"")</f>
        <v/>
      </c>
      <c r="F97" s="199" t="str">
        <f>IF('Data Import'!$CL$339&lt;&gt;"",'Data Import'!$CL$339,"")</f>
        <v/>
      </c>
      <c r="G97" s="201" t="str">
        <f>IF('Data Import'!$CL$340&lt;&gt;"",'Data Import'!$CL$340,"")</f>
        <v/>
      </c>
      <c r="H97" s="201" t="str">
        <f>IF('Data Import'!$CL$341&lt;&gt;"",'Data Import'!$CL$341,"")</f>
        <v/>
      </c>
      <c r="I97" s="179" t="str">
        <f>IF('Data Import'!$CL$343&lt;&gt;"",'Data Import'!$CL$343,"")</f>
        <v/>
      </c>
      <c r="J97" s="199" t="str">
        <f>IF('Data Import'!$CL$342="Да","+","")</f>
        <v/>
      </c>
      <c r="K97" s="199" t="str">
        <f>IF('Data Import'!$CL$344="Нет","+","")</f>
        <v>+</v>
      </c>
      <c r="L97" s="179" t="str">
        <f>IF('Data Import'!$CL$345&lt;&gt;"",'Data Import'!$CL$345,"")</f>
        <v/>
      </c>
      <c r="M97" s="200">
        <f>IF('Data Import'!$CL$346&lt;&gt;"",'Data Import'!$CL$346,"")</f>
        <v>434</v>
      </c>
      <c r="N97" s="200">
        <f>IF('Data Import'!$CL$347&lt;&gt;"",'Data Import'!$CL$347,"")</f>
        <v>1860</v>
      </c>
      <c r="O97" s="200">
        <f>IF('Data Import'!$CL$348&lt;&gt;"",'Data Import'!$CL$348,"")</f>
        <v>5192</v>
      </c>
      <c r="P97" s="200">
        <f>IF('Data Import'!$CL$349&lt;&gt;"",'Data Import'!$CL$349,"")</f>
        <v>4795</v>
      </c>
      <c r="Q97" s="200">
        <f>IF('Data Import'!$CL$350&lt;&gt;"",'Data Import'!$CL$350,"")</f>
        <v>3</v>
      </c>
      <c r="R97" s="200">
        <f>IF('Data Import'!$CL$351&lt;&gt;"",'Data Import'!$CL$351,"")</f>
        <v>3</v>
      </c>
      <c r="S97" s="200" t="str">
        <f>IF('Data Import'!$CL$352&lt;&gt;"",'Data Import'!$CL$352,"")</f>
        <v/>
      </c>
      <c r="T97" s="200" t="str">
        <f>IF('Data Import'!$CL$353&lt;&gt;"",'Data Import'!$CL$353,"")</f>
        <v/>
      </c>
      <c r="U97" s="200" t="str">
        <f>IF('Data Import'!$CL$354&lt;&gt;"",'Data Import'!$CL$354,"")</f>
        <v/>
      </c>
      <c r="V97" s="200" t="str">
        <f>IF('Data Import'!$CL$355&lt;&gt;"",'Data Import'!$CL$355,"")</f>
        <v/>
      </c>
      <c r="W97" s="200" t="str">
        <f>IF('Data Import'!$CL$356&lt;&gt;"",'Data Import'!$CL$356,"")</f>
        <v/>
      </c>
      <c r="X97" s="200" t="str">
        <f>IF('Data Import'!$CL$357&lt;&gt;"",'Data Import'!$CL$357,"")</f>
        <v/>
      </c>
      <c r="Y97" s="200" t="str">
        <f>IF('Data Import'!$CL$358&lt;&gt;"",'Data Import'!$CL$358,"")</f>
        <v/>
      </c>
      <c r="Z97" s="200" t="str">
        <f>IF('Data Import'!$CL$359&lt;&gt;"",'Data Import'!$CL$359,"")</f>
        <v/>
      </c>
      <c r="AA97" s="200" t="str">
        <f>IF('Data Import'!$CL$360&lt;&gt;"",'Data Import'!$CL$360,"")</f>
        <v/>
      </c>
      <c r="AB97" s="200" t="str">
        <f>IF('Data Import'!$CL$361&lt;&gt;"",'Data Import'!$CL$361,"")</f>
        <v/>
      </c>
      <c r="AC97" s="200" t="str">
        <f>IF('Data Import'!$CL$362&lt;&gt;"",'Data Import'!$CL$362,"")</f>
        <v/>
      </c>
      <c r="AD97" s="200" t="str">
        <f>IF('Data Import'!$CL$363&lt;&gt;"",'Data Import'!$CL$363,"")</f>
        <v/>
      </c>
      <c r="AE97" s="179" t="str">
        <f>IF('Data Import'!$CL$364&lt;&gt;"",'Data Import'!$CL$364,"")</f>
        <v/>
      </c>
      <c r="AF97" s="179" t="str">
        <f>IF('Data Import'!$CL$365&lt;&gt;"",'Data Import'!$CL$365,"")</f>
        <v/>
      </c>
    </row>
    <row r="98" spans="1:32" s="239" customFormat="1" ht="15.75" customHeight="1" x14ac:dyDescent="0.25">
      <c r="A98" s="33">
        <v>88</v>
      </c>
      <c r="B98" s="177" t="s">
        <v>98</v>
      </c>
      <c r="C98" s="199" t="str">
        <f>IF('Data Import'!$CM$336="Нет","+","")</f>
        <v/>
      </c>
      <c r="D98" s="199" t="str">
        <f>IF('Data Import'!$CM$337="Нет","+","")</f>
        <v>+</v>
      </c>
      <c r="E98" s="179" t="str">
        <f>IF('Data Import'!$CM$338&lt;&gt;"",'Data Import'!$CM$338,"")</f>
        <v/>
      </c>
      <c r="F98" s="199" t="str">
        <f>IF('Data Import'!$CM$339&lt;&gt;"",'Data Import'!$CM$339,"")</f>
        <v/>
      </c>
      <c r="G98" s="201" t="str">
        <f>IF('Data Import'!$CM$340&lt;&gt;"",'Data Import'!$CM$340,"")</f>
        <v/>
      </c>
      <c r="H98" s="201" t="str">
        <f>IF('Data Import'!$CM$341&lt;&gt;"",'Data Import'!$CM$341,"")</f>
        <v/>
      </c>
      <c r="I98" s="179" t="str">
        <f>IF('Data Import'!$CM$343&lt;&gt;"",'Data Import'!$CM$343,"")</f>
        <v/>
      </c>
      <c r="J98" s="199" t="str">
        <f>IF('Data Import'!$CM$342="Да","+","")</f>
        <v/>
      </c>
      <c r="K98" s="199" t="str">
        <f>IF('Data Import'!$CM$344="Нет","+","")</f>
        <v>+</v>
      </c>
      <c r="L98" s="179" t="str">
        <f>IF('Data Import'!$CM$345&lt;&gt;"",'Data Import'!$CM$345,"")</f>
        <v/>
      </c>
      <c r="M98" s="200" t="str">
        <f>IF('Data Import'!$CM$346&lt;&gt;"",'Data Import'!$CM$346,"")</f>
        <v/>
      </c>
      <c r="N98" s="200" t="str">
        <f>IF('Data Import'!$CM$347&lt;&gt;"",'Data Import'!$CM$347,"")</f>
        <v/>
      </c>
      <c r="O98" s="200" t="str">
        <f>IF('Data Import'!$CM$348&lt;&gt;"",'Data Import'!$CM$348,"")</f>
        <v/>
      </c>
      <c r="P98" s="200" t="str">
        <f>IF('Data Import'!$CM$349&lt;&gt;"",'Data Import'!$CM$349,"")</f>
        <v/>
      </c>
      <c r="Q98" s="200" t="str">
        <f>IF('Data Import'!$CM$350&lt;&gt;"",'Data Import'!$CM$350,"")</f>
        <v/>
      </c>
      <c r="R98" s="200" t="str">
        <f>IF('Data Import'!$CM$351&lt;&gt;"",'Data Import'!$CM$351,"")</f>
        <v/>
      </c>
      <c r="S98" s="200" t="str">
        <f>IF('Data Import'!$CM$352&lt;&gt;"",'Data Import'!$CM$352,"")</f>
        <v/>
      </c>
      <c r="T98" s="200" t="str">
        <f>IF('Data Import'!$CM$353&lt;&gt;"",'Data Import'!$CM$353,"")</f>
        <v/>
      </c>
      <c r="U98" s="200" t="str">
        <f>IF('Data Import'!$CM$354&lt;&gt;"",'Data Import'!$CM$354,"")</f>
        <v/>
      </c>
      <c r="V98" s="200" t="str">
        <f>IF('Data Import'!$CM$355&lt;&gt;"",'Data Import'!$CM$355,"")</f>
        <v/>
      </c>
      <c r="W98" s="200" t="str">
        <f>IF('Data Import'!$CM$356&lt;&gt;"",'Data Import'!$CM$356,"")</f>
        <v/>
      </c>
      <c r="X98" s="200" t="str">
        <f>IF('Data Import'!$CM$357&lt;&gt;"",'Data Import'!$CM$357,"")</f>
        <v/>
      </c>
      <c r="Y98" s="200" t="str">
        <f>IF('Data Import'!$CM$358&lt;&gt;"",'Data Import'!$CM$358,"")</f>
        <v/>
      </c>
      <c r="Z98" s="200" t="str">
        <f>IF('Data Import'!$CM$359&lt;&gt;"",'Data Import'!$CM$359,"")</f>
        <v/>
      </c>
      <c r="AA98" s="200" t="str">
        <f>IF('Data Import'!$CM$360&lt;&gt;"",'Data Import'!$CM$360,"")</f>
        <v/>
      </c>
      <c r="AB98" s="200" t="str">
        <f>IF('Data Import'!$CM$361&lt;&gt;"",'Data Import'!$CM$361,"")</f>
        <v/>
      </c>
      <c r="AC98" s="200" t="str">
        <f>IF('Data Import'!$CM$362&lt;&gt;"",'Data Import'!$CM$362,"")</f>
        <v/>
      </c>
      <c r="AD98" s="200" t="str">
        <f>IF('Data Import'!$CM$363&lt;&gt;"",'Data Import'!$CM$363,"")</f>
        <v/>
      </c>
      <c r="AE98" s="179" t="str">
        <f>IF('Data Import'!$CM$364&lt;&gt;"",'Data Import'!$CM$364,"")</f>
        <v/>
      </c>
      <c r="AF98" s="179" t="str">
        <f>IF('Data Import'!$CM$365&lt;&gt;"",'Data Import'!$CM$365,"")</f>
        <v/>
      </c>
    </row>
    <row r="99" spans="1:32" s="239" customFormat="1" ht="15.75" customHeight="1" x14ac:dyDescent="0.25">
      <c r="A99" s="33">
        <v>89</v>
      </c>
      <c r="B99" s="177" t="s">
        <v>99</v>
      </c>
      <c r="C99" s="199" t="str">
        <f>IF('Data Import'!$CN$336="Нет","+","")</f>
        <v/>
      </c>
      <c r="D99" s="199" t="str">
        <f>IF('Data Import'!$CN$337="Нет","+","")</f>
        <v/>
      </c>
      <c r="E99" s="179" t="str">
        <f>IF('Data Import'!$CN$338&lt;&gt;"",'Data Import'!$CN$338,"")</f>
        <v/>
      </c>
      <c r="F99" s="199" t="str">
        <f>IF('Data Import'!$CN$339&lt;&gt;"",'Data Import'!$CN$339,"")</f>
        <v/>
      </c>
      <c r="G99" s="201" t="str">
        <f>IF('Data Import'!$CN$340&lt;&gt;"",'Data Import'!$CN$340,"")</f>
        <v/>
      </c>
      <c r="H99" s="201" t="str">
        <f>IF('Data Import'!$CN$341&lt;&gt;"",'Data Import'!$CN$341,"")</f>
        <v/>
      </c>
      <c r="I99" s="179" t="str">
        <f>IF('Data Import'!$CN$343&lt;&gt;"",'Data Import'!$CN$343,"")</f>
        <v/>
      </c>
      <c r="J99" s="199" t="str">
        <f>IF('Data Import'!$CN$342="Да","+","")</f>
        <v/>
      </c>
      <c r="K99" s="199" t="str">
        <f>IF('Data Import'!$CN$344="Нет","+","")</f>
        <v/>
      </c>
      <c r="L99" s="179" t="str">
        <f>IF('Data Import'!$CN$345&lt;&gt;"",'Data Import'!$CN$345,"")</f>
        <v/>
      </c>
      <c r="M99" s="200" t="str">
        <f>IF('Data Import'!$CN$346&lt;&gt;"",'Data Import'!$CN$346,"")</f>
        <v/>
      </c>
      <c r="N99" s="200" t="str">
        <f>IF('Data Import'!$CN$347&lt;&gt;"",'Data Import'!$CN$347,"")</f>
        <v/>
      </c>
      <c r="O99" s="200" t="str">
        <f>IF('Data Import'!$CN$348&lt;&gt;"",'Data Import'!$CN$348,"")</f>
        <v/>
      </c>
      <c r="P99" s="200" t="str">
        <f>IF('Data Import'!$CN$349&lt;&gt;"",'Data Import'!$CN$349,"")</f>
        <v/>
      </c>
      <c r="Q99" s="200" t="str">
        <f>IF('Data Import'!$CN$350&lt;&gt;"",'Data Import'!$CN$350,"")</f>
        <v/>
      </c>
      <c r="R99" s="200" t="str">
        <f>IF('Data Import'!$CN$351&lt;&gt;"",'Data Import'!$CN$351,"")</f>
        <v/>
      </c>
      <c r="S99" s="200" t="str">
        <f>IF('Data Import'!$CN$352&lt;&gt;"",'Data Import'!$CN$352,"")</f>
        <v/>
      </c>
      <c r="T99" s="200" t="str">
        <f>IF('Data Import'!$CN$353&lt;&gt;"",'Data Import'!$CN$353,"")</f>
        <v/>
      </c>
      <c r="U99" s="200" t="str">
        <f>IF('Data Import'!$CN$354&lt;&gt;"",'Data Import'!$CN$354,"")</f>
        <v/>
      </c>
      <c r="V99" s="200" t="str">
        <f>IF('Data Import'!$CN$355&lt;&gt;"",'Data Import'!$CN$355,"")</f>
        <v/>
      </c>
      <c r="W99" s="200" t="str">
        <f>IF('Data Import'!$CN$356&lt;&gt;"",'Data Import'!$CN$356,"")</f>
        <v/>
      </c>
      <c r="X99" s="200" t="str">
        <f>IF('Data Import'!$CN$357&lt;&gt;"",'Data Import'!$CN$357,"")</f>
        <v/>
      </c>
      <c r="Y99" s="200" t="str">
        <f>IF('Data Import'!$CN$358&lt;&gt;"",'Data Import'!$CN$358,"")</f>
        <v/>
      </c>
      <c r="Z99" s="200" t="str">
        <f>IF('Data Import'!$CN$359&lt;&gt;"",'Data Import'!$CN$359,"")</f>
        <v/>
      </c>
      <c r="AA99" s="200" t="str">
        <f>IF('Data Import'!$CN$360&lt;&gt;"",'Data Import'!$CN$360,"")</f>
        <v/>
      </c>
      <c r="AB99" s="200" t="str">
        <f>IF('Data Import'!$CN$361&lt;&gt;"",'Data Import'!$CN$361,"")</f>
        <v/>
      </c>
      <c r="AC99" s="200" t="str">
        <f>IF('Data Import'!$CN$362&lt;&gt;"",'Data Import'!$CN$362,"")</f>
        <v/>
      </c>
      <c r="AD99" s="200" t="str">
        <f>IF('Data Import'!$CN$363&lt;&gt;"",'Data Import'!$CN$363,"")</f>
        <v/>
      </c>
      <c r="AE99" s="179" t="str">
        <f>IF('Data Import'!$CN$364&lt;&gt;"",'Data Import'!$CN$364,"")</f>
        <v/>
      </c>
      <c r="AF99" s="179" t="str">
        <f>IF('Data Import'!$CN$365&lt;&gt;"",'Data Import'!$CN$365,"")</f>
        <v/>
      </c>
    </row>
    <row r="100" spans="1:32" s="239" customFormat="1" x14ac:dyDescent="0.25">
      <c r="B100" s="240"/>
    </row>
  </sheetData>
  <mergeCells count="51">
    <mergeCell ref="O8:O9"/>
    <mergeCell ref="T8:T9"/>
    <mergeCell ref="J8:J9"/>
    <mergeCell ref="M5:N7"/>
    <mergeCell ref="AC8:AC9"/>
    <mergeCell ref="AD8:AD9"/>
    <mergeCell ref="C3:AF3"/>
    <mergeCell ref="C4:AF4"/>
    <mergeCell ref="U6:V7"/>
    <mergeCell ref="W6:Z6"/>
    <mergeCell ref="AA6:AB7"/>
    <mergeCell ref="AE5:AF7"/>
    <mergeCell ref="C6:C9"/>
    <mergeCell ref="D6:H6"/>
    <mergeCell ref="D8:D9"/>
    <mergeCell ref="AE8:AE9"/>
    <mergeCell ref="AF8:AF9"/>
    <mergeCell ref="S8:S9"/>
    <mergeCell ref="M8:M9"/>
    <mergeCell ref="N8:N9"/>
    <mergeCell ref="K5:L7"/>
    <mergeCell ref="S5:T7"/>
    <mergeCell ref="U5:AD5"/>
    <mergeCell ref="A1:AF1"/>
    <mergeCell ref="AA8:AA9"/>
    <mergeCell ref="U8:U9"/>
    <mergeCell ref="V8:V9"/>
    <mergeCell ref="W8:W9"/>
    <mergeCell ref="C2:AF2"/>
    <mergeCell ref="AC6:AD7"/>
    <mergeCell ref="W7:X7"/>
    <mergeCell ref="Y7:Z7"/>
    <mergeCell ref="X8:X9"/>
    <mergeCell ref="Y8:Y9"/>
    <mergeCell ref="Z8:Z9"/>
    <mergeCell ref="AB8:AB9"/>
    <mergeCell ref="O5:R6"/>
    <mergeCell ref="O7:P7"/>
    <mergeCell ref="Q7:R7"/>
    <mergeCell ref="Q8:Q9"/>
    <mergeCell ref="R8:R9"/>
    <mergeCell ref="I5:J7"/>
    <mergeCell ref="I8:I9"/>
    <mergeCell ref="E8:H8"/>
    <mergeCell ref="K8:K9"/>
    <mergeCell ref="L8:L9"/>
    <mergeCell ref="P8:P9"/>
    <mergeCell ref="D7:H7"/>
    <mergeCell ref="A2:A9"/>
    <mergeCell ref="B2:B9"/>
    <mergeCell ref="C5:H5"/>
  </mergeCells>
  <pageMargins left="0.7" right="0.7" top="0.75" bottom="0.75" header="0.3" footer="0.3"/>
  <pageSetup paperSize="9" orientation="portrait"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5"/>
  <sheetViews>
    <sheetView zoomScale="70" zoomScaleNormal="70" workbookViewId="0">
      <pane xSplit="2" ySplit="6" topLeftCell="C85" activePane="bottomRight" state="frozen"/>
      <selection pane="topRight" activeCell="C1" sqref="C1"/>
      <selection pane="bottomLeft" activeCell="A7" sqref="A7"/>
      <selection pane="bottomRight" activeCell="A87" sqref="A87:XFD92"/>
    </sheetView>
  </sheetViews>
  <sheetFormatPr defaultRowHeight="15" x14ac:dyDescent="0.25"/>
  <cols>
    <col min="1" max="1" width="5.42578125" style="63" customWidth="1"/>
    <col min="2" max="2" width="44.7109375" style="19" customWidth="1"/>
    <col min="3" max="3" width="33.7109375" style="63" customWidth="1"/>
    <col min="4" max="4" width="161.85546875" style="63" customWidth="1"/>
    <col min="5" max="5" width="150.85546875" style="63" customWidth="1"/>
  </cols>
  <sheetData>
    <row r="1" spans="1:5" ht="18.75" customHeight="1" x14ac:dyDescent="0.25">
      <c r="A1" s="176" t="str">
        <f>CONCATENATE("Реализация субъектами Российской Федерации мероприятий сводного плана в ",'Data Import'!$A$1)</f>
        <v>Реализация субъектами Российской Федерации мероприятий сводного плана в 2025 г.</v>
      </c>
      <c r="B1" s="107"/>
      <c r="C1" s="107"/>
      <c r="D1" s="107"/>
      <c r="E1" s="107"/>
    </row>
    <row r="2" spans="1:5" ht="15.75" customHeight="1" x14ac:dyDescent="0.25">
      <c r="A2" s="135" t="s">
        <v>0</v>
      </c>
      <c r="B2" s="135" t="s">
        <v>1</v>
      </c>
      <c r="C2" s="95" t="s">
        <v>253</v>
      </c>
      <c r="D2" s="90"/>
      <c r="E2" s="91"/>
    </row>
    <row r="3" spans="1:5" ht="18.75" customHeight="1" x14ac:dyDescent="0.25">
      <c r="A3" s="93"/>
      <c r="B3" s="93"/>
      <c r="C3" s="96" t="s">
        <v>271</v>
      </c>
      <c r="D3" s="90"/>
      <c r="E3" s="91"/>
    </row>
    <row r="4" spans="1:5" ht="51.75" customHeight="1" x14ac:dyDescent="0.25">
      <c r="A4" s="93"/>
      <c r="B4" s="93"/>
      <c r="C4" s="97" t="s">
        <v>272</v>
      </c>
      <c r="D4" s="90"/>
      <c r="E4" s="91"/>
    </row>
    <row r="5" spans="1:5" ht="30" customHeight="1" x14ac:dyDescent="0.25">
      <c r="A5" s="94"/>
      <c r="B5" s="94"/>
      <c r="C5" s="46" t="s">
        <v>273</v>
      </c>
      <c r="D5" s="46" t="s">
        <v>274</v>
      </c>
      <c r="E5" s="46" t="s">
        <v>275</v>
      </c>
    </row>
    <row r="6" spans="1:5" ht="15.75" customHeight="1" x14ac:dyDescent="0.25">
      <c r="A6" s="45">
        <v>1</v>
      </c>
      <c r="B6" s="45">
        <v>2</v>
      </c>
      <c r="C6" s="34">
        <v>3</v>
      </c>
      <c r="D6" s="34">
        <v>4</v>
      </c>
      <c r="E6" s="34">
        <v>5</v>
      </c>
    </row>
    <row r="7" spans="1:5" s="243" customFormat="1" ht="17.25" customHeight="1" x14ac:dyDescent="0.25">
      <c r="A7" s="242">
        <v>1</v>
      </c>
      <c r="B7" s="177" t="s">
        <v>11</v>
      </c>
      <c r="C7" s="200" t="str">
        <f>IF('Data Import'!$D$366&lt;&gt;"",'Data Import'!$D$366,"")</f>
        <v/>
      </c>
      <c r="D7" s="179" t="str">
        <f>IF('Data Import'!$D$367&lt;&gt;"",'Data Import'!$D$367,"")</f>
        <v/>
      </c>
      <c r="E7" s="179" t="str">
        <f>IF('Data Import'!$D$368&lt;&gt;"",'Data Import'!$D$368,"")</f>
        <v/>
      </c>
    </row>
    <row r="8" spans="1:5" s="243" customFormat="1" ht="18.75" customHeight="1" x14ac:dyDescent="0.25">
      <c r="A8" s="242">
        <v>2</v>
      </c>
      <c r="B8" s="177" t="s">
        <v>12</v>
      </c>
      <c r="C8" s="200" t="str">
        <f>IF('Data Import'!$E$366&lt;&gt;"",'Data Import'!$E$366,"")</f>
        <v/>
      </c>
      <c r="D8" s="179" t="str">
        <f>IF('Data Import'!$E$367&lt;&gt;"",'Data Import'!$E$367,"")</f>
        <v/>
      </c>
      <c r="E8" s="179" t="str">
        <f>IF('Data Import'!$E$368&lt;&gt;"",'Data Import'!$E$368,"")</f>
        <v/>
      </c>
    </row>
    <row r="9" spans="1:5" s="243" customFormat="1" ht="18.75" customHeight="1" x14ac:dyDescent="0.25">
      <c r="A9" s="242">
        <v>3</v>
      </c>
      <c r="B9" s="177" t="s">
        <v>13</v>
      </c>
      <c r="C9" s="200" t="str">
        <f>IF('Data Import'!$F$366&lt;&gt;"",'Data Import'!$F$366,"")</f>
        <v/>
      </c>
      <c r="D9" s="179" t="str">
        <f>IF('Data Import'!$F$367&lt;&gt;"",'Data Import'!$F$367,"")</f>
        <v/>
      </c>
      <c r="E9" s="179" t="str">
        <f>IF('Data Import'!$F$368&lt;&gt;"",'Data Import'!$F$368,"")</f>
        <v/>
      </c>
    </row>
    <row r="10" spans="1:5" s="243" customFormat="1" ht="69" customHeight="1" x14ac:dyDescent="0.25">
      <c r="A10" s="242">
        <v>4</v>
      </c>
      <c r="B10" s="177" t="s">
        <v>14</v>
      </c>
      <c r="C10" s="200">
        <f>IF('Data Import'!$G$366&lt;&gt;"",'Data Import'!$G$366,"")</f>
        <v>1</v>
      </c>
      <c r="D10" s="179" t="str">
        <f>IF('Data Import'!$G$367&lt;&gt;"",'Data Import'!$G$367,"")</f>
        <v xml:space="preserve">Члены Общественного совета получили ответы на вопросы, касающиеся перевозок инвалидов, обустройства автобусных остановок, правильного применения дорожных знаков, проведения дорожных работ и ремонта мостов в 2025 году.
Осуществить выезд в целях проверки наличия оборудования в общественном транспорте для перевозки маломобильных граждан. 
</v>
      </c>
      <c r="E10" s="179" t="str">
        <f>IF('Data Import'!$G$368&lt;&gt;"",'Data Import'!$G$368,"")</f>
        <v>По результатам заседания общественного совета при министерстве дорожного хозяйства и транспорта Магаданской области осуществлен выезд и проведена проверка наличия оборудования в общественном транспорте для перевозки маломобильных граждан.  
За 2025 год проведено 3 совместных рейда и составлено 10 административных протоколов за нарушение правил остановки и стоянки транспортных средств в местах, отведенных для инвалидов в г. Магадане</v>
      </c>
    </row>
    <row r="11" spans="1:5" s="243" customFormat="1" ht="19.5" customHeight="1" x14ac:dyDescent="0.25">
      <c r="A11" s="242">
        <v>5</v>
      </c>
      <c r="B11" s="177" t="s">
        <v>15</v>
      </c>
      <c r="C11" s="200">
        <f>IF('Data Import'!$H$366&lt;&gt;"",'Data Import'!$H$366,"")</f>
        <v>1</v>
      </c>
      <c r="D11" s="179" t="str">
        <f>IF('Data Import'!$H$367&lt;&gt;"",'Data Import'!$H$367,"")</f>
        <v>нет</v>
      </c>
      <c r="E11" s="179" t="str">
        <f>IF('Data Import'!$H$368&lt;&gt;"",'Data Import'!$H$368,"")</f>
        <v>-</v>
      </c>
    </row>
    <row r="12" spans="1:5" s="243" customFormat="1" ht="20.25" customHeight="1" x14ac:dyDescent="0.25">
      <c r="A12" s="242">
        <v>6</v>
      </c>
      <c r="B12" s="177" t="s">
        <v>16</v>
      </c>
      <c r="C12" s="200">
        <f>IF('Data Import'!$I$366&lt;&gt;"",'Data Import'!$I$366,"")</f>
        <v>2</v>
      </c>
      <c r="D12" s="179" t="str">
        <f>IF('Data Import'!$I$367&lt;&gt;"",'Data Import'!$I$367,"")</f>
        <v xml:space="preserve">утвердить на 2026 год график выездных проверок, утвердить основные маршруты, участие в паспортизации объектов
</v>
      </c>
      <c r="E12" s="179" t="str">
        <f>IF('Data Import'!$I$368&lt;&gt;"",'Data Import'!$I$368,"")</f>
        <v/>
      </c>
    </row>
    <row r="13" spans="1:5" s="243" customFormat="1" ht="121.5" customHeight="1" x14ac:dyDescent="0.25">
      <c r="A13" s="242">
        <v>7</v>
      </c>
      <c r="B13" s="177" t="s">
        <v>17</v>
      </c>
      <c r="C13" s="200">
        <f>IF('Data Import'!$J$366&lt;&gt;"",'Data Import'!$J$366,"")</f>
        <v>4</v>
      </c>
      <c r="D13" s="179" t="str">
        <f>IF('Data Import'!$J$367&lt;&gt;"",'Data Import'!$J$367,"")</f>
        <v xml:space="preserve">О необходимости формирования рабочих групп в муниципальных округах Сахалинской области и проведении проверок в муниципальных образования Сахалинской области объектов улично-дорожной сети, транспортных объектов и транспорта с участием председателей обществ инвалидов. Размещение дополнительной  информации о номере маршрута в верхней части лобового стекла в автобусах для визуального удобства людям с ограниченными возможностями здоровья по зрению; установка в автобусах системы радиоинформирования и звукового ориентирования; своевременная расчистка автобусных остановок и объектов улично-дорожной сети в зимнее время; уделить особое внимание культуре вождения  автобусов водителями; ремонт и установка тактильно-наземных указателей, ремонт объектов улично-дорожной сети. </v>
      </c>
      <c r="E13" s="179" t="str">
        <f>IF('Data Import'!$J$368&lt;&gt;"",'Data Import'!$J$368,"")</f>
        <v xml:space="preserve">Сформированы рабочие группы во всех муниципальных округах Сахалинской области, проведены проверки в 15-ти муниципальных образованиях Сахалинской области объектов улично-дорожной сети, транспортных объектов и транспорта. Совместно с компанией "Говорящий город" в пробном варианте  на одном городском автобусе установлена система радиоинформирования и звукового ориентирования. Как показала опытная эксплуатация, данная система не доработана. В настоящее время городской округ "Южно-Сахалинск" прорабатывает с компанией "Говорящий город" вопрос по доработке данной системы. Проведены проверки по своевременной расчистке автобусных остановок и объектов улично-дорожной сети в зимнее время. В транспортных компаниях с водителями автобусов проводятся инструктажи по оказанию услуг при перевозке пассажиров из числа инвалидов и иных маломобильных групп населения. Подведомственной министерству организацией ГКУ "Сахдормониторинг" проведены проверки по ремонту и установке тактильно-наземных указателей, ремонту объектов улично-дорожной сети в муниципальных образованиях Сахалинской области. </v>
      </c>
    </row>
    <row r="14" spans="1:5" s="237" customFormat="1" ht="18.75" customHeight="1" x14ac:dyDescent="0.25">
      <c r="A14" s="242">
        <v>8</v>
      </c>
      <c r="B14" s="177" t="s">
        <v>18</v>
      </c>
      <c r="C14" s="200">
        <f>IF('Data Import'!$K$366&lt;&gt;"",'Data Import'!$K$366,"")</f>
        <v>0</v>
      </c>
      <c r="D14" s="179" t="str">
        <f>IF('Data Import'!$K$367&lt;&gt;"",'Data Import'!$K$367,"")</f>
        <v>0</v>
      </c>
      <c r="E14" s="179" t="str">
        <f>IF('Data Import'!$K$368&lt;&gt;"",'Data Import'!$K$368,"")</f>
        <v>0</v>
      </c>
    </row>
    <row r="15" spans="1:5" s="237" customFormat="1" ht="69" customHeight="1" x14ac:dyDescent="0.25">
      <c r="A15" s="242">
        <v>9</v>
      </c>
      <c r="B15" s="177" t="s">
        <v>19</v>
      </c>
      <c r="C15" s="200">
        <f>IF('Data Import'!$L$366&lt;&gt;"",'Data Import'!$L$366,"")</f>
        <v>1</v>
      </c>
      <c r="D15" s="179" t="str">
        <f>IF('Data Import'!$L$367&lt;&gt;"",'Data Import'!$L$367,"")</f>
        <v>Департаментом промышленной политики Чукотского автономного округа 07.03.2025 (исх. № 04-4/881) направлены предложения в Министерство транспорта Российской Федерации по инициированию внесения изменений в Федеральный закон № 580-ФЗ в части установления обязательного требования по оснащению всех легковых такси детскими удерживающими системами (устройствами), и устройствами для перевозки маломобильных пассажиров, а также установления перевозчиком льготной стоимости перевозок (тарифов) для многодетных семей при предъявлении удостоверения многодетной семьи или QR-кода соответствующего документа, и лиц с ограниченными возможностями.</v>
      </c>
      <c r="E15" s="179" t="str">
        <f>IF('Data Import'!$L$368&lt;&gt;"",'Data Import'!$L$368,"")</f>
        <v>До настоящего времени изменения в ФЗ 580-ФЗ от 29 декабря 2022 года в части установления обязательного требования по оснащению всех легковых такси специальными устройствами для льготной категории граждан Министерством транспорта РФ не внесены.</v>
      </c>
    </row>
    <row r="16" spans="1:5" s="237" customFormat="1" ht="23.25" customHeight="1" x14ac:dyDescent="0.25">
      <c r="A16" s="242">
        <v>10</v>
      </c>
      <c r="B16" s="177" t="s">
        <v>20</v>
      </c>
      <c r="C16" s="200">
        <f>IF('Data Import'!$M$366&lt;&gt;"",'Data Import'!$M$366,"")</f>
        <v>2</v>
      </c>
      <c r="D16" s="179" t="str">
        <f>IF('Data Import'!$M$367&lt;&gt;"",'Data Import'!$M$367,"")</f>
        <v>Продолжить работу по обеспечению доступности для инвалидов и маломобильных групп населения объектов транспортной инфраструктуры и транспортных средств</v>
      </c>
      <c r="E16" s="179" t="str">
        <f>IF('Data Import'!$M$368&lt;&gt;"",'Data Import'!$M$368,"")</f>
        <v>Информирование организаций транспорта об обеспечении доступности транспортных средств и объектов транспортной инфраструктуры</v>
      </c>
    </row>
    <row r="17" spans="1:5" s="237" customFormat="1" ht="49.5" customHeight="1" x14ac:dyDescent="0.25">
      <c r="A17" s="242">
        <v>11</v>
      </c>
      <c r="B17" s="177" t="s">
        <v>21</v>
      </c>
      <c r="C17" s="200">
        <f>IF('Data Import'!$N$366&lt;&gt;"",'Data Import'!$N$366,"")</f>
        <v>0</v>
      </c>
      <c r="D17" s="179" t="str">
        <f>IF('Data Import'!$N$367&lt;&gt;"",'Data Import'!$N$367,"")</f>
        <v>В регионе действует государственная программа Нижегородской области «Развитие транспортной системы Нижегородской области», утвержденная постановлением Правительства Нижегородской области от 30 апреля 2014 г. № 303, в рамках которой приобретается новый подвижной состав, конструкция которого обеспечивает доступ для перевозки маломобильных групп населения</v>
      </c>
      <c r="E17" s="179" t="str">
        <f>IF('Data Import'!$N$368&lt;&gt;"",'Data Import'!$N$368,"")</f>
        <v>отсутствуют</v>
      </c>
    </row>
    <row r="18" spans="1:5" s="237" customFormat="1" ht="17.25" customHeight="1" x14ac:dyDescent="0.25">
      <c r="A18" s="242">
        <v>12</v>
      </c>
      <c r="B18" s="177" t="s">
        <v>22</v>
      </c>
      <c r="C18" s="200">
        <f>IF('Data Import'!$O$366&lt;&gt;"",'Data Import'!$O$366,"")</f>
        <v>0</v>
      </c>
      <c r="D18" s="179" t="str">
        <f>IF('Data Import'!$O$367&lt;&gt;"",'Data Import'!$O$367,"")</f>
        <v>0</v>
      </c>
      <c r="E18" s="179" t="str">
        <f>IF('Data Import'!$O$368&lt;&gt;"",'Data Import'!$O$368,"")</f>
        <v>0</v>
      </c>
    </row>
    <row r="19" spans="1:5" s="237" customFormat="1" ht="138.75" customHeight="1" x14ac:dyDescent="0.25">
      <c r="A19" s="242">
        <v>13</v>
      </c>
      <c r="B19" s="177" t="s">
        <v>23</v>
      </c>
      <c r="C19" s="200">
        <f>IF('Data Import'!$P$366&lt;&gt;"",'Data Import'!$P$366,"")</f>
        <v>1</v>
      </c>
      <c r="D19" s="179" t="str">
        <f>IF('Data Import'!$P$367&lt;&gt;"",'Data Import'!$P$367,"")</f>
        <v xml:space="preserve">1. В адрес субъектов транспортной деятельности, осуществляющих перевозку пассажиров, направлены информационные письма о необходимости обучения водителей и кондукторов автобусов по работе с инвалидами;                                                                              2. В адрес Министерства транспорта Российской Федерации направлено письмо с предложением о внесении изменений в «Порядок организации и проведения предрейсового или предсменного контроля технического состояния транспортных средств, утвержденный Приказом Министерства транспорта Российской Федерации от 15 января 2021 года № 9 в части дополнения перечня следующим пунктом: «проверка исправности устройств и оборудования, предназначенных для инвалидов, в том числе рампа или подъемное устройство, поручни для комфортного перемещения, специальные места для инвалидов и инвалидных колясок, ремни безопасности, кнопки вызова, аудио- и видеоинформаторы».       </v>
      </c>
      <c r="E19" s="179" t="str">
        <f>IF('Data Import'!$P$368&lt;&gt;"",'Data Import'!$P$368,"")</f>
        <v xml:space="preserve">1. В адрес субъектов транспортной деятельности, осуществляющих перевозку пассажиров, направлены информационные письма о необходимости обучения водителей и кондукторов автобусов по работе с инвалидами, а также регулярного проведения разъяснительных бесед (инструктажей) по вопросам соблюдения этики общения с инвалидами, оказания им помощи как при посадке/высадке в автобус, так и во время движения, недопустимости игнорирования просьб (нужд) инвалидов на остановке общественного транспорта и в автобусе;
2. В адрес Министерства транспорта Российской Федерации направлено письмо с предложением о внесении изменений в «Порядок организации и проведения предрейсового или предсменного контроля технического состояния транспортных средств, утвержденный Приказом Министерства транспорта Российской Федерации от 15 января 2021 года № 9 в части дополнения перечня следующим пунктом: «проверка исправности устройств и оборудования, предназначенных для инвалидов, в том числе рампа или подъемное устройство, поручни для комфортного перемещения, специальные места для инвалидов и инвалидных колясок, ремни безопасности, кнопки вызова, аудио- и видеоинформаторы».
</v>
      </c>
    </row>
    <row r="20" spans="1:5" s="237" customFormat="1" ht="33.75" customHeight="1" x14ac:dyDescent="0.25">
      <c r="A20" s="242">
        <v>14</v>
      </c>
      <c r="B20" s="177" t="s">
        <v>24</v>
      </c>
      <c r="C20" s="200">
        <f>IF('Data Import'!$Q$366&lt;&gt;"",'Data Import'!$Q$366,"")</f>
        <v>0</v>
      </c>
      <c r="D20" s="179" t="str">
        <f>IF('Data Import'!$Q$367&lt;&gt;"",'Data Import'!$Q$367,"")</f>
        <v>Заседания региональной рабочей группы по мониторингу доступности для инвалидов объектов транспортной инфраструктуры, транспортных средств и предоставляемых транспортных услуг в 2025 году не проводились.</v>
      </c>
      <c r="E20" s="179" t="str">
        <f>IF('Data Import'!$Q$368&lt;&gt;"",'Data Import'!$Q$368,"")</f>
        <v>Отсутствуют.</v>
      </c>
    </row>
    <row r="21" spans="1:5" s="237" customFormat="1" ht="33.75" customHeight="1" x14ac:dyDescent="0.25">
      <c r="A21" s="242">
        <v>15</v>
      </c>
      <c r="B21" s="177" t="s">
        <v>25</v>
      </c>
      <c r="C21" s="200">
        <f>IF('Data Import'!$R$366&lt;&gt;"",'Data Import'!$R$366,"")</f>
        <v>4</v>
      </c>
      <c r="D21" s="179" t="str">
        <f>IF('Data Import'!$R$367&lt;&gt;"",'Data Import'!$R$367,"")</f>
        <v xml:space="preserve"> обеспечить условия для беспрепятственного доступа к объектам транспортной инфраструктуры и пользования транспортом в городском, пригородном, междугородном сообщении;дублирование звуковой и зрительной информации, а также надписей и знаков рельефно-точечным шрифтом Брайля; допуск сурдопереводчика и тсурдопереводчика</v>
      </c>
      <c r="E21" s="179" t="str">
        <f>IF('Data Import'!$R$368&lt;&gt;"",'Data Import'!$R$368,"")</f>
        <v xml:space="preserve">на исполнении </v>
      </c>
    </row>
    <row r="22" spans="1:5" s="237" customFormat="1" ht="33.75" customHeight="1" x14ac:dyDescent="0.25">
      <c r="A22" s="242">
        <v>16</v>
      </c>
      <c r="B22" s="177" t="s">
        <v>26</v>
      </c>
      <c r="C22" s="200">
        <f>IF('Data Import'!$S$366&lt;&gt;"",'Data Import'!$S$366,"")</f>
        <v>4</v>
      </c>
      <c r="D22" s="179" t="str">
        <f>IF('Data Import'!$S$367&lt;&gt;"",'Data Import'!$S$367,"")</f>
        <v xml:space="preserve">обеспечение доступности и безопасности пользования общественным транспортом и транспортной инфраструктурой, включая остановочные пункты, тротуары, инвалидами и другими маломобильными группами населения </v>
      </c>
      <c r="E22" s="179" t="str">
        <f>IF('Data Import'!$S$368&lt;&gt;"",'Data Import'!$S$368,"")</f>
        <v>Проводится работа по повышению доступности объектов транспортной инфраструктуры, транспортных средств и услуг для лиц с особенностями по здоровью. В частности,осуществляется работа по обновлению городского транспорта, доступного для инвалидов.</v>
      </c>
    </row>
    <row r="23" spans="1:5" s="237" customFormat="1" ht="21" customHeight="1" x14ac:dyDescent="0.25">
      <c r="A23" s="242">
        <v>17</v>
      </c>
      <c r="B23" s="177" t="s">
        <v>27</v>
      </c>
      <c r="C23" s="200" t="str">
        <f>IF('Data Import'!$T$366&lt;&gt;"",'Data Import'!$T$366,"")</f>
        <v/>
      </c>
      <c r="D23" s="179" t="str">
        <f>IF('Data Import'!$T$367&lt;&gt;"",'Data Import'!$T$367,"")</f>
        <v/>
      </c>
      <c r="E23" s="179" t="str">
        <f>IF('Data Import'!$T$368&lt;&gt;"",'Data Import'!$T$368,"")</f>
        <v/>
      </c>
    </row>
    <row r="24" spans="1:5" s="237" customFormat="1" ht="24" customHeight="1" x14ac:dyDescent="0.25">
      <c r="A24" s="242">
        <v>18</v>
      </c>
      <c r="B24" s="177" t="s">
        <v>28</v>
      </c>
      <c r="C24" s="200" t="str">
        <f>IF('Data Import'!$U$366&lt;&gt;"",'Data Import'!$U$366,"")</f>
        <v/>
      </c>
      <c r="D24" s="179" t="str">
        <f>IF('Data Import'!$U$367&lt;&gt;"",'Data Import'!$U$367,"")</f>
        <v/>
      </c>
      <c r="E24" s="179" t="str">
        <f>IF('Data Import'!$U$368&lt;&gt;"",'Data Import'!$U$368,"")</f>
        <v/>
      </c>
    </row>
    <row r="25" spans="1:5" s="237" customFormat="1" ht="23.25" customHeight="1" x14ac:dyDescent="0.25">
      <c r="A25" s="242">
        <v>19</v>
      </c>
      <c r="B25" s="177" t="s">
        <v>29</v>
      </c>
      <c r="C25" s="200" t="str">
        <f>IF('Data Import'!$V$366&lt;&gt;"",'Data Import'!$V$366,"")</f>
        <v/>
      </c>
      <c r="D25" s="179" t="str">
        <f>IF('Data Import'!$V$367&lt;&gt;"",'Data Import'!$V$367,"")</f>
        <v/>
      </c>
      <c r="E25" s="179" t="str">
        <f>IF('Data Import'!$V$368&lt;&gt;"",'Data Import'!$V$368,"")</f>
        <v/>
      </c>
    </row>
    <row r="26" spans="1:5" s="237" customFormat="1" ht="21" customHeight="1" x14ac:dyDescent="0.25">
      <c r="A26" s="242">
        <v>20</v>
      </c>
      <c r="B26" s="177" t="s">
        <v>30</v>
      </c>
      <c r="C26" s="200">
        <f>IF('Data Import'!$W$366&lt;&gt;"",'Data Import'!$W$366,"")</f>
        <v>0</v>
      </c>
      <c r="D26" s="179" t="str">
        <f>IF('Data Import'!$W$367&lt;&gt;"",'Data Import'!$W$367,"")</f>
        <v>.</v>
      </c>
      <c r="E26" s="179" t="str">
        <f>IF('Data Import'!$W$368&lt;&gt;"",'Data Import'!$W$368,"")</f>
        <v>.</v>
      </c>
    </row>
    <row r="27" spans="1:5" s="237" customFormat="1" ht="21" customHeight="1" x14ac:dyDescent="0.25">
      <c r="A27" s="242">
        <v>21</v>
      </c>
      <c r="B27" s="177" t="s">
        <v>31</v>
      </c>
      <c r="C27" s="200">
        <f>IF('Data Import'!$X$366&lt;&gt;"",'Data Import'!$X$366,"")</f>
        <v>2</v>
      </c>
      <c r="D27" s="179" t="str">
        <f>IF('Data Import'!$X$367&lt;&gt;"",'Data Import'!$X$367,"")</f>
        <v/>
      </c>
      <c r="E27" s="179" t="str">
        <f>IF('Data Import'!$X$368&lt;&gt;"",'Data Import'!$X$368,"")</f>
        <v/>
      </c>
    </row>
    <row r="28" spans="1:5" s="237" customFormat="1" ht="105" customHeight="1" x14ac:dyDescent="0.25">
      <c r="A28" s="242">
        <v>22</v>
      </c>
      <c r="B28" s="177" t="s">
        <v>32</v>
      </c>
      <c r="C28" s="200">
        <f>IF('Data Import'!$Y$366&lt;&gt;"",'Data Import'!$Y$366,"")</f>
        <v>2</v>
      </c>
      <c r="D28" s="179" t="str">
        <f>IF('Data Import'!$Y$367&lt;&gt;"",'Data Import'!$Y$367,"")</f>
        <v xml:space="preserve"> 1. Разработка Программы развития (модернизации) общественного транспорта Ульяновской области.                                                                        
 2. Подготовка заявки Ульяновской области для привлечения в 2026 году денежных средств в виде казначейского инфраструктурного кредита на обновление подвижного состава общественного транспорта.</v>
      </c>
      <c r="E28" s="179" t="str">
        <f>IF('Data Import'!$Y$368&lt;&gt;"",'Data Import'!$Y$368,"")</f>
        <v xml:space="preserve">1. Распоряжением Министерства транспорта Ульяновской области от 18.09.2025 № 130-од утверждена программа развития (модернизации) общественного транспорта Ульяновской области.           
 2. Постановлением Правительства Ульяновской области от 18.12.2025 № 734-П   утверждён Региональный стандарт транспортного обслуживания населения Ульяновской области на период 2026-2030 годов.                                                                               
3. Подготовлена заявка Ульяновской области для привлечения в 2026 году денежных средств в виде казначейского инфраструктурного кредита на обновление подвижного состава общественного транспорта, что позволит приобрести 10 единиц автобусов большого класса для работы на территории города Ульяновска в комплектации "Доступная среда".     </v>
      </c>
    </row>
    <row r="29" spans="1:5" s="237" customFormat="1" ht="21.75" customHeight="1" x14ac:dyDescent="0.25">
      <c r="A29" s="242">
        <v>23</v>
      </c>
      <c r="B29" s="177" t="s">
        <v>33</v>
      </c>
      <c r="C29" s="200" t="str">
        <f>IF('Data Import'!$Z$366&lt;&gt;"",'Data Import'!$Z$366,"")</f>
        <v/>
      </c>
      <c r="D29" s="179" t="str">
        <f>IF('Data Import'!$Z$367&lt;&gt;"",'Data Import'!$Z$367,"")</f>
        <v/>
      </c>
      <c r="E29" s="179" t="str">
        <f>IF('Data Import'!$Z$368&lt;&gt;"",'Data Import'!$Z$368,"")</f>
        <v/>
      </c>
    </row>
    <row r="30" spans="1:5" s="237" customFormat="1" ht="17.25" customHeight="1" x14ac:dyDescent="0.25">
      <c r="A30" s="242">
        <v>24</v>
      </c>
      <c r="B30" s="177" t="s">
        <v>34</v>
      </c>
      <c r="C30" s="200">
        <f>IF('Data Import'!$AA$366&lt;&gt;"",'Data Import'!$AA$366,"")</f>
        <v>0</v>
      </c>
      <c r="D30" s="179" t="str">
        <f>IF('Data Import'!$AA$367&lt;&gt;"",'Data Import'!$AA$367,"")</f>
        <v>0</v>
      </c>
      <c r="E30" s="179" t="str">
        <f>IF('Data Import'!$AA$368&lt;&gt;"",'Data Import'!$AA$368,"")</f>
        <v>0</v>
      </c>
    </row>
    <row r="31" spans="1:5" s="237" customFormat="1" ht="111" customHeight="1" x14ac:dyDescent="0.25">
      <c r="A31" s="242">
        <v>25</v>
      </c>
      <c r="B31" s="177" t="s">
        <v>35</v>
      </c>
      <c r="C31" s="200">
        <f>IF('Data Import'!$AB$366&lt;&gt;"",'Data Import'!$AB$366,"")</f>
        <v>2</v>
      </c>
      <c r="D31" s="179" t="str">
        <f>IF('Data Import'!$AB$367&lt;&gt;"",'Data Import'!$AB$367,"")</f>
        <v xml:space="preserve">1. Провести информационную работу по огласке проведения рейдов Госавтоинспекции по выявлению нарушителей, незаконно оставляющих свои автомобили на парковочных местах для маломобильных групп населения. 2.  Совместно с Министерством транспорта и дорожного хозяйства области провести профилактическое мероприятие на повышение осведомленности и ответственности водителей по соблюдению пункта 14.5 Правил дорожного движения (во всех случаях, в том числе и вне пешеходных переходов, водитель обязан пропустить слепых пешеходов, подающих сигнал белой тростью).                                                             3. Проработать вопрос  о предоставлении льгот для маломобильных групп населения и сопровождающим их лицам при осуществлении авиаперелетов. 4. Проработать вопрос обеспечения доступности обучения управлению транспортным средством на специализированном автомобиле и последующей сдачи экзаменов для маломобильной группы населения в городах Вологодской области. 5. Рассмотреть вопрос организации регулярного движения общественного транспорта до Учреждения медико-социальной экспертизы.
</v>
      </c>
      <c r="E31" s="179" t="str">
        <f>IF('Data Import'!$AB$368&lt;&gt;"",'Data Import'!$AB$368,"")</f>
        <v>Пункты 1,2 проработаны.</v>
      </c>
    </row>
    <row r="32" spans="1:5" s="237" customFormat="1" ht="229.5" customHeight="1" x14ac:dyDescent="0.25">
      <c r="A32" s="242">
        <v>26</v>
      </c>
      <c r="B32" s="177" t="s">
        <v>36</v>
      </c>
      <c r="C32" s="200">
        <f>IF('Data Import'!$AC$366&lt;&gt;"",'Data Import'!$AC$366,"")</f>
        <v>3</v>
      </c>
      <c r="D32" s="179" t="str">
        <f>IF('Data Import'!$AC$367&lt;&gt;"",'Data Import'!$AC$367,"")</f>
        <v xml:space="preserve">Принятые решения закреплены протоколами заседаний рабочей группы 
по вопросам повышения доступности для инвалидов объектов транспортной инфраструктуры, транспортных средств и предоставляемых транспортных услуг на территории Санкт-Петербурга от 10.04.2025 № 10.1-04.1, от 27.06.2025 № 10.1-04-3, от 15.10.25 № 10.1-04-3.
Основные рассмотренные вопросы:
об обеспечении информирования граждан о доступности транспортного комплекса Санкт-Петербурга;
о результатах проведения общественными организациями инвалидов проверок доступности остановочных пунктов городского пассажирского транспорта Санкт-Петербурга для инвалидов;
о проведении мероприятий по обеспечению доступности для людей с нарушением зрения пешеходных маршрутов от остановок наземного городского пассажирского транспорта до социальных объектов в части: определение и разграничение компетенции Комитета по транспорту (СПб ГКУ «ДОДД») и Комитета по благоустройству Санкт-Петербурга мероприятий по установке тактильных наземных указателей;
о замечаниях и предложениях по вопросам организации специального транспортного обслуживания («социальное такси»); 
о повышении доступности для инвалидов и других маломобильных групп населения тротуаров, переходов, остановок в связи с проводимым и неоконченным ремонтом/новым строительством, а также несоблюдением требований к ограждениям проведения места работ;
о предложениях по развитию туристической транспортной инфраструктуры в целях повышения доступности для инвалидов  и других маломобильных групп населения  (водный транспорт, в том числе причалы; воздушное сообщение; низкопольный транспорт для перевозки туристских групп).
</v>
      </c>
      <c r="E32" s="179" t="str">
        <f>IF('Data Import'!$AC$368&lt;&gt;"",'Data Import'!$AC$368,"")</f>
        <v>Протокольные мероприятия выполнены или приняты к выполнению на постоянной основе.</v>
      </c>
    </row>
    <row r="33" spans="1:5" s="237" customFormat="1" ht="16.5" customHeight="1" x14ac:dyDescent="0.25">
      <c r="A33" s="242">
        <v>27</v>
      </c>
      <c r="B33" s="177" t="s">
        <v>37</v>
      </c>
      <c r="C33" s="200" t="str">
        <f>IF('Data Import'!$AD$366&lt;&gt;"",'Data Import'!$AD$366,"")</f>
        <v/>
      </c>
      <c r="D33" s="179" t="str">
        <f>IF('Data Import'!$AD$367&lt;&gt;"",'Data Import'!$AD$367,"")</f>
        <v/>
      </c>
      <c r="E33" s="179" t="str">
        <f>IF('Data Import'!$AD$368&lt;&gt;"",'Data Import'!$AD$368,"")</f>
        <v/>
      </c>
    </row>
    <row r="34" spans="1:5" s="237" customFormat="1" ht="33.75" customHeight="1" x14ac:dyDescent="0.25">
      <c r="A34" s="242">
        <v>28</v>
      </c>
      <c r="B34" s="177" t="s">
        <v>38</v>
      </c>
      <c r="C34" s="200">
        <f>IF('Data Import'!$AE$366&lt;&gt;"",'Data Import'!$AE$366,"")</f>
        <v>2</v>
      </c>
      <c r="D34" s="179" t="str">
        <f>IF('Data Import'!$AE$367&lt;&gt;"",'Data Import'!$AE$367,"")</f>
        <v xml:space="preserve">Внедрение на территории региона пилотного проекта по оборудованию общественного пассажирского транспорта (автобусы) оборудованием  системы радиоинформирования  «Говорящий город» (соответствует  ГОСТ Р 59431), </v>
      </c>
      <c r="E34" s="179" t="str">
        <f>IF('Data Import'!$AE$368&lt;&gt;"",'Data Import'!$AE$368,"")</f>
        <v>Более 250 транспортных средств оборудованы системой радиоинформирования "Говорящий город"</v>
      </c>
    </row>
    <row r="35" spans="1:5" s="237" customFormat="1" ht="408.75" customHeight="1" x14ac:dyDescent="0.25">
      <c r="A35" s="242">
        <v>29</v>
      </c>
      <c r="B35" s="177" t="s">
        <v>39</v>
      </c>
      <c r="C35" s="200">
        <f>IF('Data Import'!$AF$366&lt;&gt;"",'Data Import'!$AF$366,"")</f>
        <v>5</v>
      </c>
      <c r="D35" s="179" t="str">
        <f>IF('Data Import'!$AF$367&lt;&gt;"",'Data Import'!$AF$367,"")</f>
        <v xml:space="preserve">"2. Рекомендовать общественным организациям инвалидов:
2.1. Использовать официальный сайт «Транспорт Севера» https://транспортсевера.рф для ознакомления о предоставляемых услугах автотранспортными предприятиями на территории Мурманской области.
2.2. Провести анализ наполняемости данного сайта на предмет полноты, доступности и восприятия размещенной информации.
Заключение по результатам данного анализа предоставить
в Министерство транспорта и дорожного хозяйства Мурманской области.
Срок: до 01.09.2025.
2.3. Направить в автотранспортные предприятия (АО «Мурманскавтотранс», АО «Электротранспорт») информацию, необходимую для размещения на сайтах предприятий для маломобильных групп населения.
Срок: до 01.09.2025
2.4. Информировать заинтересованные лица общественных организаций инвалидов об услугах, предоставляемых автотранспортными компаниями,
в части оказания помощи маломобильным группам населения на общественном автомобильном транспорте.
Срок: на постоянной основе.
2.5. Направить в Министерство транспорта и дорожного хозяйства Мурманской области (Полиэктова Ю.А.) замечания относительно конструктивных недостатков транспортных средств общественного транспорта с указанием марок и моделей.
Срок: до 01.09.2025.
3. Рекомендовать автотранспортным предприятиям (Коробкову С.Е., Ушакову О.В.):
3.1. Продолжить организацию прохождения обучения инструкторов
и специалистов организаций транспортного комплекса, оказывающих услуги для лиц с ограниченными возможностями здоровья и маломобильным группам населения.
Срок: на постоянной основе.
3.2. На регулярной основе проводить дополнительные инструктажи                  на предмет качества обслуживания населения, внимательного отношения                 ко всем пассажирам, в том числе к пассажирам с инвалидностью. Особенное внимание при инструктировании уделять вновь принятым работникам. 
Срок: на постоянной основе.
3.3. Провести анализ информации, размещенной на сайтах автотранспортных предприятий для лиц с ограниченными возможностями здоровья, на предмет
ее доступности, а также проанализировать работу центральной диспетчерской.
Срок: до 01.09.2025.
3.4. Провести работу с общественными организациями инвалидов в части актуализации и наполняемости своих сайтов необходимой информацией
для маломобильных групп населения.
Срок: на постоянной основе.
3.5. При организации помощи маломобильным группам населения целесообразно принимать во внимание практику АО «Электротранспорт»
в части оформления заявок на предоставление соответствующих услуг.
Срок: на постоянной основе.
4. Органам местного самоуправления: 
4.1. При планировании дорожно-ремонтных работ рассмотреть возможность обустройства деревянного настила к остановкам общественного транспорта для обеспечения комфортного доступа в транспортные средства маломобильным группам населения.
Срок: на постоянной основе.
5. Министерству транспорта и дорожного хозяйства Мурманской области (Полиэктова Ю.А.):
5.1. Направить в адрес органов местного самоуправления рекомендации по обустройству деревянного настила к остановкам общественного транспорта для обеспечения комфортного доступа в транспортные средства маломобильным группам населения.
Срок: до 01.08.2025.
"
</v>
      </c>
      <c r="E35" s="179" t="str">
        <f>IF('Data Import'!$AF$368&lt;&gt;"",'Data Import'!$AF$368,"")</f>
        <v xml:space="preserve">Информация по всем пунктам протокольных решений представлена в Минтранс Мурманской области в указанный срок
</v>
      </c>
    </row>
    <row r="36" spans="1:5" s="237" customFormat="1" ht="16.5" customHeight="1" x14ac:dyDescent="0.25">
      <c r="A36" s="242">
        <v>30</v>
      </c>
      <c r="B36" s="177" t="s">
        <v>40</v>
      </c>
      <c r="C36" s="200">
        <f>IF('Data Import'!$AG$366&lt;&gt;"",'Data Import'!$AG$366,"")</f>
        <v>0</v>
      </c>
      <c r="D36" s="179" t="str">
        <f>IF('Data Import'!$AG$367&lt;&gt;"",'Data Import'!$AG$367,"")</f>
        <v>нет</v>
      </c>
      <c r="E36" s="179" t="str">
        <f>IF('Data Import'!$AG$368&lt;&gt;"",'Data Import'!$AG$368,"")</f>
        <v>нет</v>
      </c>
    </row>
    <row r="37" spans="1:5" s="237" customFormat="1" ht="243.75" customHeight="1" x14ac:dyDescent="0.25">
      <c r="A37" s="242">
        <v>31</v>
      </c>
      <c r="B37" s="177" t="s">
        <v>41</v>
      </c>
      <c r="C37" s="200">
        <f>IF('Data Import'!$AH$366&lt;&gt;"",'Data Import'!$AH$366,"")</f>
        <v>3</v>
      </c>
      <c r="D37" s="179" t="str">
        <f>IF('Data Import'!$AH$367&lt;&gt;"",'Data Import'!$AH$367,"")</f>
        <v xml:space="preserve">В целях организации негосударственными организациями, оказывающими услуги в сфере транспорта информационного сопровождения инвалидов при предоставлении транспортных услуг на всех видах транспорта и владельцами транспортной инфраструктуры по вопросам обеспечения доступности для инвалидов и других МГН на транспортных объектах, а также владельцами транспортной инфраструктуры министерством ежегодно проводятся совещания с субъектами транспортной инфраструктуры, на которых доводится информации о необходимости выполнения обязательных требований законодательства и проведении  инструктажей с работниками, осуществляющими непосредственное взаимодействие с пассажирами из числа инвалидов (кондуктора, водители), в том числе в целях оказания помощи при посадке и высадке из транспортного средства.
В июне 2025 года министерством организованы проверки городского транспорта на доступность для инвалидов в зависимости от стойких расстройств функций организма: зрения, слуха, опорно-двигательного аппарата (фото с проверки прилагается).
Сотрудники министерства проверили подвижной состав перевозчиков по следующим критериям:
- доступность автобуса для перевозки пассажиров на кресле-коляске
- наличие в салоне специального места для кресла-коляски
- оснащение специальными надписями, в том числе с применением шрифта Брайля
- наличие звукового дублирования информации
- работоспособность кнопки открытия двери
Также проверялись знания сотрудников по оказанию ситуационной помощи и наличие ответственного за обеспечение доступности транспортных услуг.
По итогам проверки предприятиям рекомендовано провести повторный инструктаж с работниками, осуществляющими непосредственное взаимодействие с пассажирами из числа инвалидов. Проверки подвижного состава будут продолжены, в том числе во время работы транспорта на линии.
</v>
      </c>
      <c r="E37" s="179" t="str">
        <f>IF('Data Import'!$AH$368&lt;&gt;"",'Data Import'!$AH$368,"")</f>
        <v xml:space="preserve">перевозчиками проведены инструктажи с работниками, осуществляющими непосредственное взаимодействие с пассажирами из числа инвалидов.  </v>
      </c>
    </row>
    <row r="38" spans="1:5" s="237" customFormat="1" ht="92.25" customHeight="1" x14ac:dyDescent="0.25">
      <c r="A38" s="242">
        <v>32</v>
      </c>
      <c r="B38" s="177" t="s">
        <v>42</v>
      </c>
      <c r="C38" s="200">
        <f>IF('Data Import'!$AI$366&lt;&gt;"",'Data Import'!$AI$366,"")</f>
        <v>3</v>
      </c>
      <c r="D38" s="179" t="str">
        <f>IF('Data Import'!$AI$367&lt;&gt;"",'Data Import'!$AI$367,"")</f>
        <v>Ежеквартально проводятся совещания по вопросам повышения доступности для инвалидов объектов транспортной инфраструктуры и транспортных услуг на территории Псковской области. Протоколы совещания по вопросам повышения доступности для инвалидов объектов транспортной инфраструктуры и транспортных услуг на территории Псковской области (далее – Протокол) направляются всем участникам для его исполнения в части касающейся.</v>
      </c>
      <c r="E38" s="179" t="str">
        <f>IF('Data Import'!$AI$368&lt;&gt;"",'Data Import'!$AI$368,"")</f>
        <v xml:space="preserve">Отчет по исполнению вопросов  докладывается в устном порядке на следующем совещании или в письменном виде в адрес Министерства транспорта и дорожного хозяйства Псковской области. Систематически размещается актуальная информация о доступности для инвалидов объектов транспортной инфраструктуры, транспортных средств и предоставляемых транспортных услуг размещается на сайтах транспортных предприятий Псковской области.
Транспортными организациями совместно с представителями Псковской областной организации Общероссийской общественной организации «Всероссийское общество инвалидов» организовано взаимодействие с целью проведения инструктажей персонала для обеспечения доступности инвалидов и маломобильных граждан объектов транспортной инфраструктуры.
</v>
      </c>
    </row>
    <row r="39" spans="1:5" s="237" customFormat="1" ht="33.75" customHeight="1" x14ac:dyDescent="0.25">
      <c r="A39" s="242">
        <v>33</v>
      </c>
      <c r="B39" s="177" t="s">
        <v>43</v>
      </c>
      <c r="C39" s="200">
        <f>IF('Data Import'!$AJ$366&lt;&gt;"",'Data Import'!$AJ$366,"")</f>
        <v>3</v>
      </c>
      <c r="D39" s="179" t="str">
        <f>IF('Data Import'!$AJ$367&lt;&gt;"",'Data Import'!$AJ$367,"")</f>
        <v>В 2025 году состоялось заседание рабочей группы, на котором утвержден график проведения в текущем году выездных осмотров объектов транспортной инфраструктуры. 30 января проведено обследование инфраструктуры железнодорожного вокзала в г. Петрозаводск, 25 июня – обследование причального комплекса в г. Петрозаводск.</v>
      </c>
      <c r="E39" s="179" t="str">
        <f>IF('Data Import'!$AJ$368&lt;&gt;"",'Data Import'!$AJ$368,"")</f>
        <v>По результатам мероприятий владельцам инфраструктуры переданы рекомендации по повышению доступности объекта для инвалидов. Результаты деятельности рабочей группы регулярно размещаются на Официальном интернет-портале Республике Карелия: https://gov.karelia.ru</v>
      </c>
    </row>
    <row r="40" spans="1:5" s="237" customFormat="1" ht="19.5" customHeight="1" x14ac:dyDescent="0.25">
      <c r="A40" s="242">
        <v>34</v>
      </c>
      <c r="B40" s="177" t="s">
        <v>44</v>
      </c>
      <c r="C40" s="200">
        <f>IF('Data Import'!$AK$366&lt;&gt;"",'Data Import'!$AK$366,"")</f>
        <v>1</v>
      </c>
      <c r="D40" s="179" t="str">
        <f>IF('Data Import'!$AK$367&lt;&gt;"",'Data Import'!$AK$367,"")</f>
        <v>Принятых решений в сфере транспорта нет.</v>
      </c>
      <c r="E40" s="179" t="str">
        <f>IF('Data Import'!$AK$368&lt;&gt;"",'Data Import'!$AK$368,"")</f>
        <v>Принятых решений в сфере транспорта нет.</v>
      </c>
    </row>
    <row r="41" spans="1:5" s="237" customFormat="1" ht="48.75" customHeight="1" x14ac:dyDescent="0.25">
      <c r="A41" s="242">
        <v>35</v>
      </c>
      <c r="B41" s="177" t="s">
        <v>45</v>
      </c>
      <c r="C41" s="200">
        <f>IF('Data Import'!$AL$366&lt;&gt;"",'Data Import'!$AL$366,"")</f>
        <v>4</v>
      </c>
      <c r="D41" s="179" t="str">
        <f>IF('Data Import'!$AL$367&lt;&gt;"",'Data Import'!$AL$367,"")</f>
        <v xml:space="preserve">Решение о закупке новых автобусов, отвечающих требованиям доступности для инвалидов.
</v>
      </c>
      <c r="E41" s="179" t="str">
        <f>IF('Data Import'!$AL$368&lt;&gt;"",'Data Import'!$AL$368,"")</f>
        <v xml:space="preserve">Проведены профилактические визиты на объекты транспортной инфраструктуры и транспортных организаций на предмет соответствия их доступности для пассажиров из числа инвалидов. Заключено соглашение между Минтрансом РФ и Правительством КБР о предоставлении субсидии из федерального бюджета на приобретение 13 автобусов, доступных для инвалидов и маломобильных групп граждан.
</v>
      </c>
    </row>
    <row r="42" spans="1:5" s="237" customFormat="1" ht="19.5" customHeight="1" x14ac:dyDescent="0.25">
      <c r="A42" s="242">
        <v>36</v>
      </c>
      <c r="B42" s="177" t="s">
        <v>46</v>
      </c>
      <c r="C42" s="200" t="str">
        <f>IF('Data Import'!$AM$366&lt;&gt;"",'Data Import'!$AM$366,"")</f>
        <v/>
      </c>
      <c r="D42" s="179" t="str">
        <f>IF('Data Import'!$AM$367&lt;&gt;"",'Data Import'!$AM$367,"")</f>
        <v/>
      </c>
      <c r="E42" s="179" t="str">
        <f>IF('Data Import'!$AM$368&lt;&gt;"",'Data Import'!$AM$368,"")</f>
        <v/>
      </c>
    </row>
    <row r="43" spans="1:5" s="237" customFormat="1" ht="183" customHeight="1" x14ac:dyDescent="0.25">
      <c r="A43" s="242">
        <v>37</v>
      </c>
      <c r="B43" s="177" t="s">
        <v>47</v>
      </c>
      <c r="C43" s="200">
        <f>IF('Data Import'!$AN$366&lt;&gt;"",'Data Import'!$AN$366,"")</f>
        <v>1</v>
      </c>
      <c r="D43" s="179" t="str">
        <f>IF('Data Import'!$AN$367&lt;&gt;"",'Data Import'!$AN$367,"")</f>
        <v>Министерству транспорта и дорожного хозяйства Республики Дагестан во взаимодействии с главами муниципальных районов и городских округов Республики Дагестан поручено обеспечить проведение инструктажа среди водителей, осуществляющих регулярные перевозки автомобильным транспортом, по особенностям перевозки пассажиров из числа инвалидов и лиц с ограниченными возможностями здоровья.; Министерству транспорта и дорожного хозяйства Республики Дагестан
в рамках утвержденной рабочей группы по мониторингу и вопросам повышения доступности транспортной инфраструктуры проводить проверочные мероприятия в форме «профилактических визитов» на объекты транспортной инфраструктуры по вопросам обеспечения их доступности для инвалидов и других маломобильных групп населения; 3. Министерству транспорта и дорожного хозяйства Республики Дагестан провести информационную и разъяснительную работу с транспортными организациями (перевозчиками), осуществляющими регулярные перевозки пассажиров автомобильным транспортом о необходимости оснащения транспортных средств общего пользования с учетом потребностей инвалидов и других маломобильных групп населения, предусмотрев наличие информационной таблички или электронного табло, содержащих номера маршрутов регулярных перевозок, расписание движения транспорта и другой информации.</v>
      </c>
      <c r="E43" s="179" t="str">
        <f>IF('Data Import'!$AN$368&lt;&gt;"",'Data Import'!$AN$368,"")</f>
        <v>. Исполнено, 2. В целях проведения проверочных мероприятий на объектах транспортной инфраструктуры в соответствии с приказом Минтранса РД от 19.02.2024 г. № 31 утвержден План-график проведения обследований объектов транспортной инфраструктуры на территории РД по вопросам доступности их для инвалидов и иных маломобильных граждан.
В этой связи рабочей группой в период с марта 2025 г.  проведены комиссионные осмотры в форме «профилактических визитов» на объектах транспортной инфраструктуры, подходах к пешеходным переходам, ведущих к ним, и примыкающих остановках транспорта общего пользования, в части доступности их для инвалидов и иных категорий маломобильных граждан на территории Республики Дагестан. 
Всего обследовано 16 объектов транспортной инфраструктуры (автовокзалы, автостанции, ж/д вокзалы). Собственникам объектов даны рекомендации по устранению выявленных недостатков и нарушений; 3. Во взаимодействии с главами городских округов РД Минтрансом РД проведена разъяснительная работа с перевозчиками о необходимости оснащения транспортных средств общего пользования с учетом потребностей инвалидов и других маломобильных групп населения.
До перевозчиков доведены основные требования федеральных и региональных нормативно-правовых актов, в части необходимости обеспечения условий доступности для пассажиров из числа инвалидов объектов транспортной инфраструктуры и услуг автомобильного транспорта, а также о необходимости соблюдения всех установленных требований.</v>
      </c>
    </row>
    <row r="44" spans="1:5" s="237" customFormat="1" ht="108.75" customHeight="1" x14ac:dyDescent="0.25">
      <c r="A44" s="242">
        <v>38</v>
      </c>
      <c r="B44" s="177" t="s">
        <v>48</v>
      </c>
      <c r="C44" s="200">
        <f>IF('Data Import'!$AO$366&lt;&gt;"",'Data Import'!$AO$366,"")</f>
        <v>2</v>
      </c>
      <c r="D44" s="179" t="str">
        <f>IF('Data Import'!$AO$367&lt;&gt;"",'Data Import'!$AO$367,"")</f>
        <v>1. Рекомендовать собственнику объекта транспортной инфраструктуры ОАО "Автовокзал РИ" привести инфраструктуру в соответствие с требованиями законодательства, а именно исправление вышеуказанных (в протоколе) выявленных недочетов. 2. Ространснадзору совместно с Минавтодортрансом Ингушетии и начальником автовокзала провести работы по организации заездов таких маршрутов как №№ 1, 15, 16, 17,121 на автовокзал соответственно выданным картам маршрутов. 3. Разработка плана заседаний рабочей группы по вопросам повышения доступности для инвалидов и иных категорий маломобильных граждан объектов транспортной инфраструктуры, транспортных средств и предоставляемых транспортных услуг. 4. Субъектам ОТИ продолжить работу по приведению в соответствие объектов транспортной инфраструктуры, согласно федеральному закону от 24 ноября 1995 г. № 181-ФЗ "О защите инвалидов в Российской Федерации". 5. При строительстве и реконструкции объектов транспортной инфраструктуры привлекать представителей граждан из числа инвалидов и иных маломобильных групп населения.</v>
      </c>
      <c r="E44" s="179" t="str">
        <f>IF('Data Import'!$AO$368&lt;&gt;"",'Data Import'!$AO$368,"")</f>
        <v>На ЖД станции "Назрань" были созданы следующие условия, для повышения доступности для инвалидов: противоскользящие полосы на ступенях для безопасности инвалидов по зрению и слабовидящих людей; тактильные таблички Брайля; тактильная плитка, для обозначения направления движения слабовидящим людям.</v>
      </c>
    </row>
    <row r="45" spans="1:5" s="237" customFormat="1" ht="18.75" customHeight="1" x14ac:dyDescent="0.25">
      <c r="A45" s="242">
        <v>39</v>
      </c>
      <c r="B45" s="177" t="s">
        <v>49</v>
      </c>
      <c r="C45" s="200">
        <f>IF('Data Import'!$AP$366&lt;&gt;"",'Data Import'!$AP$366,"")</f>
        <v>0</v>
      </c>
      <c r="D45" s="179" t="str">
        <f>IF('Data Import'!$AP$367&lt;&gt;"",'Data Import'!$AP$367,"")</f>
        <v>не принимались</v>
      </c>
      <c r="E45" s="179" t="str">
        <f>IF('Data Import'!$AP$368&lt;&gt;"",'Data Import'!$AP$368,"")</f>
        <v>отсутствуют</v>
      </c>
    </row>
    <row r="46" spans="1:5" s="237" customFormat="1" ht="17.25" customHeight="1" x14ac:dyDescent="0.25">
      <c r="A46" s="242">
        <v>40</v>
      </c>
      <c r="B46" s="177" t="s">
        <v>50</v>
      </c>
      <c r="C46" s="200">
        <f>IF('Data Import'!$AQ$366&lt;&gt;"",'Data Import'!$AQ$366,"")</f>
        <v>1</v>
      </c>
      <c r="D46" s="179" t="str">
        <f>IF('Data Import'!$AQ$367&lt;&gt;"",'Data Import'!$AQ$367,"")</f>
        <v/>
      </c>
      <c r="E46" s="179" t="str">
        <f>IF('Data Import'!$AQ$368&lt;&gt;"",'Data Import'!$AQ$368,"")</f>
        <v/>
      </c>
    </row>
    <row r="47" spans="1:5" s="237" customFormat="1" ht="69" customHeight="1" x14ac:dyDescent="0.25">
      <c r="A47" s="242">
        <v>41</v>
      </c>
      <c r="B47" s="177" t="s">
        <v>51</v>
      </c>
      <c r="C47" s="200">
        <f>IF('Data Import'!$AR$366&lt;&gt;"",'Data Import'!$AR$366,"")</f>
        <v>4</v>
      </c>
      <c r="D47" s="179" t="str">
        <f>IF('Data Import'!$AR$367&lt;&gt;"",'Data Import'!$AR$367,"")</f>
        <v xml:space="preserve">1. Разработка паспортов доступности транспортных средств.
2. Приведение официального сайта Министерства и сайтов транспортных предприятий в соответствие с требованиями доступности для лиц с ограниченными физическими возможностями.
3. Размещение на транспорте и объектах транспортной инфраструктуры табличек-указателей с использованием шрифта Брайля.
</v>
      </c>
      <c r="E47" s="179" t="str">
        <f>IF('Data Import'!$AR$368&lt;&gt;"",'Data Import'!$AR$368,"")</f>
        <v xml:space="preserve">1. Разработаны паспорта доступности транспортных средств.
2. Проведены мероприятия по приведению официального сайта Министерства и сайтов подведомственных транспортных предприятий в соответствие с требованиями доступности.
3. Обеспечено размещение на транспортных средствах и объектах транспортной инфраструктуры табличек-указателей, выполненных с использованием шрифта Брайля.
</v>
      </c>
    </row>
    <row r="48" spans="1:5" s="237" customFormat="1" ht="21" customHeight="1" x14ac:dyDescent="0.25">
      <c r="A48" s="242">
        <v>42</v>
      </c>
      <c r="B48" s="177" t="s">
        <v>52</v>
      </c>
      <c r="C48" s="200" t="str">
        <f>IF('Data Import'!$AS$366&lt;&gt;"",'Data Import'!$AS$366,"")</f>
        <v/>
      </c>
      <c r="D48" s="179" t="str">
        <f>IF('Data Import'!$AS$367&lt;&gt;"",'Data Import'!$AS$367,"")</f>
        <v/>
      </c>
      <c r="E48" s="179" t="str">
        <f>IF('Data Import'!$AS$368&lt;&gt;"",'Data Import'!$AS$368,"")</f>
        <v/>
      </c>
    </row>
    <row r="49" spans="1:5" s="237" customFormat="1" ht="21" customHeight="1" x14ac:dyDescent="0.25">
      <c r="A49" s="242">
        <v>43</v>
      </c>
      <c r="B49" s="177" t="s">
        <v>53</v>
      </c>
      <c r="C49" s="200" t="str">
        <f>IF('Data Import'!$AT$366&lt;&gt;"",'Data Import'!$AT$366,"")</f>
        <v/>
      </c>
      <c r="D49" s="179" t="str">
        <f>IF('Data Import'!$AT$367&lt;&gt;"",'Data Import'!$AT$367,"")</f>
        <v/>
      </c>
      <c r="E49" s="179" t="str">
        <f>IF('Data Import'!$AT$368&lt;&gt;"",'Data Import'!$AT$368,"")</f>
        <v/>
      </c>
    </row>
    <row r="50" spans="1:5" s="237" customFormat="1" ht="153" customHeight="1" x14ac:dyDescent="0.25">
      <c r="A50" s="242">
        <v>44</v>
      </c>
      <c r="B50" s="177" t="s">
        <v>54</v>
      </c>
      <c r="C50" s="200">
        <f>IF('Data Import'!$AU$366&lt;&gt;"",'Data Import'!$AU$366,"")</f>
        <v>1</v>
      </c>
      <c r="D50" s="179" t="str">
        <f>IF('Data Import'!$AU$367&lt;&gt;"",'Data Import'!$AU$367,"")</f>
        <v>В  ходе заседания Координационной комиссии при Правительстве Иркутской области по вопросам обеспечения условий доступности для инвалидов объектов и услуг, состоявшееся 8 сентября 2025 года сформировано поручение в части размещения рельефных табличек для слабовидящих  людей в соответствии с установленными критериями качества и безопасности, а также об учете в работе водителей общественного транспорта соблюдение прав лиц, сопровождающих инвалидов I группы, при использовании социальных проездных билетов для нужд слепых и слабовидящих жителей Иркутской области</v>
      </c>
      <c r="E50" s="179" t="str">
        <f>IF('Data Import'!$AU$368&lt;&gt;"",'Data Import'!$AU$368,"")</f>
        <v xml:space="preserve">По информации муниципальных образований Иркутской области, с перевозчиками, осуществляющими регулярные перевозки пассажиров и багажа, проработан вопрос оснащения транспортных средств надписями и иной текстовой и графической информацией, выполненной крупным шрифтом, в том числе с применением рельефно-точечного шрифта Брайля. 
Также в соответствии с пунктом 2 Положения об обеспечении равной доступности услуг общественного транспорта в Иркутской области для отдельных категорий граждан, оказание мер социальной поддержки которых относится к ведению Российской Федерации и Иркутской области, утвержденного постановлением Правительства Иркутской области от 18 ноября 2013 года № 521-пп, лицо, сопровождающее инвалида 1 группы, ребенка-инвалида, имеет право бесплатного проезда по электронному проездному билету на основе использования универсальной электронной карты с записанным электронным транспортным приложением либо электронному социальному проездному билету на основе использования электронного носителя инвалида 1 группы, ребенка-инвалида при совместной поездке с указанными гражданами. При заключении соответствующего соглашения на перевозку отдельных категорий граждан перевозчик принимает на себя обязательство по перевозке как льготника, так и при необходимости сопровождающего его лица.
</v>
      </c>
    </row>
    <row r="51" spans="1:5" s="237" customFormat="1" ht="48.75" customHeight="1" x14ac:dyDescent="0.25">
      <c r="A51" s="242">
        <v>45</v>
      </c>
      <c r="B51" s="177" t="s">
        <v>55</v>
      </c>
      <c r="C51" s="200">
        <f>IF('Data Import'!$AV$366&lt;&gt;"",'Data Import'!$AV$366,"")</f>
        <v>2</v>
      </c>
      <c r="D51" s="179" t="str">
        <f>IF('Data Import'!$AV$367&lt;&gt;"",'Data Import'!$AV$367,"")</f>
        <v>Реализация системных мер, направленных на обеспечение доступности приоритетных объектов и услуг инвалидов и других маломобильных групп населения на объектах транспортной инфраструктуры в 2025 году и план мероприятий на 2026 год.</v>
      </c>
      <c r="E51" s="179" t="str">
        <f>IF('Data Import'!$AV$368&lt;&gt;"",'Data Import'!$AV$368,"")</f>
        <v>За счет собственных средств организации, подведомственной Министерству транспорта Кузбасса - государственного предприятия Кузбасса «Пассажиравтотранс» (ГПК «ПАТ»), чьими филиалами являются  все автовокзалы, автостанции и кассовые пункты выполнены  мероприятия по повышению доступности для инвалидов на автовокзалах и автостанциях Кузбасса на сумму 1 866 750 рублей.</v>
      </c>
    </row>
    <row r="52" spans="1:5" s="237" customFormat="1" ht="18.75" customHeight="1" x14ac:dyDescent="0.25">
      <c r="A52" s="242">
        <v>46</v>
      </c>
      <c r="B52" s="177" t="s">
        <v>56</v>
      </c>
      <c r="C52" s="200">
        <f>IF('Data Import'!$AW$366&lt;&gt;"",'Data Import'!$AW$366,"")</f>
        <v>0</v>
      </c>
      <c r="D52" s="179" t="str">
        <f>IF('Data Import'!$AW$367&lt;&gt;"",'Data Import'!$AW$367,"")</f>
        <v/>
      </c>
      <c r="E52" s="179" t="str">
        <f>IF('Data Import'!$AW$368&lt;&gt;"",'Data Import'!$AW$368,"")</f>
        <v/>
      </c>
    </row>
    <row r="53" spans="1:5" s="237" customFormat="1" ht="21.75" customHeight="1" x14ac:dyDescent="0.25">
      <c r="A53" s="242">
        <v>47</v>
      </c>
      <c r="B53" s="177" t="s">
        <v>57</v>
      </c>
      <c r="C53" s="200" t="str">
        <f>IF('Data Import'!$AX$366&lt;&gt;"",'Data Import'!$AX$366,"")</f>
        <v/>
      </c>
      <c r="D53" s="179" t="str">
        <f>IF('Data Import'!$AX$367&lt;&gt;"",'Data Import'!$AX$367,"")</f>
        <v/>
      </c>
      <c r="E53" s="179" t="str">
        <f>IF('Data Import'!$AX$368&lt;&gt;"",'Data Import'!$AX$368,"")</f>
        <v/>
      </c>
    </row>
    <row r="54" spans="1:5" s="237" customFormat="1" ht="46.5" customHeight="1" x14ac:dyDescent="0.25">
      <c r="A54" s="242">
        <v>48</v>
      </c>
      <c r="B54" s="177" t="s">
        <v>58</v>
      </c>
      <c r="C54" s="200">
        <f>IF('Data Import'!$AY$366&lt;&gt;"",'Data Import'!$AY$366,"")</f>
        <v>2</v>
      </c>
      <c r="D54" s="179" t="str">
        <f>IF('Data Import'!$AY$367&lt;&gt;"",'Data Import'!$AY$367,"")</f>
        <v>Регулярное обсуждение вопросов функционирования транспортной отрасли на территории Омской области. А также обсуждение вопроса "О возмещении перевозчикам, работающих на маршрутах с нерегулируемым тарифом затрат, связанных с предоставлением мер социальной поддержки отдельным категориям граждан". Кроме того, на обсуждение выносится вопрос обновления подвижного состава с привлечением федеральных источников финансирования в рамках национального проекта "Инфраструктура для жизни".</v>
      </c>
      <c r="E54" s="179" t="str">
        <f>IF('Data Import'!$AY$368&lt;&gt;"",'Data Import'!$AY$368,"")</f>
        <v>Ведется работа по вышеуказанным вопросам</v>
      </c>
    </row>
    <row r="55" spans="1:5" s="237" customFormat="1" ht="19.5" customHeight="1" x14ac:dyDescent="0.25">
      <c r="A55" s="242">
        <v>49</v>
      </c>
      <c r="B55" s="177" t="s">
        <v>59</v>
      </c>
      <c r="C55" s="200" t="str">
        <f>IF('Data Import'!$AZ$366&lt;&gt;"",'Data Import'!$AZ$366,"")</f>
        <v/>
      </c>
      <c r="D55" s="179" t="str">
        <f>IF('Data Import'!$AZ$367&lt;&gt;"",'Data Import'!$AZ$367,"")</f>
        <v/>
      </c>
      <c r="E55" s="179" t="str">
        <f>IF('Data Import'!$AZ$368&lt;&gt;"",'Data Import'!$AZ$368,"")</f>
        <v/>
      </c>
    </row>
    <row r="56" spans="1:5" s="237" customFormat="1" ht="19.5" customHeight="1" x14ac:dyDescent="0.25">
      <c r="A56" s="242">
        <v>50</v>
      </c>
      <c r="B56" s="177" t="s">
        <v>60</v>
      </c>
      <c r="C56" s="200" t="str">
        <f>IF('Data Import'!$BA$366&lt;&gt;"",'Data Import'!$BA$366,"")</f>
        <v/>
      </c>
      <c r="D56" s="179" t="str">
        <f>IF('Data Import'!$BA$367&lt;&gt;"",'Data Import'!$BA$367,"")</f>
        <v/>
      </c>
      <c r="E56" s="179" t="str">
        <f>IF('Data Import'!$BA$368&lt;&gt;"",'Data Import'!$BA$368,"")</f>
        <v/>
      </c>
    </row>
    <row r="57" spans="1:5" s="237" customFormat="1" ht="21" customHeight="1" x14ac:dyDescent="0.25">
      <c r="A57" s="242">
        <v>51</v>
      </c>
      <c r="B57" s="177" t="s">
        <v>61</v>
      </c>
      <c r="C57" s="200" t="str">
        <f>IF('Data Import'!$BB$366&lt;&gt;"",'Data Import'!$BB$366,"")</f>
        <v/>
      </c>
      <c r="D57" s="179" t="str">
        <f>IF('Data Import'!$BB$367&lt;&gt;"",'Data Import'!$BB$367,"")</f>
        <v/>
      </c>
      <c r="E57" s="179" t="str">
        <f>IF('Data Import'!$BB$368&lt;&gt;"",'Data Import'!$BB$368,"")</f>
        <v/>
      </c>
    </row>
    <row r="58" spans="1:5" s="237" customFormat="1" ht="143.25" customHeight="1" x14ac:dyDescent="0.25">
      <c r="A58" s="242">
        <v>52</v>
      </c>
      <c r="B58" s="177" t="s">
        <v>62</v>
      </c>
      <c r="C58" s="200">
        <f>IF('Data Import'!$BC$366&lt;&gt;"",'Data Import'!$BC$366,"")</f>
        <v>2</v>
      </c>
      <c r="D58" s="179" t="str">
        <f>IF('Data Import'!$BC$367&lt;&gt;"",'Data Import'!$BC$367,"")</f>
        <v xml:space="preserve">"Продолжить работу по реализации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Организовать рейды согласно графику, и провести анализ доступности для инвалидов транспортной инфраструктуры силами созданных рабочих групп совместно с местными организациями Хакасской республиканской организации Общероссийской общественной организации «Всероссийское общество инвалидов».
Органам местного самоуправления:
- предоставить в Минтранс Хакасии планы мероприятий («дорожные карты») по повышению значений показателей доступности для инвалидов объектов и услуг;                                                                                                  - закладывать в бюджет финансирование мероприятий по доступности для инвалидов при планировании бюджета на следующий год.
При планировании строительно-монтажных и ремонтных работ 
на объектах транспортной инфраструктуры учитывать мероприятия 
по обеспечению доступности для инвалидов
"
</v>
      </c>
      <c r="E58" s="179" t="str">
        <f>IF('Data Import'!$BC$368&lt;&gt;"",'Data Import'!$BC$368,"")</f>
        <v xml:space="preserve">" Организованы рейды согласно графику, проведен анализ доступности для инвалидов транспортной инфраструктуры силами созданных рабочих групп совместно с местными организациями Хакасской республиканской организации Общероссийской общественной организации «Всероссийское общество инвалидов»                                                                     Утвержден Сводный план мероприятий по повышению доступности для инвалидов объектов транспортной инфраструктуры, транспортных средств и предоставляемых на них транспортных услуг Республики Хакасия на период с 2024 по 2030 годы.
В  Минтранс Хакасии ОМСУ предоставлены планы мероприятий («дорожные карты») по повышению значений показателей доступности для инвалидов объектов и услуг.                                                                                                  Обустройство новых остановок, тротуаров, подходов к пешеходным переходам ведется в соответствии с требованиями по обеспечению доступности для инвалидов и других маломобильных групп населения.
                     "
</v>
      </c>
    </row>
    <row r="59" spans="1:5" s="237" customFormat="1" ht="64.5" customHeight="1" x14ac:dyDescent="0.25">
      <c r="A59" s="242">
        <v>53</v>
      </c>
      <c r="B59" s="177" t="s">
        <v>63</v>
      </c>
      <c r="C59" s="200">
        <f>IF('Data Import'!$BD$366&lt;&gt;"",'Data Import'!$BD$366,"")</f>
        <v>2</v>
      </c>
      <c r="D59" s="179" t="str">
        <f>IF('Data Import'!$BD$367&lt;&gt;"",'Data Import'!$BD$367,"")</f>
        <v>Отчет о результатах работы по устранению выявленных на объектах транспортной инфраструктуры нарушений условий доступности объектов и услуг при организации перевозок пассажиров на автомобильном транспорте (объекты транспортной инфраструктуры, транспортные средства)</v>
      </c>
      <c r="E59" s="179" t="str">
        <f>IF('Data Import'!$BD$368&lt;&gt;"",'Data Import'!$BD$368,"")</f>
        <v xml:space="preserve">Рекомендовать Департаменту транспорта дорожной деятельности и связи Томской области:
1.1. Продолжить контроль доступности объектов транспортной инфраструктуры для инвалидов и маломобильных групп населения.
1.2. При проведении конкурсных процедур на определение перевозчиков по  межмуниципальным маршрутам Томской области одним из основных критериев определить наличие оборудования для перевозки МГН и инвалидов.
</v>
      </c>
    </row>
    <row r="60" spans="1:5" s="237" customFormat="1" ht="16.5" customHeight="1" x14ac:dyDescent="0.25">
      <c r="A60" s="242">
        <v>54</v>
      </c>
      <c r="B60" s="177" t="s">
        <v>64</v>
      </c>
      <c r="C60" s="200">
        <f>IF('Data Import'!$BE$366&lt;&gt;"",'Data Import'!$BE$366,"")</f>
        <v>0</v>
      </c>
      <c r="D60" s="179" t="str">
        <f>IF('Data Import'!$BE$367&lt;&gt;"",'Data Import'!$BE$367,"")</f>
        <v>нет</v>
      </c>
      <c r="E60" s="179" t="str">
        <f>IF('Data Import'!$BE$368&lt;&gt;"",'Data Import'!$BE$368,"")</f>
        <v>нет</v>
      </c>
    </row>
    <row r="61" spans="1:5" s="237" customFormat="1" ht="46.5" customHeight="1" x14ac:dyDescent="0.25">
      <c r="A61" s="242">
        <v>55</v>
      </c>
      <c r="B61" s="177" t="s">
        <v>65</v>
      </c>
      <c r="C61" s="200">
        <f>IF('Data Import'!$BF$366&lt;&gt;"",'Data Import'!$BF$366,"")</f>
        <v>3</v>
      </c>
      <c r="D61" s="179" t="str">
        <f>IF('Data Import'!$BF$367&lt;&gt;"",'Data Import'!$BF$367,"")</f>
        <v xml:space="preserve">В Свердловской области создана Комиссия по координации деятельности в сфере формирования доступной среды жизнедеятельности для инвалидов и других маломобильных групп населения на территории Свердловской области, ее положение и состав утвержден постановлением Правительства Свердловской области от 11.02.2014 № 70-ПП «О координации деятельности в сфере формирования доступной среды жизнедеятельности для инвалидов и других маломобильных групп населения на территории Свердловской области». </v>
      </c>
      <c r="E61" s="179" t="str">
        <f>IF('Data Import'!$BF$368&lt;&gt;"",'Data Import'!$BF$368,"")</f>
        <v>нет информации</v>
      </c>
    </row>
    <row r="62" spans="1:5" s="237" customFormat="1" ht="14.25" customHeight="1" x14ac:dyDescent="0.25">
      <c r="A62" s="242">
        <v>56</v>
      </c>
      <c r="B62" s="177" t="s">
        <v>66</v>
      </c>
      <c r="C62" s="200">
        <f>IF('Data Import'!$BG$366&lt;&gt;"",'Data Import'!$BG$366,"")</f>
        <v>0</v>
      </c>
      <c r="D62" s="179" t="str">
        <f>IF('Data Import'!$BG$367&lt;&gt;"",'Data Import'!$BG$367,"")</f>
        <v>0</v>
      </c>
      <c r="E62" s="179" t="str">
        <f>IF('Data Import'!$BG$368&lt;&gt;"",'Data Import'!$BG$368,"")</f>
        <v>0</v>
      </c>
    </row>
    <row r="63" spans="1:5" s="237" customFormat="1" ht="23.25" customHeight="1" x14ac:dyDescent="0.25">
      <c r="A63" s="242">
        <v>57</v>
      </c>
      <c r="B63" s="177" t="s">
        <v>67</v>
      </c>
      <c r="C63" s="200" t="str">
        <f>IF('Data Import'!$BH$366&lt;&gt;"",'Data Import'!$BH$366,"")</f>
        <v/>
      </c>
      <c r="D63" s="179" t="str">
        <f>IF('Data Import'!$BH$367&lt;&gt;"",'Data Import'!$BH$367,"")</f>
        <v/>
      </c>
      <c r="E63" s="179" t="str">
        <f>IF('Data Import'!$BH$368&lt;&gt;"",'Data Import'!$BH$368,"")</f>
        <v/>
      </c>
    </row>
    <row r="64" spans="1:5" s="237" customFormat="1" ht="31.5" customHeight="1" x14ac:dyDescent="0.25">
      <c r="A64" s="242">
        <v>58</v>
      </c>
      <c r="B64" s="177" t="s">
        <v>68</v>
      </c>
      <c r="C64" s="200">
        <f>IF('Data Import'!$BI$366&lt;&gt;"",'Data Import'!$BI$366,"")</f>
        <v>1</v>
      </c>
      <c r="D64" s="179" t="str">
        <f>IF('Data Import'!$BI$367&lt;&gt;"",'Data Import'!$BI$367,"")</f>
        <v xml:space="preserve">Министерством дорожного хозяйства и транспорта Челябинской области подготовлены и направлены в адрес Губернатора Челябинской области предложения по активизации использования общественного транспорта (низкопольных автобусов и трамваев) для маломобильных групп населения. </v>
      </c>
      <c r="E64" s="179" t="str">
        <f>IF('Data Import'!$BI$368&lt;&gt;"",'Data Import'!$BI$368,"")</f>
        <v xml:space="preserve">Реализовывались мероприятия по обеспечению доступной среды для маломобильных групп населения при обустройстве транспортной инфраструктуры.
</v>
      </c>
    </row>
    <row r="65" spans="1:5" s="237" customFormat="1" ht="29.25" customHeight="1" x14ac:dyDescent="0.25">
      <c r="A65" s="242">
        <v>59</v>
      </c>
      <c r="B65" s="177" t="s">
        <v>69</v>
      </c>
      <c r="C65" s="200">
        <f>IF('Data Import'!$BJ$366&lt;&gt;"",'Data Import'!$BJ$366,"")</f>
        <v>0</v>
      </c>
      <c r="D65" s="179" t="str">
        <f>IF('Data Import'!$BJ$367&lt;&gt;"",'Data Import'!$BJ$367,"")</f>
        <v>Заседания рабочей группы по вопросам повышения доступности для инвалидов транспортной инфраструктуры, транспортных средств и предоставляемых транспортных услуг в Ямало-Ненецком автономном округе, в 2025 году не проводились</v>
      </c>
      <c r="E65" s="179" t="str">
        <f>IF('Data Import'!$BJ$368&lt;&gt;"",'Data Import'!$BJ$368,"")</f>
        <v>0</v>
      </c>
    </row>
    <row r="66" spans="1:5" s="237" customFormat="1" ht="24" customHeight="1" x14ac:dyDescent="0.25">
      <c r="A66" s="242">
        <v>60</v>
      </c>
      <c r="B66" s="177" t="s">
        <v>70</v>
      </c>
      <c r="C66" s="200" t="str">
        <f>IF('Data Import'!$BK$366&lt;&gt;"",'Data Import'!$BK$366,"")</f>
        <v/>
      </c>
      <c r="D66" s="179" t="str">
        <f>IF('Data Import'!$BK$367&lt;&gt;"",'Data Import'!$BK$367,"")</f>
        <v/>
      </c>
      <c r="E66" s="179" t="str">
        <f>IF('Data Import'!$BK$368&lt;&gt;"",'Data Import'!$BK$368,"")</f>
        <v/>
      </c>
    </row>
    <row r="67" spans="1:5" s="237" customFormat="1" ht="21" customHeight="1" x14ac:dyDescent="0.25">
      <c r="A67" s="242">
        <v>61</v>
      </c>
      <c r="B67" s="177" t="s">
        <v>71</v>
      </c>
      <c r="C67" s="200" t="str">
        <f>IF('Data Import'!$BL$366&lt;&gt;"",'Data Import'!$BL$366,"")</f>
        <v/>
      </c>
      <c r="D67" s="179" t="str">
        <f>IF('Data Import'!$BL$367&lt;&gt;"",'Data Import'!$BL$367,"")</f>
        <v/>
      </c>
      <c r="E67" s="179" t="str">
        <f>IF('Data Import'!$BL$368&lt;&gt;"",'Data Import'!$BL$368,"")</f>
        <v/>
      </c>
    </row>
    <row r="68" spans="1:5" s="237" customFormat="1" ht="17.25" customHeight="1" x14ac:dyDescent="0.25">
      <c r="A68" s="242">
        <v>62</v>
      </c>
      <c r="B68" s="177" t="s">
        <v>72</v>
      </c>
      <c r="C68" s="200">
        <f>IF('Data Import'!$BM$366&lt;&gt;"",'Data Import'!$BM$366,"")</f>
        <v>0</v>
      </c>
      <c r="D68" s="179" t="str">
        <f>IF('Data Import'!$BM$367&lt;&gt;"",'Data Import'!$BM$367,"")</f>
        <v/>
      </c>
      <c r="E68" s="179" t="str">
        <f>IF('Data Import'!$BM$368&lt;&gt;"",'Data Import'!$BM$368,"")</f>
        <v/>
      </c>
    </row>
    <row r="69" spans="1:5" s="237" customFormat="1" ht="17.25" customHeight="1" x14ac:dyDescent="0.25">
      <c r="A69" s="242">
        <v>63</v>
      </c>
      <c r="B69" s="177" t="s">
        <v>73</v>
      </c>
      <c r="C69" s="200">
        <f>IF('Data Import'!$BN$366&lt;&gt;"",'Data Import'!$BN$366,"")</f>
        <v>0</v>
      </c>
      <c r="D69" s="179" t="str">
        <f>IF('Data Import'!$BN$367&lt;&gt;"",'Data Import'!$BN$367,"")</f>
        <v/>
      </c>
      <c r="E69" s="179" t="str">
        <f>IF('Data Import'!$BN$368&lt;&gt;"",'Data Import'!$BN$368,"")</f>
        <v/>
      </c>
    </row>
    <row r="70" spans="1:5" s="237" customFormat="1" ht="17.25" customHeight="1" x14ac:dyDescent="0.25">
      <c r="A70" s="242">
        <v>64</v>
      </c>
      <c r="B70" s="177" t="s">
        <v>74</v>
      </c>
      <c r="C70" s="200">
        <f>IF('Data Import'!$BO$366&lt;&gt;"",'Data Import'!$BO$366,"")</f>
        <v>0</v>
      </c>
      <c r="D70" s="179" t="str">
        <f>IF('Data Import'!$BO$367&lt;&gt;"",'Data Import'!$BO$367,"")</f>
        <v>нет</v>
      </c>
      <c r="E70" s="179" t="str">
        <f>IF('Data Import'!$BO$368&lt;&gt;"",'Data Import'!$BO$368,"")</f>
        <v>нет</v>
      </c>
    </row>
    <row r="71" spans="1:5" s="237" customFormat="1" ht="17.25" customHeight="1" x14ac:dyDescent="0.25">
      <c r="A71" s="242">
        <v>65</v>
      </c>
      <c r="B71" s="177" t="s">
        <v>75</v>
      </c>
      <c r="C71" s="200">
        <f>IF('Data Import'!$BP$366&lt;&gt;"",'Data Import'!$BP$366,"")</f>
        <v>2</v>
      </c>
      <c r="D71" s="179" t="str">
        <f>IF('Data Import'!$BP$367&lt;&gt;"",'Data Import'!$BP$367,"")</f>
        <v>0</v>
      </c>
      <c r="E71" s="179" t="str">
        <f>IF('Data Import'!$BP$368&lt;&gt;"",'Data Import'!$BP$368,"")</f>
        <v>нет</v>
      </c>
    </row>
    <row r="72" spans="1:5" s="237" customFormat="1" ht="17.25" customHeight="1" x14ac:dyDescent="0.25">
      <c r="A72" s="242">
        <v>66</v>
      </c>
      <c r="B72" s="177" t="s">
        <v>76</v>
      </c>
      <c r="C72" s="200">
        <f>IF('Data Import'!$BQ$366&lt;&gt;"",'Data Import'!$BQ$366,"")</f>
        <v>2</v>
      </c>
      <c r="D72" s="179" t="str">
        <f>IF('Data Import'!$BQ$367&lt;&gt;"",'Data Import'!$BQ$367,"")</f>
        <v>Продолжить работу по обновлению подвижного состава доступного для инвалидов.</v>
      </c>
      <c r="E72" s="179" t="str">
        <f>IF('Data Import'!$BQ$368&lt;&gt;"",'Data Import'!$BQ$368,"")</f>
        <v>Приобретено 53 троллейбуса доступных для инвалидов.</v>
      </c>
    </row>
    <row r="73" spans="1:5" s="237" customFormat="1" ht="17.25" customHeight="1" x14ac:dyDescent="0.25">
      <c r="A73" s="242">
        <v>67</v>
      </c>
      <c r="B73" s="177" t="s">
        <v>77</v>
      </c>
      <c r="C73" s="200">
        <f>IF('Data Import'!$BR$366&lt;&gt;"",'Data Import'!$BR$366,"")</f>
        <v>0</v>
      </c>
      <c r="D73" s="179" t="str">
        <f>IF('Data Import'!$BR$367&lt;&gt;"",'Data Import'!$BR$367,"")</f>
        <v>заседаний не проводилось</v>
      </c>
      <c r="E73" s="179" t="str">
        <f>IF('Data Import'!$BR$368&lt;&gt;"",'Data Import'!$BR$368,"")</f>
        <v>заседаний не проводилось</v>
      </c>
    </row>
    <row r="74" spans="1:5" s="237" customFormat="1" ht="17.25" customHeight="1" x14ac:dyDescent="0.25">
      <c r="A74" s="242">
        <v>68</v>
      </c>
      <c r="B74" s="177" t="s">
        <v>78</v>
      </c>
      <c r="C74" s="200">
        <f>IF('Data Import'!$BS$366&lt;&gt;"",'Data Import'!$BS$366,"")</f>
        <v>0</v>
      </c>
      <c r="D74" s="179" t="str">
        <f>IF('Data Import'!$BS$367&lt;&gt;"",'Data Import'!$BS$367,"")</f>
        <v>Отсутствуют</v>
      </c>
      <c r="E74" s="179" t="str">
        <f>IF('Data Import'!$BS$368&lt;&gt;"",'Data Import'!$BS$368,"")</f>
        <v>Отсутствуют</v>
      </c>
    </row>
    <row r="75" spans="1:5" s="237" customFormat="1" ht="18.75" customHeight="1" x14ac:dyDescent="0.25">
      <c r="A75" s="242">
        <v>69</v>
      </c>
      <c r="B75" s="177" t="s">
        <v>79</v>
      </c>
      <c r="C75" s="200">
        <f>IF('Data Import'!$BT$366&lt;&gt;"",'Data Import'!$BT$366,"")</f>
        <v>1</v>
      </c>
      <c r="D75" s="179" t="str">
        <f>IF('Data Import'!$BT$367&lt;&gt;"",'Data Import'!$BT$367,"")</f>
        <v>-</v>
      </c>
      <c r="E75" s="179" t="str">
        <f>IF('Data Import'!$BT$368&lt;&gt;"",'Data Import'!$BT$368,"")</f>
        <v>-</v>
      </c>
    </row>
    <row r="76" spans="1:5" s="237" customFormat="1" ht="36" customHeight="1" x14ac:dyDescent="0.25">
      <c r="A76" s="242">
        <v>70</v>
      </c>
      <c r="B76" s="177" t="s">
        <v>80</v>
      </c>
      <c r="C76" s="200">
        <f>IF('Data Import'!$BU$366&lt;&gt;"",'Data Import'!$BU$366,"")</f>
        <v>1</v>
      </c>
      <c r="D76" s="179" t="str">
        <f>IF('Data Import'!$BU$367&lt;&gt;"",'Data Import'!$BU$367,"")</f>
        <v xml:space="preserve">Пилотный проект по тестированию бортового оборудования Системы радиоинформирования и звукового ориентирования для инвалидов по зрению и других маломобильных групп населения «Говорящий город» </v>
      </c>
      <c r="E76" s="179" t="str">
        <f>IF('Data Import'!$BU$368&lt;&gt;"",'Data Import'!$BU$368,"")</f>
        <v>Тестирование БО в реальных условиях эксплуатации подвижного состава с целью проверки эффективности данного оборудования.проведено успешно.</v>
      </c>
    </row>
    <row r="77" spans="1:5" s="237" customFormat="1" ht="21" customHeight="1" x14ac:dyDescent="0.25">
      <c r="A77" s="242">
        <v>71</v>
      </c>
      <c r="B77" s="177" t="s">
        <v>81</v>
      </c>
      <c r="C77" s="200">
        <f>IF('Data Import'!$BV$366&lt;&gt;"",'Data Import'!$BV$366,"")</f>
        <v>0</v>
      </c>
      <c r="D77" s="179" t="str">
        <f>IF('Data Import'!$BV$367&lt;&gt;"",'Data Import'!$BV$367,"")</f>
        <v>0</v>
      </c>
      <c r="E77" s="179" t="str">
        <f>IF('Data Import'!$BV$368&lt;&gt;"",'Data Import'!$BV$368,"")</f>
        <v>0</v>
      </c>
    </row>
    <row r="78" spans="1:5" s="237" customFormat="1" ht="21" customHeight="1" x14ac:dyDescent="0.25">
      <c r="A78" s="242">
        <v>72</v>
      </c>
      <c r="B78" s="177" t="s">
        <v>82</v>
      </c>
      <c r="C78" s="200">
        <f>IF('Data Import'!$BW$366&lt;&gt;"",'Data Import'!$BW$366,"")</f>
        <v>0</v>
      </c>
      <c r="D78" s="179" t="str">
        <f>IF('Data Import'!$BW$367&lt;&gt;"",'Data Import'!$BW$367,"")</f>
        <v>0</v>
      </c>
      <c r="E78" s="179" t="str">
        <f>IF('Data Import'!$BW$368&lt;&gt;"",'Data Import'!$BW$368,"")</f>
        <v>0</v>
      </c>
    </row>
    <row r="79" spans="1:5" s="237" customFormat="1" ht="21" customHeight="1" x14ac:dyDescent="0.25">
      <c r="A79" s="242">
        <v>73</v>
      </c>
      <c r="B79" s="177" t="s">
        <v>83</v>
      </c>
      <c r="C79" s="200" t="str">
        <f>IF('Data Import'!$BX$366&lt;&gt;"",'Data Import'!$BX$366,"")</f>
        <v/>
      </c>
      <c r="D79" s="179" t="str">
        <f>IF('Data Import'!$BX$367&lt;&gt;"",'Data Import'!$BX$367,"")</f>
        <v/>
      </c>
      <c r="E79" s="179" t="str">
        <f>IF('Data Import'!$BX$368&lt;&gt;"",'Data Import'!$BX$368,"")</f>
        <v/>
      </c>
    </row>
    <row r="80" spans="1:5" s="237" customFormat="1" ht="21" customHeight="1" x14ac:dyDescent="0.25">
      <c r="A80" s="242">
        <v>74</v>
      </c>
      <c r="B80" s="177" t="s">
        <v>84</v>
      </c>
      <c r="C80" s="200">
        <f>IF('Data Import'!$BY$366&lt;&gt;"",'Data Import'!$BY$366,"")</f>
        <v>0</v>
      </c>
      <c r="D80" s="179" t="str">
        <f>IF('Data Import'!$BY$367&lt;&gt;"",'Data Import'!$BY$367,"")</f>
        <v/>
      </c>
      <c r="E80" s="179" t="str">
        <f>IF('Data Import'!$BY$368&lt;&gt;"",'Data Import'!$BY$368,"")</f>
        <v/>
      </c>
    </row>
    <row r="81" spans="1:5" s="237" customFormat="1" ht="21" customHeight="1" x14ac:dyDescent="0.25">
      <c r="A81" s="242">
        <v>75</v>
      </c>
      <c r="B81" s="177" t="s">
        <v>85</v>
      </c>
      <c r="C81" s="200" t="str">
        <f>IF('Data Import'!$BZ$366&lt;&gt;"",'Data Import'!$BZ$366,"")</f>
        <v/>
      </c>
      <c r="D81" s="179" t="str">
        <f>IF('Data Import'!$BZ$367&lt;&gt;"",'Data Import'!$BZ$367,"")</f>
        <v/>
      </c>
      <c r="E81" s="179" t="str">
        <f>IF('Data Import'!$BZ$368&lt;&gt;"",'Data Import'!$BZ$368,"")</f>
        <v/>
      </c>
    </row>
    <row r="82" spans="1:5" s="237" customFormat="1" ht="21" customHeight="1" x14ac:dyDescent="0.25">
      <c r="A82" s="242">
        <v>76</v>
      </c>
      <c r="B82" s="177" t="s">
        <v>86</v>
      </c>
      <c r="C82" s="200">
        <f>IF('Data Import'!$CA$366&lt;&gt;"",'Data Import'!$CA$366,"")</f>
        <v>0</v>
      </c>
      <c r="D82" s="179" t="str">
        <f>IF('Data Import'!$CA$367&lt;&gt;"",'Data Import'!$CA$367,"")</f>
        <v>0</v>
      </c>
      <c r="E82" s="179" t="str">
        <f>IF('Data Import'!$CA$368&lt;&gt;"",'Data Import'!$CA$368,"")</f>
        <v>0</v>
      </c>
    </row>
    <row r="83" spans="1:5" s="237" customFormat="1" ht="21" customHeight="1" x14ac:dyDescent="0.25">
      <c r="A83" s="242">
        <v>77</v>
      </c>
      <c r="B83" s="177" t="s">
        <v>87</v>
      </c>
      <c r="C83" s="200">
        <f>IF('Data Import'!$CB$366&lt;&gt;"",'Data Import'!$CB$366,"")</f>
        <v>4</v>
      </c>
      <c r="D83" s="179" t="str">
        <f>IF('Data Import'!$CB$367&lt;&gt;"",'Data Import'!$CB$367,"")</f>
        <v/>
      </c>
      <c r="E83" s="179" t="str">
        <f>IF('Data Import'!$CB$368&lt;&gt;"",'Data Import'!$CB$368,"")</f>
        <v/>
      </c>
    </row>
    <row r="84" spans="1:5" s="237" customFormat="1" ht="333.75" customHeight="1" x14ac:dyDescent="0.25">
      <c r="A84" s="242">
        <v>78</v>
      </c>
      <c r="B84" s="177" t="s">
        <v>88</v>
      </c>
      <c r="C84" s="200">
        <f>IF('Data Import'!$CC$366&lt;&gt;"",'Data Import'!$CC$366,"")</f>
        <v>1</v>
      </c>
      <c r="D84" s="179" t="str">
        <f>IF('Data Import'!$CC$367&lt;&gt;"",'Data Import'!$CC$367,"")</f>
        <v>Рекомендовать представителям Системы добровольной сертификации (СДС) «Всероссийское общество инвалидов» «Мир доступный для всех» предоставить администрации муниципального образования «Городской округ город Астрахань» акты обследования бордюрных пандусов на улично-дорожной сети в г. Астрахани.
Рекомендовать администрации муниципального образования «Городской округ город Астрахань» предоставить министерству транспорта и дорожной инфраструктуры Астраханской области предложения по трем остановочным пунктам для проведения выездного обследования на предмет доступности для маломобильных групп населения и инвалидов.
Рекомендовать ГКУ АО «Организатор перевозок» проработать с перевозчиком наличие следующих элементов:
- размещение снаружи рядом со средней входной группой (с левой стороны) автобусов большого и среднего класса информационной кнопки для вызова водителя с целью оказания помощи в посадки в пассажирский салон автобуса маломобильных лиц, в т.ч. слабовидящих (с применением рельефно-точечного шрифта Брайля);
- размещение в пассажирском салоне автобусов большого и среднего класса на средней накопительной площадке, а так же в местах размещения маломобильных пассажиров и инвалидов колясочников не менее 2-х информационных кнопок вызова водителя с целью оказания помощи в высадке из пассажирского салона автобуса маломобильных лиц, в т.ч. слабовидящих (с применением рельефно-точечного шрифта Брайля);
- размещение в пассажирском салоне автобусов большого, среднего и малого класса информации о необходимости вызова водителя с дублированием для слабовидящих пассажиров (с применением рельефно-точечного шрифта Брайля);
- размещение в пассажирском салоне автобусов большого класса (на поручнях) не менее 6-и кнопок связи с водителем с дублированием для слабовидящих пассажиров (с применением рельефно-точечного шрифта Брайля).
- размещение в пассажирском салоне автобусов среднего класса (на поручнях) не менее 5-и кнопок связи с водителем с дублированием для слабовидящих пассажиров (с применением рельефно-точечного шрифта Брайля).
- размещение в пассажирском салоне автобусов малого класса (на поручнях) не менее 2-х кнопок связи с водителем с дублированием для слабовидящих пассажиров (с применением рельефно-точечного шрифта Брайля).
Рекомендовать ГКУ АО «Организатор перевозок» продолжить работу по внедрению звукового сигнала на автобусах большого, среднего и малого класса при подъезде к остановке, работающих на регулярных маршрутах в рамках государственных контрактов на всех маршрутах.
АООО Общероссийской организации инвалидов «Всероссийского ордена трудового Красного знамени общество слепых» направить мотивированный ответ ГКУ АО «Организатор перевозок» о согласовании либо отказе в согласовании табличек Брайля.</v>
      </c>
      <c r="E84" s="179" t="str">
        <f>IF('Data Import'!$CC$368&lt;&gt;"",'Data Import'!$CC$368,"")</f>
        <v>в работе</v>
      </c>
    </row>
    <row r="85" spans="1:5" s="237" customFormat="1" ht="34.5" customHeight="1" x14ac:dyDescent="0.25">
      <c r="A85" s="242">
        <v>79</v>
      </c>
      <c r="B85" s="177" t="s">
        <v>89</v>
      </c>
      <c r="C85" s="200">
        <f>IF('Data Import'!$CD$366&lt;&gt;"",'Data Import'!$CD$366,"")</f>
        <v>1</v>
      </c>
      <c r="D85" s="179" t="str">
        <f>IF('Data Import'!$CD$367&lt;&gt;"",'Data Import'!$CD$367,"")</f>
        <v>Администрации Волгограда поручено проработать вопрос переоборудования подвижного состава городского общественного транспорта оборудованием системы радиоинформирования и звукового ориентирования для инвалидов по зрению</v>
      </c>
      <c r="E85" s="179" t="str">
        <f>IF('Data Import'!$CD$368&lt;&gt;"",'Data Import'!$CD$368,"")</f>
        <v>Принято решение впредь осуществлять закупки нового подвижного состава, в котором такие системы включены в перечень базового оснащения.</v>
      </c>
    </row>
    <row r="86" spans="1:5" s="237" customFormat="1" ht="48.75" customHeight="1" x14ac:dyDescent="0.25">
      <c r="A86" s="242">
        <v>80</v>
      </c>
      <c r="B86" s="177" t="s">
        <v>90</v>
      </c>
      <c r="C86" s="200">
        <f>IF('Data Import'!$CE$366&lt;&gt;"",'Data Import'!$CE$366,"")</f>
        <v>0</v>
      </c>
      <c r="D86" s="179" t="str">
        <f>IF('Data Import'!$CE$367&lt;&gt;"",'Data Import'!$CE$367,"")</f>
        <v>В рамках проведения постоянных совещаний в Департаменте транспорта и развития дорожно-транспортной инфраструктуры города Севастополя  руководителям транспортных предприятий города Севастополя доводится информация о необходимости обеспечения доступности для инвалидов объектов транспортной инфраструктуры, транспортных средств и предоставляемых услуг</v>
      </c>
      <c r="E86" s="179" t="str">
        <f>IF('Data Import'!$CE$368&lt;&gt;"",'Data Import'!$CE$368,"")</f>
        <v>В ходе мониторинга исполнения государственных контрактов на выполнение регулярных пассажирских перевозок нарушений в области обеспечения доступности транспорта и предоставления соответствующих услуг не выявлено</v>
      </c>
    </row>
    <row r="87" spans="1:5" s="237" customFormat="1" ht="18.75" customHeight="1" x14ac:dyDescent="0.25">
      <c r="A87" s="242">
        <v>81</v>
      </c>
      <c r="B87" s="177" t="s">
        <v>91</v>
      </c>
      <c r="C87" s="200" t="str">
        <f>IF('Data Import'!$CF$366&lt;&gt;"",'Data Import'!$CF$366,"")</f>
        <v/>
      </c>
      <c r="D87" s="179" t="str">
        <f>IF('Data Import'!$CF$367&lt;&gt;"",'Data Import'!$CF$367,"")</f>
        <v/>
      </c>
      <c r="E87" s="179" t="str">
        <f>IF('Data Import'!$CF$368&lt;&gt;"",'Data Import'!$CF$368,"")</f>
        <v/>
      </c>
    </row>
    <row r="88" spans="1:5" s="237" customFormat="1" ht="18.75" customHeight="1" x14ac:dyDescent="0.25">
      <c r="A88" s="242">
        <v>82</v>
      </c>
      <c r="B88" s="177" t="s">
        <v>92</v>
      </c>
      <c r="C88" s="200" t="str">
        <f>IF('Data Import'!$CG$366&lt;&gt;"",'Data Import'!$CG$366,"")</f>
        <v/>
      </c>
      <c r="D88" s="179" t="str">
        <f>IF('Data Import'!$CG$367&lt;&gt;"",'Data Import'!$CG$367,"")</f>
        <v/>
      </c>
      <c r="E88" s="179" t="str">
        <f>IF('Data Import'!$CG$368&lt;&gt;"",'Data Import'!$CG$368,"")</f>
        <v/>
      </c>
    </row>
    <row r="89" spans="1:5" s="237" customFormat="1" ht="18.75" customHeight="1" x14ac:dyDescent="0.25">
      <c r="A89" s="242">
        <v>83</v>
      </c>
      <c r="B89" s="177" t="s">
        <v>93</v>
      </c>
      <c r="C89" s="200" t="str">
        <f>IF('Data Import'!$CH$366&lt;&gt;"",'Data Import'!$CH$366,"")</f>
        <v/>
      </c>
      <c r="D89" s="179" t="str">
        <f>IF('Data Import'!$CH$367&lt;&gt;"",'Data Import'!$CH$367,"")</f>
        <v/>
      </c>
      <c r="E89" s="179" t="str">
        <f>IF('Data Import'!$CH$368&lt;&gt;"",'Data Import'!$CH$368,"")</f>
        <v/>
      </c>
    </row>
    <row r="90" spans="1:5" s="237" customFormat="1" ht="18.75" customHeight="1" x14ac:dyDescent="0.25">
      <c r="A90" s="242">
        <v>84</v>
      </c>
      <c r="B90" s="177" t="s">
        <v>94</v>
      </c>
      <c r="C90" s="200" t="str">
        <f>IF('Data Import'!$CI$366&lt;&gt;"",'Data Import'!$CI$366,"")</f>
        <v/>
      </c>
      <c r="D90" s="179" t="str">
        <f>IF('Data Import'!$CI$367&lt;&gt;"",'Data Import'!$CI$367,"")</f>
        <v/>
      </c>
      <c r="E90" s="179" t="str">
        <f>IF('Data Import'!$CI$368&lt;&gt;"",'Data Import'!$CI$368,"")</f>
        <v/>
      </c>
    </row>
    <row r="91" spans="1:5" s="237" customFormat="1" ht="18.75" customHeight="1" x14ac:dyDescent="0.25">
      <c r="A91" s="242">
        <v>85</v>
      </c>
      <c r="B91" s="177" t="s">
        <v>95</v>
      </c>
      <c r="C91" s="200" t="str">
        <f>IF('Data Import'!$CJ$366&lt;&gt;"",'Data Import'!$CJ$366,"")</f>
        <v/>
      </c>
      <c r="D91" s="179" t="str">
        <f>IF('Data Import'!$CJ$367&lt;&gt;"",'Data Import'!$CJ$367,"")</f>
        <v/>
      </c>
      <c r="E91" s="179" t="str">
        <f>IF('Data Import'!$CJ$368&lt;&gt;"",'Data Import'!$CJ$368,"")</f>
        <v/>
      </c>
    </row>
    <row r="92" spans="1:5" s="237" customFormat="1" ht="18.75" customHeight="1" x14ac:dyDescent="0.25">
      <c r="A92" s="242">
        <v>86</v>
      </c>
      <c r="B92" s="177" t="s">
        <v>96</v>
      </c>
      <c r="C92" s="200" t="str">
        <f>IF('Data Import'!$CK$366&lt;&gt;"",'Data Import'!$CK$366,"")</f>
        <v/>
      </c>
      <c r="D92" s="179" t="str">
        <f>IF('Data Import'!$CK$367&lt;&gt;"",'Data Import'!$CK$367,"")</f>
        <v/>
      </c>
      <c r="E92" s="179" t="str">
        <f>IF('Data Import'!$CK$368&lt;&gt;"",'Data Import'!$CK$368,"")</f>
        <v/>
      </c>
    </row>
    <row r="93" spans="1:5" s="237" customFormat="1" ht="51" customHeight="1" x14ac:dyDescent="0.25">
      <c r="A93" s="242">
        <v>87</v>
      </c>
      <c r="B93" s="177" t="s">
        <v>97</v>
      </c>
      <c r="C93" s="200" t="str">
        <f>IF('Data Import'!$CL$366&lt;&gt;"",'Data Import'!$CL$366,"")</f>
        <v/>
      </c>
      <c r="D93" s="179" t="str">
        <f>IF('Data Import'!$CL$367&lt;&gt;"",'Data Import'!$CL$367,"")</f>
        <v xml:space="preserve">В отчетном периоде АС "Ялта" в стадии проведения капитального ремонта
</v>
      </c>
      <c r="E93" s="179" t="str">
        <f>IF('Data Import'!$CL$368&lt;&gt;"",'Data Import'!$CL$368,"")</f>
        <v xml:space="preserve">В условия договоров внесены положения о необходимости принятия работ по капитальному ремонту автостанций (в части создания доступной среды) представителями общественной организации инвалидов. •	Сотрудничество с Крымской республиканской региональной организацией общероссийской общественной организации «Всероссийское общество инвалидов», Председатель Поддубный Сергей Анатольевич </v>
      </c>
    </row>
    <row r="94" spans="1:5" s="237" customFormat="1" ht="18" customHeight="1" x14ac:dyDescent="0.25">
      <c r="A94" s="242">
        <v>88</v>
      </c>
      <c r="B94" s="177" t="s">
        <v>98</v>
      </c>
      <c r="C94" s="200" t="str">
        <f>IF('Data Import'!$CM$366&lt;&gt;"",'Data Import'!$CM$366,"")</f>
        <v/>
      </c>
      <c r="D94" s="179" t="str">
        <f>IF('Data Import'!$CM$367&lt;&gt;"",'Data Import'!$CM$367,"")</f>
        <v/>
      </c>
      <c r="E94" s="179" t="str">
        <f>IF('Data Import'!$CM$368&lt;&gt;"",'Data Import'!$CM$368,"")</f>
        <v/>
      </c>
    </row>
    <row r="95" spans="1:5" s="237" customFormat="1" ht="16.5" customHeight="1" x14ac:dyDescent="0.25">
      <c r="A95" s="242">
        <v>89</v>
      </c>
      <c r="B95" s="177" t="s">
        <v>99</v>
      </c>
      <c r="C95" s="200" t="str">
        <f>IF('Data Import'!$CN$366&lt;&gt;"",'Data Import'!$CN$366,"")</f>
        <v/>
      </c>
      <c r="D95" s="179" t="str">
        <f>IF('Data Import'!$CN$367&lt;&gt;"",'Data Import'!$CN$367,"")</f>
        <v/>
      </c>
      <c r="E95" s="179" t="str">
        <f>IF('Data Import'!$CN$368&lt;&gt;"",'Data Import'!$CN$368,"")</f>
        <v/>
      </c>
    </row>
  </sheetData>
  <autoFilter ref="A6:E13"/>
  <mergeCells count="6">
    <mergeCell ref="A1:E1"/>
    <mergeCell ref="A2:A5"/>
    <mergeCell ref="B2:B5"/>
    <mergeCell ref="C2:E2"/>
    <mergeCell ref="C3:E3"/>
    <mergeCell ref="C4:E4"/>
  </mergeCells>
  <pageMargins left="0.7" right="0.7" top="0.75" bottom="0.75" header="0.3" footer="0.3"/>
  <pageSetup paperSize="9" firstPageNumber="2147483648" orientation="portrait"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N368"/>
  <sheetViews>
    <sheetView workbookViewId="0"/>
  </sheetViews>
  <sheetFormatPr defaultRowHeight="15" x14ac:dyDescent="0.25"/>
  <sheetData>
    <row r="1" spans="1:92" ht="105" customHeight="1" x14ac:dyDescent="0.25">
      <c r="A1" t="s">
        <v>276</v>
      </c>
      <c r="D1" s="37" t="s">
        <v>11</v>
      </c>
      <c r="E1" s="37" t="s">
        <v>12</v>
      </c>
      <c r="F1" s="37" t="s">
        <v>13</v>
      </c>
      <c r="G1" s="37" t="s">
        <v>14</v>
      </c>
      <c r="H1" s="37" t="s">
        <v>15</v>
      </c>
      <c r="I1" s="37" t="s">
        <v>16</v>
      </c>
      <c r="J1" s="37" t="s">
        <v>17</v>
      </c>
      <c r="K1" s="37" t="s">
        <v>18</v>
      </c>
      <c r="L1" s="37" t="s">
        <v>19</v>
      </c>
      <c r="M1" s="37" t="s">
        <v>20</v>
      </c>
      <c r="N1" s="37" t="s">
        <v>21</v>
      </c>
      <c r="O1" s="37" t="s">
        <v>22</v>
      </c>
      <c r="P1" s="37" t="s">
        <v>23</v>
      </c>
      <c r="Q1" s="37" t="s">
        <v>24</v>
      </c>
      <c r="R1" s="37" t="s">
        <v>25</v>
      </c>
      <c r="S1" s="37" t="s">
        <v>26</v>
      </c>
      <c r="T1" s="37" t="s">
        <v>27</v>
      </c>
      <c r="U1" s="37" t="s">
        <v>28</v>
      </c>
      <c r="V1" s="37" t="s">
        <v>29</v>
      </c>
      <c r="W1" s="37" t="s">
        <v>30</v>
      </c>
      <c r="X1" s="37" t="s">
        <v>31</v>
      </c>
      <c r="Y1" s="37" t="s">
        <v>32</v>
      </c>
      <c r="Z1" s="37" t="s">
        <v>33</v>
      </c>
      <c r="AA1" s="37" t="s">
        <v>34</v>
      </c>
      <c r="AB1" s="37" t="s">
        <v>35</v>
      </c>
      <c r="AC1" s="37" t="s">
        <v>36</v>
      </c>
      <c r="AD1" s="37" t="s">
        <v>37</v>
      </c>
      <c r="AE1" s="37" t="s">
        <v>38</v>
      </c>
      <c r="AF1" s="37" t="s">
        <v>39</v>
      </c>
      <c r="AG1" s="37" t="s">
        <v>40</v>
      </c>
      <c r="AH1" s="37" t="s">
        <v>41</v>
      </c>
      <c r="AI1" s="37" t="s">
        <v>42</v>
      </c>
      <c r="AJ1" s="37" t="s">
        <v>43</v>
      </c>
      <c r="AK1" s="37" t="s">
        <v>44</v>
      </c>
      <c r="AL1" s="37" t="s">
        <v>45</v>
      </c>
      <c r="AM1" s="37" t="s">
        <v>46</v>
      </c>
      <c r="AN1" s="37" t="s">
        <v>47</v>
      </c>
      <c r="AO1" s="37" t="s">
        <v>48</v>
      </c>
      <c r="AP1" s="37" t="s">
        <v>49</v>
      </c>
      <c r="AQ1" s="37" t="s">
        <v>50</v>
      </c>
      <c r="AR1" s="37" t="s">
        <v>51</v>
      </c>
      <c r="AS1" s="37" t="s">
        <v>52</v>
      </c>
      <c r="AT1" s="37" t="s">
        <v>53</v>
      </c>
      <c r="AU1" s="37" t="s">
        <v>54</v>
      </c>
      <c r="AV1" s="37" t="s">
        <v>55</v>
      </c>
      <c r="AW1" s="37" t="s">
        <v>56</v>
      </c>
      <c r="AX1" s="37" t="s">
        <v>57</v>
      </c>
      <c r="AY1" s="37" t="s">
        <v>58</v>
      </c>
      <c r="AZ1" s="37" t="s">
        <v>59</v>
      </c>
      <c r="BA1" s="37" t="s">
        <v>60</v>
      </c>
      <c r="BB1" s="37" t="s">
        <v>61</v>
      </c>
      <c r="BC1" s="37" t="s">
        <v>62</v>
      </c>
      <c r="BD1" s="37" t="s">
        <v>63</v>
      </c>
      <c r="BE1" s="37" t="s">
        <v>64</v>
      </c>
      <c r="BF1" s="37" t="s">
        <v>65</v>
      </c>
      <c r="BG1" s="37" t="s">
        <v>66</v>
      </c>
      <c r="BH1" s="37" t="s">
        <v>67</v>
      </c>
      <c r="BI1" s="37" t="s">
        <v>68</v>
      </c>
      <c r="BJ1" s="37" t="s">
        <v>69</v>
      </c>
      <c r="BK1" s="37" t="s">
        <v>70</v>
      </c>
      <c r="BL1" s="37" t="s">
        <v>71</v>
      </c>
      <c r="BM1" s="37" t="s">
        <v>72</v>
      </c>
      <c r="BN1" s="37" t="s">
        <v>73</v>
      </c>
      <c r="BO1" s="37" t="s">
        <v>74</v>
      </c>
      <c r="BP1" s="37" t="s">
        <v>75</v>
      </c>
      <c r="BQ1" s="37" t="s">
        <v>76</v>
      </c>
      <c r="BR1" s="37" t="s">
        <v>77</v>
      </c>
      <c r="BS1" s="37" t="s">
        <v>78</v>
      </c>
      <c r="BT1" s="37" t="s">
        <v>79</v>
      </c>
      <c r="BU1" s="37" t="s">
        <v>80</v>
      </c>
      <c r="BV1" s="37" t="s">
        <v>81</v>
      </c>
      <c r="BW1" s="37" t="s">
        <v>82</v>
      </c>
      <c r="BX1" s="37" t="s">
        <v>83</v>
      </c>
      <c r="BY1" s="37" t="s">
        <v>84</v>
      </c>
      <c r="BZ1" s="37" t="s">
        <v>85</v>
      </c>
      <c r="CA1" s="37" t="s">
        <v>86</v>
      </c>
      <c r="CB1" s="37" t="s">
        <v>87</v>
      </c>
      <c r="CC1" s="37" t="s">
        <v>88</v>
      </c>
      <c r="CD1" s="37" t="s">
        <v>89</v>
      </c>
      <c r="CE1" s="37" t="s">
        <v>90</v>
      </c>
      <c r="CF1" s="37" t="s">
        <v>91</v>
      </c>
      <c r="CG1" s="37" t="s">
        <v>92</v>
      </c>
      <c r="CH1" s="37" t="s">
        <v>93</v>
      </c>
      <c r="CI1" s="37" t="s">
        <v>94</v>
      </c>
      <c r="CJ1" s="37" t="s">
        <v>95</v>
      </c>
      <c r="CK1" s="37" t="s">
        <v>96</v>
      </c>
      <c r="CL1" s="37" t="s">
        <v>97</v>
      </c>
      <c r="CM1" s="37" t="s">
        <v>98</v>
      </c>
      <c r="CN1" s="37" t="s">
        <v>99</v>
      </c>
    </row>
    <row r="2" spans="1:92" x14ac:dyDescent="0.25">
      <c r="A2" s="36"/>
      <c r="D2" t="s">
        <v>7</v>
      </c>
      <c r="G2" t="s">
        <v>7</v>
      </c>
      <c r="H2" t="s">
        <v>6</v>
      </c>
      <c r="I2" t="s">
        <v>7</v>
      </c>
      <c r="J2" t="s">
        <v>7</v>
      </c>
      <c r="K2" t="s">
        <v>7</v>
      </c>
      <c r="L2" t="s">
        <v>7</v>
      </c>
      <c r="M2" t="s">
        <v>7</v>
      </c>
      <c r="N2" t="s">
        <v>6</v>
      </c>
      <c r="O2" t="s">
        <v>6</v>
      </c>
      <c r="P2" t="s">
        <v>6</v>
      </c>
      <c r="Q2" t="s">
        <v>7</v>
      </c>
      <c r="R2" t="s">
        <v>6</v>
      </c>
      <c r="S2" t="s">
        <v>7</v>
      </c>
      <c r="W2" t="s">
        <v>6</v>
      </c>
      <c r="Y2" t="s">
        <v>7</v>
      </c>
      <c r="Z2" t="s">
        <v>7</v>
      </c>
      <c r="AA2" t="s">
        <v>6</v>
      </c>
      <c r="AB2" t="s">
        <v>7</v>
      </c>
      <c r="AC2" t="s">
        <v>7</v>
      </c>
      <c r="AD2" t="s">
        <v>7</v>
      </c>
      <c r="AE2" t="s">
        <v>7</v>
      </c>
      <c r="AF2" t="s">
        <v>7</v>
      </c>
      <c r="AG2" t="s">
        <v>7</v>
      </c>
      <c r="AH2" t="s">
        <v>6</v>
      </c>
      <c r="AI2" t="s">
        <v>6</v>
      </c>
      <c r="AJ2" t="s">
        <v>7</v>
      </c>
      <c r="AK2" t="s">
        <v>6</v>
      </c>
      <c r="AL2" t="s">
        <v>7</v>
      </c>
      <c r="AN2" t="s">
        <v>7</v>
      </c>
      <c r="AO2" t="s">
        <v>6</v>
      </c>
      <c r="AP2" t="s">
        <v>6</v>
      </c>
      <c r="AQ2" t="s">
        <v>6</v>
      </c>
      <c r="AR2" t="s">
        <v>7</v>
      </c>
      <c r="AS2" t="s">
        <v>6</v>
      </c>
      <c r="AU2" t="s">
        <v>6</v>
      </c>
      <c r="AV2" t="s">
        <v>7</v>
      </c>
      <c r="AW2" t="s">
        <v>6</v>
      </c>
      <c r="AX2" t="s">
        <v>6</v>
      </c>
      <c r="AY2" t="s">
        <v>7</v>
      </c>
      <c r="BA2" t="s">
        <v>6</v>
      </c>
      <c r="BC2" t="s">
        <v>7</v>
      </c>
      <c r="BD2" t="s">
        <v>7</v>
      </c>
      <c r="BE2" t="s">
        <v>6</v>
      </c>
      <c r="BF2" t="s">
        <v>6</v>
      </c>
      <c r="BG2" t="s">
        <v>7</v>
      </c>
      <c r="BI2" t="s">
        <v>7</v>
      </c>
      <c r="BJ2" t="s">
        <v>6</v>
      </c>
      <c r="BK2" t="s">
        <v>7</v>
      </c>
      <c r="BL2" t="s">
        <v>7</v>
      </c>
      <c r="BM2" t="s">
        <v>7</v>
      </c>
      <c r="BN2" t="s">
        <v>6</v>
      </c>
      <c r="BO2" t="s">
        <v>6</v>
      </c>
      <c r="BP2" t="s">
        <v>7</v>
      </c>
      <c r="BQ2" t="s">
        <v>6</v>
      </c>
      <c r="BR2" t="s">
        <v>7</v>
      </c>
      <c r="BS2" t="s">
        <v>7</v>
      </c>
      <c r="BT2" t="s">
        <v>6</v>
      </c>
      <c r="BU2" t="s">
        <v>7</v>
      </c>
      <c r="BV2" t="s">
        <v>7</v>
      </c>
      <c r="BW2" t="s">
        <v>6</v>
      </c>
      <c r="BY2" t="s">
        <v>7</v>
      </c>
      <c r="CA2" t="s">
        <v>7</v>
      </c>
      <c r="CB2" t="s">
        <v>7</v>
      </c>
      <c r="CC2" t="s">
        <v>7</v>
      </c>
      <c r="CD2" t="s">
        <v>7</v>
      </c>
      <c r="CE2" t="s">
        <v>7</v>
      </c>
      <c r="CH2" t="s">
        <v>7</v>
      </c>
      <c r="CL2" t="s">
        <v>7</v>
      </c>
      <c r="CM2" t="s">
        <v>7</v>
      </c>
    </row>
    <row r="3" spans="1:92" x14ac:dyDescent="0.25">
      <c r="A3" s="36"/>
      <c r="D3" t="s">
        <v>277</v>
      </c>
      <c r="G3" t="s">
        <v>7</v>
      </c>
      <c r="H3" t="s">
        <v>6</v>
      </c>
      <c r="I3" t="s">
        <v>277</v>
      </c>
      <c r="J3" t="s">
        <v>277</v>
      </c>
      <c r="K3" t="s">
        <v>7</v>
      </c>
      <c r="L3" t="s">
        <v>6</v>
      </c>
      <c r="M3" t="s">
        <v>7</v>
      </c>
      <c r="N3" t="s">
        <v>6</v>
      </c>
      <c r="O3" t="s">
        <v>6</v>
      </c>
      <c r="P3" t="s">
        <v>6</v>
      </c>
      <c r="Q3" t="s">
        <v>277</v>
      </c>
      <c r="R3" t="s">
        <v>6</v>
      </c>
      <c r="S3" t="s">
        <v>277</v>
      </c>
      <c r="W3" t="s">
        <v>6</v>
      </c>
      <c r="Y3" t="s">
        <v>7</v>
      </c>
      <c r="Z3" t="s">
        <v>7</v>
      </c>
      <c r="AA3" t="s">
        <v>6</v>
      </c>
      <c r="AB3" t="s">
        <v>7</v>
      </c>
      <c r="AC3" t="s">
        <v>7</v>
      </c>
      <c r="AD3" t="s">
        <v>7</v>
      </c>
      <c r="AE3" t="s">
        <v>7</v>
      </c>
      <c r="AF3" t="s">
        <v>6</v>
      </c>
      <c r="AG3" t="s">
        <v>6</v>
      </c>
      <c r="AH3" t="s">
        <v>6</v>
      </c>
      <c r="AI3" t="s">
        <v>6</v>
      </c>
      <c r="AJ3" t="s">
        <v>7</v>
      </c>
      <c r="AK3" t="s">
        <v>6</v>
      </c>
      <c r="AL3" t="s">
        <v>6</v>
      </c>
      <c r="AN3" t="s">
        <v>7</v>
      </c>
      <c r="AO3" t="s">
        <v>6</v>
      </c>
      <c r="AP3" t="s">
        <v>6</v>
      </c>
      <c r="AQ3" t="s">
        <v>6</v>
      </c>
      <c r="AR3" t="s">
        <v>7</v>
      </c>
      <c r="AS3" t="s">
        <v>7</v>
      </c>
      <c r="AU3" t="s">
        <v>277</v>
      </c>
      <c r="AV3" t="s">
        <v>277</v>
      </c>
      <c r="AW3" t="s">
        <v>6</v>
      </c>
      <c r="AX3" t="s">
        <v>7</v>
      </c>
      <c r="AY3" t="s">
        <v>7</v>
      </c>
      <c r="BA3" t="s">
        <v>6</v>
      </c>
      <c r="BC3" t="s">
        <v>7</v>
      </c>
      <c r="BD3" t="s">
        <v>7</v>
      </c>
      <c r="BE3" t="s">
        <v>6</v>
      </c>
      <c r="BF3" t="s">
        <v>6</v>
      </c>
      <c r="BG3" t="s">
        <v>7</v>
      </c>
      <c r="BI3" t="s">
        <v>7</v>
      </c>
      <c r="BJ3" t="s">
        <v>277</v>
      </c>
      <c r="BK3" t="s">
        <v>6</v>
      </c>
      <c r="BL3" t="s">
        <v>6</v>
      </c>
      <c r="BM3" t="s">
        <v>7</v>
      </c>
      <c r="BN3" t="s">
        <v>7</v>
      </c>
      <c r="BO3" t="s">
        <v>6</v>
      </c>
      <c r="BP3" t="s">
        <v>7</v>
      </c>
      <c r="BQ3" t="s">
        <v>6</v>
      </c>
      <c r="BR3" t="s">
        <v>6</v>
      </c>
      <c r="BS3" t="s">
        <v>277</v>
      </c>
      <c r="BT3" t="s">
        <v>6</v>
      </c>
      <c r="BU3" t="s">
        <v>7</v>
      </c>
      <c r="BV3" t="s">
        <v>7</v>
      </c>
      <c r="BW3" t="s">
        <v>6</v>
      </c>
      <c r="BY3" t="s">
        <v>6</v>
      </c>
      <c r="CA3" t="s">
        <v>7</v>
      </c>
      <c r="CB3" t="s">
        <v>7</v>
      </c>
      <c r="CC3" t="s">
        <v>6</v>
      </c>
      <c r="CD3" t="s">
        <v>7</v>
      </c>
      <c r="CE3" t="s">
        <v>7</v>
      </c>
      <c r="CH3" t="s">
        <v>7</v>
      </c>
      <c r="CL3" t="s">
        <v>277</v>
      </c>
      <c r="CM3" t="s">
        <v>277</v>
      </c>
    </row>
    <row r="4" spans="1:92" x14ac:dyDescent="0.25">
      <c r="A4" s="36"/>
      <c r="I4" t="s">
        <v>278</v>
      </c>
      <c r="J4" t="s">
        <v>279</v>
      </c>
      <c r="Q4" t="s">
        <v>280</v>
      </c>
      <c r="S4" t="s">
        <v>281</v>
      </c>
      <c r="AF4" t="s">
        <v>282</v>
      </c>
      <c r="AU4" t="s">
        <v>283</v>
      </c>
      <c r="AV4" t="s">
        <v>284</v>
      </c>
      <c r="BJ4" t="s">
        <v>285</v>
      </c>
      <c r="BL4" t="s">
        <v>277</v>
      </c>
      <c r="BS4" t="s">
        <v>286</v>
      </c>
      <c r="BW4" t="s">
        <v>287</v>
      </c>
      <c r="CL4" t="s">
        <v>288</v>
      </c>
      <c r="CM4" t="s">
        <v>289</v>
      </c>
    </row>
    <row r="5" spans="1:92" x14ac:dyDescent="0.25">
      <c r="A5" s="36"/>
      <c r="G5" t="s">
        <v>290</v>
      </c>
      <c r="K5" t="s">
        <v>291</v>
      </c>
      <c r="M5" t="s">
        <v>292</v>
      </c>
      <c r="N5" t="s">
        <v>293</v>
      </c>
      <c r="Y5" t="s">
        <v>294</v>
      </c>
      <c r="AB5" t="s">
        <v>295</v>
      </c>
      <c r="AC5" t="s">
        <v>296</v>
      </c>
      <c r="AD5" t="s">
        <v>297</v>
      </c>
      <c r="AE5" t="s">
        <v>298</v>
      </c>
      <c r="AJ5" t="s">
        <v>299</v>
      </c>
      <c r="AL5" t="s">
        <v>300</v>
      </c>
      <c r="AN5" t="s">
        <v>301</v>
      </c>
      <c r="AR5" t="s">
        <v>302</v>
      </c>
      <c r="AS5" t="s">
        <v>303</v>
      </c>
      <c r="AX5" t="s">
        <v>304</v>
      </c>
      <c r="AY5" t="s">
        <v>305</v>
      </c>
      <c r="BC5" t="s">
        <v>306</v>
      </c>
      <c r="BD5" t="s">
        <v>307</v>
      </c>
      <c r="BG5" t="s">
        <v>308</v>
      </c>
      <c r="BI5" t="s">
        <v>309</v>
      </c>
      <c r="BM5" t="s">
        <v>310</v>
      </c>
      <c r="BN5" t="s">
        <v>311</v>
      </c>
      <c r="BP5" t="s">
        <v>312</v>
      </c>
      <c r="BU5" t="s">
        <v>313</v>
      </c>
      <c r="BV5" t="s">
        <v>314</v>
      </c>
      <c r="CA5" t="s">
        <v>315</v>
      </c>
      <c r="CD5" t="s">
        <v>316</v>
      </c>
      <c r="CE5" t="s">
        <v>317</v>
      </c>
      <c r="CH5" t="s">
        <v>318</v>
      </c>
    </row>
    <row r="6" spans="1:92" x14ac:dyDescent="0.25">
      <c r="A6" s="36"/>
      <c r="G6" t="s">
        <v>319</v>
      </c>
      <c r="K6" t="s">
        <v>291</v>
      </c>
      <c r="M6" t="s">
        <v>320</v>
      </c>
      <c r="N6" t="s">
        <v>321</v>
      </c>
      <c r="Y6" t="s">
        <v>322</v>
      </c>
      <c r="AB6" t="s">
        <v>323</v>
      </c>
      <c r="AC6" t="s">
        <v>324</v>
      </c>
      <c r="AD6" t="s">
        <v>325</v>
      </c>
      <c r="AE6" t="s">
        <v>326</v>
      </c>
      <c r="AJ6" t="s">
        <v>327</v>
      </c>
      <c r="AL6" t="s">
        <v>328</v>
      </c>
      <c r="AN6" t="s">
        <v>329</v>
      </c>
      <c r="AR6" t="s">
        <v>330</v>
      </c>
      <c r="AS6" t="s">
        <v>331</v>
      </c>
      <c r="AV6" t="s">
        <v>332</v>
      </c>
      <c r="AX6" t="s">
        <v>333</v>
      </c>
      <c r="AY6" t="s">
        <v>334</v>
      </c>
      <c r="BC6" t="s">
        <v>335</v>
      </c>
      <c r="BD6" t="s">
        <v>336</v>
      </c>
      <c r="BG6" t="s">
        <v>337</v>
      </c>
      <c r="BI6" t="s">
        <v>338</v>
      </c>
      <c r="BM6" t="s">
        <v>339</v>
      </c>
      <c r="BN6" t="s">
        <v>340</v>
      </c>
      <c r="BP6" t="s">
        <v>341</v>
      </c>
      <c r="BU6" t="s">
        <v>342</v>
      </c>
      <c r="BV6" t="s">
        <v>343</v>
      </c>
      <c r="CA6" t="s">
        <v>344</v>
      </c>
      <c r="CD6" t="s">
        <v>345</v>
      </c>
      <c r="CE6" t="s">
        <v>346</v>
      </c>
      <c r="CH6" t="s">
        <v>347</v>
      </c>
    </row>
    <row r="7" spans="1:92" x14ac:dyDescent="0.25">
      <c r="A7" s="36"/>
      <c r="D7" t="s">
        <v>7</v>
      </c>
      <c r="G7" t="s">
        <v>7</v>
      </c>
      <c r="H7" t="s">
        <v>7</v>
      </c>
      <c r="I7" t="s">
        <v>7</v>
      </c>
      <c r="J7" t="s">
        <v>7</v>
      </c>
      <c r="K7" t="s">
        <v>6</v>
      </c>
      <c r="L7" t="s">
        <v>7</v>
      </c>
      <c r="M7" t="s">
        <v>6</v>
      </c>
      <c r="N7" t="s">
        <v>7</v>
      </c>
      <c r="O7" t="s">
        <v>7</v>
      </c>
      <c r="P7" t="s">
        <v>7</v>
      </c>
      <c r="Q7" t="s">
        <v>7</v>
      </c>
      <c r="R7" t="s">
        <v>7</v>
      </c>
      <c r="S7" t="s">
        <v>7</v>
      </c>
      <c r="W7" t="s">
        <v>7</v>
      </c>
      <c r="X7" t="s">
        <v>7</v>
      </c>
      <c r="Y7" t="s">
        <v>7</v>
      </c>
      <c r="Z7" t="s">
        <v>6</v>
      </c>
      <c r="AA7" t="s">
        <v>7</v>
      </c>
      <c r="AB7" t="s">
        <v>6</v>
      </c>
      <c r="AC7" t="s">
        <v>7</v>
      </c>
      <c r="AD7" t="s">
        <v>7</v>
      </c>
      <c r="AE7" t="s">
        <v>7</v>
      </c>
      <c r="AF7" t="s">
        <v>7</v>
      </c>
      <c r="AG7" t="s">
        <v>7</v>
      </c>
      <c r="AH7" t="s">
        <v>7</v>
      </c>
      <c r="AI7" t="s">
        <v>7</v>
      </c>
      <c r="AJ7" t="s">
        <v>7</v>
      </c>
      <c r="AK7" t="s">
        <v>7</v>
      </c>
      <c r="AL7" t="s">
        <v>7</v>
      </c>
      <c r="AN7" t="s">
        <v>7</v>
      </c>
      <c r="AO7" t="s">
        <v>6</v>
      </c>
      <c r="AP7" t="s">
        <v>7</v>
      </c>
      <c r="AQ7" t="s">
        <v>7</v>
      </c>
      <c r="AR7" t="s">
        <v>6</v>
      </c>
      <c r="AS7" t="s">
        <v>7</v>
      </c>
      <c r="AU7" t="s">
        <v>7</v>
      </c>
      <c r="AV7" t="s">
        <v>7</v>
      </c>
      <c r="AW7" t="s">
        <v>7</v>
      </c>
      <c r="AX7" t="s">
        <v>7</v>
      </c>
      <c r="AY7" t="s">
        <v>7</v>
      </c>
      <c r="BA7" t="s">
        <v>6</v>
      </c>
      <c r="BC7" t="s">
        <v>7</v>
      </c>
      <c r="BD7" t="s">
        <v>7</v>
      </c>
      <c r="BE7" t="s">
        <v>7</v>
      </c>
      <c r="BF7" t="s">
        <v>7</v>
      </c>
      <c r="BG7" t="s">
        <v>7</v>
      </c>
      <c r="BI7" t="s">
        <v>7</v>
      </c>
      <c r="BJ7" t="s">
        <v>7</v>
      </c>
      <c r="BK7" t="s">
        <v>7</v>
      </c>
      <c r="BL7" t="s">
        <v>7</v>
      </c>
      <c r="BM7" t="s">
        <v>7</v>
      </c>
      <c r="BN7" t="s">
        <v>7</v>
      </c>
      <c r="BO7" t="s">
        <v>7</v>
      </c>
      <c r="BP7" t="s">
        <v>6</v>
      </c>
      <c r="BQ7" t="s">
        <v>7</v>
      </c>
      <c r="BR7" t="s">
        <v>7</v>
      </c>
      <c r="BS7" t="s">
        <v>7</v>
      </c>
      <c r="BT7" t="s">
        <v>7</v>
      </c>
      <c r="BU7" t="s">
        <v>7</v>
      </c>
      <c r="BV7" t="s">
        <v>6</v>
      </c>
      <c r="BW7" t="s">
        <v>7</v>
      </c>
      <c r="BY7" t="s">
        <v>7</v>
      </c>
      <c r="CA7" t="s">
        <v>7</v>
      </c>
      <c r="CB7" t="s">
        <v>7</v>
      </c>
      <c r="CC7" t="s">
        <v>7</v>
      </c>
      <c r="CD7" t="s">
        <v>7</v>
      </c>
      <c r="CE7" t="s">
        <v>7</v>
      </c>
      <c r="CH7" t="s">
        <v>6</v>
      </c>
      <c r="CL7" t="s">
        <v>7</v>
      </c>
      <c r="CM7" t="s">
        <v>7</v>
      </c>
    </row>
    <row r="8" spans="1:92" x14ac:dyDescent="0.25">
      <c r="A8" s="36"/>
      <c r="D8" t="s">
        <v>7</v>
      </c>
      <c r="G8" t="s">
        <v>7</v>
      </c>
      <c r="H8" t="s">
        <v>6</v>
      </c>
      <c r="I8" t="s">
        <v>6</v>
      </c>
      <c r="J8" t="s">
        <v>7</v>
      </c>
      <c r="L8" t="s">
        <v>7</v>
      </c>
      <c r="N8" t="s">
        <v>7</v>
      </c>
      <c r="O8" t="s">
        <v>7</v>
      </c>
      <c r="P8" t="s">
        <v>7</v>
      </c>
      <c r="Q8" t="s">
        <v>7</v>
      </c>
      <c r="R8" t="s">
        <v>6</v>
      </c>
      <c r="S8" t="s">
        <v>7</v>
      </c>
      <c r="W8" t="s">
        <v>6</v>
      </c>
      <c r="X8" t="s">
        <v>7</v>
      </c>
      <c r="Y8" t="s">
        <v>7</v>
      </c>
      <c r="AA8" t="s">
        <v>6</v>
      </c>
      <c r="AB8" t="s">
        <v>6</v>
      </c>
      <c r="AC8" t="s">
        <v>7</v>
      </c>
      <c r="AD8" t="s">
        <v>6</v>
      </c>
      <c r="AE8" t="s">
        <v>7</v>
      </c>
      <c r="AF8" t="s">
        <v>7</v>
      </c>
      <c r="AG8" t="s">
        <v>6</v>
      </c>
      <c r="AH8" t="s">
        <v>7</v>
      </c>
      <c r="AI8" t="s">
        <v>7</v>
      </c>
      <c r="AJ8" t="s">
        <v>7</v>
      </c>
      <c r="AK8" t="s">
        <v>6</v>
      </c>
      <c r="AL8" t="s">
        <v>7</v>
      </c>
      <c r="AN8" t="s">
        <v>7</v>
      </c>
      <c r="AP8" t="s">
        <v>7</v>
      </c>
      <c r="AQ8" t="s">
        <v>7</v>
      </c>
      <c r="AS8" t="s">
        <v>6</v>
      </c>
      <c r="AU8" t="s">
        <v>6</v>
      </c>
      <c r="AV8" t="s">
        <v>6</v>
      </c>
      <c r="AW8" t="s">
        <v>6</v>
      </c>
      <c r="AX8" t="s">
        <v>7</v>
      </c>
      <c r="AY8" t="s">
        <v>7</v>
      </c>
      <c r="BA8" t="s">
        <v>6</v>
      </c>
      <c r="BC8" t="s">
        <v>7</v>
      </c>
      <c r="BD8" t="s">
        <v>7</v>
      </c>
      <c r="BE8" t="s">
        <v>6</v>
      </c>
      <c r="BF8" t="s">
        <v>6</v>
      </c>
      <c r="BG8" t="s">
        <v>7</v>
      </c>
      <c r="BI8" t="s">
        <v>7</v>
      </c>
      <c r="BJ8" t="s">
        <v>6</v>
      </c>
      <c r="BK8" t="s">
        <v>7</v>
      </c>
      <c r="BL8" t="s">
        <v>6</v>
      </c>
      <c r="BM8" t="s">
        <v>7</v>
      </c>
      <c r="BN8" t="s">
        <v>6</v>
      </c>
      <c r="BO8" t="s">
        <v>6</v>
      </c>
      <c r="BQ8" t="s">
        <v>7</v>
      </c>
      <c r="BR8" t="s">
        <v>6</v>
      </c>
      <c r="BS8" t="s">
        <v>7</v>
      </c>
      <c r="BT8" t="s">
        <v>7</v>
      </c>
      <c r="BU8" t="s">
        <v>7</v>
      </c>
      <c r="BW8" t="s">
        <v>6</v>
      </c>
      <c r="BY8" t="s">
        <v>7</v>
      </c>
      <c r="CA8" t="s">
        <v>7</v>
      </c>
      <c r="CB8" t="s">
        <v>7</v>
      </c>
      <c r="CC8" t="s">
        <v>7</v>
      </c>
      <c r="CD8" t="s">
        <v>6</v>
      </c>
      <c r="CE8" t="s">
        <v>6</v>
      </c>
      <c r="CL8" t="s">
        <v>7</v>
      </c>
      <c r="CM8" t="s">
        <v>6</v>
      </c>
    </row>
    <row r="9" spans="1:92" x14ac:dyDescent="0.25">
      <c r="A9" s="36"/>
      <c r="D9" t="s">
        <v>6</v>
      </c>
      <c r="G9" t="s">
        <v>7</v>
      </c>
      <c r="J9" t="s">
        <v>7</v>
      </c>
      <c r="L9" t="s">
        <v>6</v>
      </c>
      <c r="N9" t="s">
        <v>6</v>
      </c>
      <c r="O9" t="s">
        <v>6</v>
      </c>
      <c r="P9" t="s">
        <v>7</v>
      </c>
      <c r="Q9" t="s">
        <v>6</v>
      </c>
      <c r="S9" t="s">
        <v>7</v>
      </c>
      <c r="X9" t="s">
        <v>7</v>
      </c>
      <c r="Y9" t="s">
        <v>6</v>
      </c>
      <c r="AC9" t="s">
        <v>6</v>
      </c>
      <c r="AE9" t="s">
        <v>7</v>
      </c>
      <c r="AF9" t="s">
        <v>7</v>
      </c>
      <c r="AH9" t="s">
        <v>7</v>
      </c>
      <c r="AI9" t="s">
        <v>7</v>
      </c>
      <c r="AJ9" t="s">
        <v>6</v>
      </c>
      <c r="AL9" t="s">
        <v>7</v>
      </c>
      <c r="AN9" t="s">
        <v>6</v>
      </c>
      <c r="AP9" t="s">
        <v>6</v>
      </c>
      <c r="AQ9" t="s">
        <v>6</v>
      </c>
      <c r="AV9" t="s">
        <v>6</v>
      </c>
      <c r="AX9" t="s">
        <v>6</v>
      </c>
      <c r="AY9" t="s">
        <v>7</v>
      </c>
      <c r="BC9" t="s">
        <v>7</v>
      </c>
      <c r="BD9" t="s">
        <v>6</v>
      </c>
      <c r="BG9" t="s">
        <v>6</v>
      </c>
      <c r="BI9" t="s">
        <v>7</v>
      </c>
      <c r="BJ9" t="s">
        <v>6</v>
      </c>
      <c r="BK9" t="s">
        <v>6</v>
      </c>
      <c r="BM9" t="s">
        <v>7</v>
      </c>
      <c r="BQ9" t="s">
        <v>7</v>
      </c>
      <c r="BR9" t="s">
        <v>6</v>
      </c>
      <c r="BS9" t="s">
        <v>6</v>
      </c>
      <c r="BT9" t="s">
        <v>7</v>
      </c>
      <c r="BU9" t="s">
        <v>6</v>
      </c>
      <c r="BY9" t="s">
        <v>6</v>
      </c>
      <c r="CA9" t="s">
        <v>6</v>
      </c>
      <c r="CB9" t="s">
        <v>7</v>
      </c>
      <c r="CC9" t="s">
        <v>7</v>
      </c>
      <c r="CE9" t="s">
        <v>6</v>
      </c>
      <c r="CL9" t="s">
        <v>6</v>
      </c>
      <c r="CM9" t="s">
        <v>6</v>
      </c>
    </row>
    <row r="10" spans="1:92" x14ac:dyDescent="0.25">
      <c r="A10" s="36"/>
      <c r="G10" t="s">
        <v>348</v>
      </c>
      <c r="J10" t="s">
        <v>349</v>
      </c>
      <c r="N10" t="s">
        <v>350</v>
      </c>
      <c r="P10" t="s">
        <v>351</v>
      </c>
      <c r="S10" t="s">
        <v>352</v>
      </c>
      <c r="X10" t="s">
        <v>353</v>
      </c>
      <c r="AE10" t="s">
        <v>354</v>
      </c>
      <c r="AF10" t="s">
        <v>355</v>
      </c>
      <c r="AH10" t="s">
        <v>356</v>
      </c>
      <c r="AL10" t="s">
        <v>357</v>
      </c>
      <c r="AY10" t="s">
        <v>358</v>
      </c>
      <c r="BC10" t="s">
        <v>359</v>
      </c>
      <c r="BI10" t="s">
        <v>360</v>
      </c>
      <c r="BM10" t="s">
        <v>361</v>
      </c>
      <c r="BQ10" t="s">
        <v>362</v>
      </c>
      <c r="BT10" t="s">
        <v>363</v>
      </c>
      <c r="CB10" t="s">
        <v>364</v>
      </c>
      <c r="CC10" t="s">
        <v>365</v>
      </c>
    </row>
    <row r="11" spans="1:92" x14ac:dyDescent="0.25">
      <c r="A11" s="36"/>
      <c r="G11" t="s">
        <v>366</v>
      </c>
      <c r="J11" t="s">
        <v>367</v>
      </c>
      <c r="P11" t="s">
        <v>368</v>
      </c>
      <c r="S11" t="s">
        <v>366</v>
      </c>
      <c r="X11" t="s">
        <v>367</v>
      </c>
      <c r="AE11" t="s">
        <v>368</v>
      </c>
      <c r="AF11" t="s">
        <v>368</v>
      </c>
      <c r="AH11" t="s">
        <v>366</v>
      </c>
      <c r="AI11" t="s">
        <v>367</v>
      </c>
      <c r="AL11" t="s">
        <v>368</v>
      </c>
      <c r="AY11" t="s">
        <v>367</v>
      </c>
      <c r="BC11" t="s">
        <v>367</v>
      </c>
      <c r="BI11" t="s">
        <v>367</v>
      </c>
      <c r="BM11" t="s">
        <v>367</v>
      </c>
      <c r="BQ11" t="s">
        <v>368</v>
      </c>
      <c r="BT11" t="s">
        <v>366</v>
      </c>
      <c r="CB11" t="s">
        <v>366</v>
      </c>
      <c r="CC11" t="s">
        <v>368</v>
      </c>
    </row>
    <row r="12" spans="1:92" x14ac:dyDescent="0.25">
      <c r="A12" s="36"/>
      <c r="G12">
        <v>820</v>
      </c>
      <c r="J12">
        <v>1370</v>
      </c>
      <c r="P12">
        <v>100</v>
      </c>
      <c r="S12">
        <v>800</v>
      </c>
      <c r="X12">
        <v>1</v>
      </c>
      <c r="AE12">
        <v>0.5</v>
      </c>
      <c r="AF12">
        <v>100</v>
      </c>
      <c r="AH12">
        <v>4719</v>
      </c>
      <c r="AL12">
        <v>100</v>
      </c>
      <c r="AY12">
        <v>7000</v>
      </c>
      <c r="BC12">
        <v>7</v>
      </c>
      <c r="BQ12">
        <v>100</v>
      </c>
      <c r="BT12">
        <v>280</v>
      </c>
      <c r="CC12">
        <v>25</v>
      </c>
    </row>
    <row r="13" spans="1:92" x14ac:dyDescent="0.25">
      <c r="A13" s="36"/>
      <c r="G13">
        <v>998</v>
      </c>
      <c r="J13">
        <v>7008</v>
      </c>
      <c r="P13">
        <v>100</v>
      </c>
      <c r="S13">
        <v>884</v>
      </c>
      <c r="X13">
        <v>1</v>
      </c>
      <c r="AE13">
        <v>0.1</v>
      </c>
      <c r="AF13">
        <v>98</v>
      </c>
      <c r="AH13">
        <v>10524</v>
      </c>
      <c r="AL13">
        <v>100</v>
      </c>
      <c r="AY13">
        <v>6490</v>
      </c>
      <c r="BC13">
        <v>7</v>
      </c>
      <c r="BM13">
        <v>549</v>
      </c>
      <c r="BQ13">
        <v>100</v>
      </c>
      <c r="BT13">
        <v>285</v>
      </c>
      <c r="CC13">
        <v>27</v>
      </c>
    </row>
    <row r="14" spans="1:92" x14ac:dyDescent="0.25">
      <c r="A14" s="36"/>
      <c r="D14" t="s">
        <v>7</v>
      </c>
      <c r="G14" t="s">
        <v>7</v>
      </c>
      <c r="J14" t="s">
        <v>7</v>
      </c>
      <c r="L14" t="s">
        <v>6</v>
      </c>
      <c r="N14" t="s">
        <v>7</v>
      </c>
      <c r="O14" t="s">
        <v>7</v>
      </c>
      <c r="P14" t="s">
        <v>7</v>
      </c>
      <c r="Q14" t="s">
        <v>7</v>
      </c>
      <c r="R14" t="s">
        <v>6</v>
      </c>
      <c r="S14" t="s">
        <v>7</v>
      </c>
      <c r="X14" t="s">
        <v>7</v>
      </c>
      <c r="Y14" t="s">
        <v>7</v>
      </c>
      <c r="AC14" t="s">
        <v>7</v>
      </c>
      <c r="AD14" t="s">
        <v>7</v>
      </c>
      <c r="AE14" t="s">
        <v>7</v>
      </c>
      <c r="AF14" t="s">
        <v>7</v>
      </c>
      <c r="AH14" t="s">
        <v>7</v>
      </c>
      <c r="AI14" t="s">
        <v>7</v>
      </c>
      <c r="AJ14" t="s">
        <v>7</v>
      </c>
      <c r="AK14" t="s">
        <v>7</v>
      </c>
      <c r="AL14" t="s">
        <v>7</v>
      </c>
      <c r="AN14" t="s">
        <v>7</v>
      </c>
      <c r="AP14" t="s">
        <v>7</v>
      </c>
      <c r="AQ14" t="s">
        <v>6</v>
      </c>
      <c r="AS14" t="s">
        <v>7</v>
      </c>
      <c r="AU14" t="s">
        <v>7</v>
      </c>
      <c r="AV14" t="s">
        <v>277</v>
      </c>
      <c r="AX14" t="s">
        <v>7</v>
      </c>
      <c r="AY14" t="s">
        <v>7</v>
      </c>
      <c r="BC14" t="s">
        <v>7</v>
      </c>
      <c r="BD14" t="s">
        <v>6</v>
      </c>
      <c r="BG14" t="s">
        <v>7</v>
      </c>
      <c r="BI14" t="s">
        <v>7</v>
      </c>
      <c r="BJ14" t="s">
        <v>7</v>
      </c>
      <c r="BK14" t="s">
        <v>7</v>
      </c>
      <c r="BM14" t="s">
        <v>7</v>
      </c>
      <c r="BQ14" t="s">
        <v>7</v>
      </c>
      <c r="BR14" t="s">
        <v>7</v>
      </c>
      <c r="BS14" t="s">
        <v>7</v>
      </c>
      <c r="BT14" t="s">
        <v>7</v>
      </c>
      <c r="BU14" t="s">
        <v>7</v>
      </c>
      <c r="BY14" t="s">
        <v>7</v>
      </c>
      <c r="CA14" t="s">
        <v>7</v>
      </c>
      <c r="CB14" t="s">
        <v>7</v>
      </c>
      <c r="CC14" t="s">
        <v>7</v>
      </c>
      <c r="CE14" t="s">
        <v>7</v>
      </c>
      <c r="CL14" t="s">
        <v>7</v>
      </c>
      <c r="CM14" t="s">
        <v>6</v>
      </c>
    </row>
    <row r="15" spans="1:92" x14ac:dyDescent="0.25">
      <c r="A15" s="36"/>
      <c r="AV15" t="s">
        <v>369</v>
      </c>
    </row>
    <row r="16" spans="1:92" x14ac:dyDescent="0.25">
      <c r="A16" s="36"/>
      <c r="D16" t="s">
        <v>370</v>
      </c>
      <c r="G16" t="s">
        <v>371</v>
      </c>
      <c r="H16" t="s">
        <v>372</v>
      </c>
      <c r="J16" t="s">
        <v>373</v>
      </c>
      <c r="L16" t="s">
        <v>374</v>
      </c>
      <c r="N16" t="s">
        <v>375</v>
      </c>
      <c r="P16" t="s">
        <v>376</v>
      </c>
      <c r="Q16" t="s">
        <v>377</v>
      </c>
      <c r="R16" t="s">
        <v>378</v>
      </c>
      <c r="S16" t="s">
        <v>379</v>
      </c>
      <c r="W16" t="s">
        <v>380</v>
      </c>
      <c r="X16" t="s">
        <v>381</v>
      </c>
      <c r="Y16" t="s">
        <v>382</v>
      </c>
      <c r="AA16" t="s">
        <v>383</v>
      </c>
      <c r="AB16" t="s">
        <v>384</v>
      </c>
      <c r="AC16" t="s">
        <v>385</v>
      </c>
      <c r="AD16" t="s">
        <v>386</v>
      </c>
      <c r="AE16" t="s">
        <v>387</v>
      </c>
      <c r="AF16" t="s">
        <v>388</v>
      </c>
      <c r="AG16" t="s">
        <v>389</v>
      </c>
      <c r="AH16" t="s">
        <v>390</v>
      </c>
      <c r="AI16" t="s">
        <v>391</v>
      </c>
      <c r="AJ16" t="s">
        <v>392</v>
      </c>
      <c r="AK16" t="s">
        <v>393</v>
      </c>
      <c r="AL16" t="s">
        <v>394</v>
      </c>
      <c r="AN16" t="s">
        <v>395</v>
      </c>
      <c r="AP16" t="s">
        <v>396</v>
      </c>
      <c r="AQ16" t="s">
        <v>397</v>
      </c>
      <c r="AS16" t="s">
        <v>398</v>
      </c>
      <c r="AU16" t="s">
        <v>399</v>
      </c>
      <c r="AV16" t="s">
        <v>400</v>
      </c>
      <c r="AW16" t="s">
        <v>401</v>
      </c>
      <c r="AX16" t="s">
        <v>402</v>
      </c>
      <c r="AY16" t="s">
        <v>403</v>
      </c>
      <c r="BC16" t="s">
        <v>404</v>
      </c>
      <c r="BD16" t="s">
        <v>405</v>
      </c>
      <c r="BF16" t="s">
        <v>406</v>
      </c>
      <c r="BG16" t="s">
        <v>407</v>
      </c>
      <c r="BI16" t="s">
        <v>408</v>
      </c>
      <c r="BJ16" t="s">
        <v>409</v>
      </c>
      <c r="BK16" t="s">
        <v>410</v>
      </c>
      <c r="BL16" t="s">
        <v>411</v>
      </c>
      <c r="BM16" t="s">
        <v>412</v>
      </c>
      <c r="BN16" t="s">
        <v>413</v>
      </c>
      <c r="BO16" t="s">
        <v>414</v>
      </c>
      <c r="BQ16" t="s">
        <v>415</v>
      </c>
      <c r="BR16" t="s">
        <v>416</v>
      </c>
      <c r="BS16" t="s">
        <v>417</v>
      </c>
      <c r="BT16" t="s">
        <v>418</v>
      </c>
      <c r="BU16" t="s">
        <v>419</v>
      </c>
      <c r="BW16" t="s">
        <v>420</v>
      </c>
      <c r="BY16" t="s">
        <v>421</v>
      </c>
      <c r="CA16" t="s">
        <v>422</v>
      </c>
      <c r="CB16" t="s">
        <v>423</v>
      </c>
      <c r="CC16" t="s">
        <v>424</v>
      </c>
      <c r="CD16" t="s">
        <v>425</v>
      </c>
      <c r="CE16" t="s">
        <v>426</v>
      </c>
      <c r="CL16" t="s">
        <v>427</v>
      </c>
      <c r="CM16" t="s">
        <v>428</v>
      </c>
    </row>
    <row r="17" spans="1:91" x14ac:dyDescent="0.25">
      <c r="A17" s="36"/>
      <c r="D17">
        <v>29</v>
      </c>
      <c r="G17">
        <v>9</v>
      </c>
      <c r="H17">
        <v>34</v>
      </c>
      <c r="I17">
        <v>36</v>
      </c>
      <c r="J17">
        <v>18</v>
      </c>
      <c r="L17">
        <v>7</v>
      </c>
      <c r="N17">
        <v>50</v>
      </c>
      <c r="O17">
        <v>42</v>
      </c>
      <c r="P17">
        <v>30</v>
      </c>
      <c r="Q17">
        <v>43</v>
      </c>
      <c r="R17">
        <v>63</v>
      </c>
      <c r="S17">
        <v>17</v>
      </c>
      <c r="W17">
        <v>41</v>
      </c>
      <c r="X17">
        <v>30</v>
      </c>
      <c r="Y17">
        <v>24</v>
      </c>
      <c r="AA17">
        <v>26</v>
      </c>
      <c r="AB17">
        <v>28</v>
      </c>
      <c r="AC17">
        <v>1</v>
      </c>
      <c r="AD17">
        <v>22</v>
      </c>
      <c r="AE17">
        <v>18</v>
      </c>
      <c r="AF17">
        <v>17</v>
      </c>
      <c r="AG17">
        <v>2</v>
      </c>
      <c r="AH17">
        <v>22</v>
      </c>
      <c r="AI17">
        <v>26</v>
      </c>
      <c r="AJ17">
        <v>18</v>
      </c>
      <c r="AK17">
        <v>20</v>
      </c>
      <c r="AL17">
        <v>13</v>
      </c>
      <c r="AN17">
        <v>51</v>
      </c>
      <c r="AP17">
        <v>9</v>
      </c>
      <c r="AQ17">
        <v>33</v>
      </c>
      <c r="AS17">
        <v>69</v>
      </c>
      <c r="AU17">
        <v>42</v>
      </c>
      <c r="AV17">
        <v>31</v>
      </c>
      <c r="AW17">
        <v>39</v>
      </c>
      <c r="AX17">
        <v>35</v>
      </c>
      <c r="AY17">
        <v>33</v>
      </c>
      <c r="BC17">
        <v>13</v>
      </c>
      <c r="BD17">
        <v>20</v>
      </c>
      <c r="BE17">
        <v>26</v>
      </c>
      <c r="BF17">
        <v>94</v>
      </c>
      <c r="BG17">
        <v>26</v>
      </c>
      <c r="BI17">
        <v>43</v>
      </c>
      <c r="BJ17">
        <v>12</v>
      </c>
      <c r="BK17">
        <v>22</v>
      </c>
      <c r="BL17">
        <v>31</v>
      </c>
      <c r="BM17">
        <v>21</v>
      </c>
      <c r="BN17">
        <v>34</v>
      </c>
      <c r="BO17">
        <v>1</v>
      </c>
      <c r="BQ17">
        <v>26</v>
      </c>
      <c r="BR17">
        <v>29</v>
      </c>
      <c r="BS17">
        <v>33</v>
      </c>
      <c r="BT17">
        <v>20</v>
      </c>
      <c r="BU17">
        <v>56</v>
      </c>
      <c r="BW17">
        <v>28</v>
      </c>
      <c r="BY17">
        <v>30</v>
      </c>
      <c r="CA17">
        <v>26</v>
      </c>
      <c r="CB17">
        <v>20</v>
      </c>
      <c r="CC17">
        <v>13</v>
      </c>
      <c r="CD17">
        <v>38</v>
      </c>
      <c r="CE17">
        <v>10</v>
      </c>
      <c r="CL17">
        <v>25</v>
      </c>
      <c r="CM17">
        <v>55</v>
      </c>
    </row>
    <row r="18" spans="1:91" x14ac:dyDescent="0.25">
      <c r="A18" s="36"/>
      <c r="D18">
        <v>2</v>
      </c>
      <c r="G18">
        <v>1</v>
      </c>
      <c r="H18">
        <v>33</v>
      </c>
      <c r="I18">
        <v>1</v>
      </c>
      <c r="J18">
        <v>3</v>
      </c>
      <c r="N18">
        <v>7</v>
      </c>
      <c r="O18">
        <v>2</v>
      </c>
      <c r="P18">
        <v>4</v>
      </c>
      <c r="Q18">
        <v>14</v>
      </c>
      <c r="R18">
        <v>1</v>
      </c>
      <c r="S18">
        <v>3</v>
      </c>
      <c r="W18">
        <v>1</v>
      </c>
      <c r="X18">
        <v>3</v>
      </c>
      <c r="Y18">
        <v>2</v>
      </c>
      <c r="AA18">
        <v>1</v>
      </c>
      <c r="AC18">
        <v>1</v>
      </c>
      <c r="AD18">
        <v>19</v>
      </c>
      <c r="AE18">
        <v>18</v>
      </c>
      <c r="AF18">
        <v>14</v>
      </c>
      <c r="AG18">
        <v>2</v>
      </c>
      <c r="AH18">
        <v>20</v>
      </c>
      <c r="AI18">
        <v>2</v>
      </c>
      <c r="AJ18">
        <v>18</v>
      </c>
      <c r="AK18">
        <v>4</v>
      </c>
      <c r="AL18">
        <v>2</v>
      </c>
      <c r="AN18">
        <v>4</v>
      </c>
      <c r="AP18">
        <v>1</v>
      </c>
      <c r="AQ18">
        <v>3</v>
      </c>
      <c r="AS18">
        <v>2</v>
      </c>
      <c r="AU18">
        <v>1</v>
      </c>
      <c r="AV18">
        <v>31</v>
      </c>
      <c r="AW18">
        <v>6</v>
      </c>
      <c r="AX18">
        <v>4</v>
      </c>
      <c r="AY18">
        <v>33</v>
      </c>
      <c r="BC18">
        <v>7</v>
      </c>
      <c r="BD18">
        <v>4</v>
      </c>
      <c r="BE18">
        <v>18</v>
      </c>
      <c r="BF18">
        <v>19</v>
      </c>
      <c r="BG18">
        <v>26</v>
      </c>
      <c r="BI18">
        <v>14</v>
      </c>
      <c r="BJ18">
        <v>11</v>
      </c>
      <c r="BK18">
        <v>22</v>
      </c>
      <c r="BL18">
        <v>1</v>
      </c>
      <c r="BM18">
        <v>6</v>
      </c>
      <c r="BN18">
        <v>1</v>
      </c>
      <c r="BO18">
        <v>1</v>
      </c>
      <c r="BQ18">
        <v>9</v>
      </c>
      <c r="BR18">
        <v>1</v>
      </c>
      <c r="BS18">
        <v>16</v>
      </c>
      <c r="BT18">
        <v>20</v>
      </c>
      <c r="BU18">
        <v>49</v>
      </c>
      <c r="BW18">
        <v>4</v>
      </c>
      <c r="BY18">
        <v>29</v>
      </c>
      <c r="CA18">
        <v>26</v>
      </c>
      <c r="CB18">
        <v>1</v>
      </c>
      <c r="CC18">
        <v>1</v>
      </c>
      <c r="CD18">
        <v>13</v>
      </c>
      <c r="CE18">
        <v>1</v>
      </c>
      <c r="CL18">
        <v>16</v>
      </c>
    </row>
    <row r="19" spans="1:91" x14ac:dyDescent="0.25">
      <c r="A19" s="36"/>
      <c r="D19">
        <v>14</v>
      </c>
      <c r="G19">
        <v>3</v>
      </c>
      <c r="H19">
        <v>247</v>
      </c>
      <c r="I19">
        <v>6</v>
      </c>
      <c r="J19">
        <v>9</v>
      </c>
      <c r="N19">
        <v>14</v>
      </c>
      <c r="O19">
        <v>3</v>
      </c>
      <c r="P19">
        <v>4</v>
      </c>
      <c r="Q19">
        <v>27</v>
      </c>
      <c r="S19">
        <v>2</v>
      </c>
      <c r="W19">
        <v>11</v>
      </c>
      <c r="X19">
        <v>3</v>
      </c>
      <c r="Y19">
        <v>12</v>
      </c>
      <c r="AA19">
        <v>7</v>
      </c>
      <c r="AC19">
        <v>1772</v>
      </c>
      <c r="AD19">
        <v>11</v>
      </c>
      <c r="AF19">
        <v>18</v>
      </c>
      <c r="AG19">
        <v>2</v>
      </c>
      <c r="AH19">
        <v>25</v>
      </c>
      <c r="AI19">
        <v>4</v>
      </c>
      <c r="AJ19">
        <v>41</v>
      </c>
      <c r="AK19">
        <v>5</v>
      </c>
      <c r="AL19">
        <v>2</v>
      </c>
      <c r="AN19">
        <v>13</v>
      </c>
      <c r="AP19">
        <v>2</v>
      </c>
      <c r="AQ19">
        <v>6</v>
      </c>
      <c r="AS19">
        <v>4</v>
      </c>
      <c r="AU19">
        <v>1</v>
      </c>
      <c r="AV19">
        <v>49</v>
      </c>
      <c r="AW19">
        <v>21</v>
      </c>
      <c r="AX19">
        <v>7</v>
      </c>
      <c r="AY19">
        <v>75</v>
      </c>
      <c r="BC19">
        <v>18</v>
      </c>
      <c r="BD19">
        <v>12</v>
      </c>
      <c r="BE19">
        <v>28</v>
      </c>
      <c r="BF19">
        <v>45</v>
      </c>
      <c r="BG19">
        <v>61</v>
      </c>
      <c r="BI19">
        <v>42</v>
      </c>
      <c r="BJ19">
        <v>36</v>
      </c>
      <c r="BK19">
        <v>43</v>
      </c>
      <c r="BL19">
        <v>4</v>
      </c>
      <c r="BN19">
        <v>4</v>
      </c>
      <c r="BO19">
        <v>175</v>
      </c>
      <c r="BQ19">
        <v>21</v>
      </c>
      <c r="BR19">
        <v>1</v>
      </c>
      <c r="BS19">
        <v>30</v>
      </c>
      <c r="BT19">
        <v>95</v>
      </c>
      <c r="BU19">
        <v>72</v>
      </c>
      <c r="BW19">
        <v>7</v>
      </c>
      <c r="BY19">
        <v>6</v>
      </c>
      <c r="CA19">
        <v>66</v>
      </c>
      <c r="CB19">
        <v>24</v>
      </c>
      <c r="CC19">
        <v>2</v>
      </c>
      <c r="CD19">
        <v>14</v>
      </c>
      <c r="CE19">
        <v>10</v>
      </c>
      <c r="CL19">
        <v>21</v>
      </c>
    </row>
    <row r="20" spans="1:91" x14ac:dyDescent="0.25">
      <c r="A20" s="36"/>
      <c r="D20">
        <v>14</v>
      </c>
      <c r="G20">
        <v>3</v>
      </c>
      <c r="H20">
        <v>247</v>
      </c>
      <c r="I20">
        <v>6</v>
      </c>
      <c r="J20">
        <v>10</v>
      </c>
      <c r="N20">
        <v>14</v>
      </c>
      <c r="O20">
        <v>3</v>
      </c>
      <c r="P20">
        <v>4</v>
      </c>
      <c r="Q20">
        <v>28</v>
      </c>
      <c r="S20">
        <v>3</v>
      </c>
      <c r="W20">
        <v>11</v>
      </c>
      <c r="X20">
        <v>3</v>
      </c>
      <c r="Y20">
        <v>11</v>
      </c>
      <c r="AA20">
        <v>7</v>
      </c>
      <c r="AC20">
        <v>1346</v>
      </c>
      <c r="AD20">
        <v>11</v>
      </c>
      <c r="AF20">
        <v>18</v>
      </c>
      <c r="AG20">
        <v>2</v>
      </c>
      <c r="AH20">
        <v>25</v>
      </c>
      <c r="AI20">
        <v>5</v>
      </c>
      <c r="AJ20">
        <v>41</v>
      </c>
      <c r="AK20">
        <v>6</v>
      </c>
      <c r="AL20">
        <v>2</v>
      </c>
      <c r="AN20">
        <v>13</v>
      </c>
      <c r="AP20">
        <v>2</v>
      </c>
      <c r="AQ20">
        <v>6</v>
      </c>
      <c r="AS20">
        <v>4</v>
      </c>
      <c r="AU20">
        <v>1</v>
      </c>
      <c r="AV20">
        <v>50</v>
      </c>
      <c r="AW20">
        <v>21</v>
      </c>
      <c r="AX20">
        <v>6</v>
      </c>
      <c r="AY20">
        <v>101</v>
      </c>
      <c r="BC20">
        <v>20</v>
      </c>
      <c r="BD20">
        <v>11</v>
      </c>
      <c r="BE20">
        <v>28</v>
      </c>
      <c r="BF20">
        <v>49</v>
      </c>
      <c r="BG20">
        <v>58</v>
      </c>
      <c r="BI20">
        <v>42</v>
      </c>
      <c r="BJ20">
        <v>45</v>
      </c>
      <c r="BK20">
        <v>39</v>
      </c>
      <c r="BL20">
        <v>5</v>
      </c>
      <c r="BM20">
        <v>2</v>
      </c>
      <c r="BN20">
        <v>4</v>
      </c>
      <c r="BO20">
        <v>175</v>
      </c>
      <c r="BQ20">
        <v>21</v>
      </c>
      <c r="BR20">
        <v>1</v>
      </c>
      <c r="BS20">
        <v>29</v>
      </c>
      <c r="BT20">
        <v>59</v>
      </c>
      <c r="BU20">
        <v>68</v>
      </c>
      <c r="BW20">
        <v>7</v>
      </c>
      <c r="BY20">
        <v>9</v>
      </c>
      <c r="CA20">
        <v>56</v>
      </c>
      <c r="CB20">
        <v>29</v>
      </c>
      <c r="CC20">
        <v>2</v>
      </c>
      <c r="CD20">
        <v>14</v>
      </c>
      <c r="CE20">
        <v>10</v>
      </c>
      <c r="CL20">
        <v>21</v>
      </c>
    </row>
    <row r="21" spans="1:91" x14ac:dyDescent="0.25">
      <c r="A21" s="36"/>
      <c r="G21">
        <v>26476</v>
      </c>
      <c r="H21">
        <v>39976</v>
      </c>
      <c r="I21">
        <v>3483</v>
      </c>
      <c r="J21">
        <v>6702</v>
      </c>
      <c r="N21">
        <v>1499</v>
      </c>
      <c r="O21">
        <v>54</v>
      </c>
      <c r="P21">
        <v>2233</v>
      </c>
      <c r="Q21">
        <v>10599</v>
      </c>
      <c r="S21">
        <v>617</v>
      </c>
      <c r="W21">
        <v>5208</v>
      </c>
      <c r="X21">
        <v>2400</v>
      </c>
      <c r="Y21">
        <v>6124</v>
      </c>
      <c r="AA21">
        <v>1021</v>
      </c>
      <c r="AC21">
        <v>828879</v>
      </c>
      <c r="AD21">
        <v>3719</v>
      </c>
      <c r="AF21">
        <v>14209</v>
      </c>
      <c r="AG21">
        <v>3302</v>
      </c>
      <c r="AH21">
        <v>11219</v>
      </c>
      <c r="AI21">
        <v>3120</v>
      </c>
      <c r="AJ21">
        <v>3639</v>
      </c>
      <c r="AK21">
        <v>1548</v>
      </c>
      <c r="AL21">
        <v>422</v>
      </c>
      <c r="AN21">
        <v>6768</v>
      </c>
      <c r="AP21">
        <v>234</v>
      </c>
      <c r="AQ21">
        <v>3676</v>
      </c>
      <c r="AS21">
        <v>2114</v>
      </c>
      <c r="AU21">
        <v>1323</v>
      </c>
      <c r="AV21">
        <v>9753</v>
      </c>
      <c r="AW21">
        <v>10608</v>
      </c>
      <c r="AX21">
        <v>63219</v>
      </c>
      <c r="AY21">
        <v>8010</v>
      </c>
      <c r="BC21">
        <v>11948</v>
      </c>
      <c r="BD21">
        <v>4439</v>
      </c>
      <c r="BE21">
        <v>6245</v>
      </c>
      <c r="BF21">
        <v>20599</v>
      </c>
      <c r="BG21">
        <v>24898</v>
      </c>
      <c r="BI21">
        <v>24777</v>
      </c>
      <c r="BJ21">
        <v>46886</v>
      </c>
      <c r="BK21">
        <v>4469</v>
      </c>
      <c r="BL21">
        <v>2948</v>
      </c>
      <c r="BN21">
        <v>154</v>
      </c>
      <c r="BO21">
        <v>222775</v>
      </c>
      <c r="BQ21">
        <v>1810</v>
      </c>
      <c r="BR21">
        <v>424</v>
      </c>
      <c r="BS21">
        <v>1194</v>
      </c>
      <c r="BT21">
        <v>9021</v>
      </c>
      <c r="BU21">
        <v>2115</v>
      </c>
      <c r="BW21">
        <v>40</v>
      </c>
      <c r="BY21">
        <v>1257</v>
      </c>
      <c r="CA21">
        <v>15939</v>
      </c>
      <c r="CB21">
        <v>24608</v>
      </c>
      <c r="CC21">
        <v>640</v>
      </c>
      <c r="CD21">
        <v>7448</v>
      </c>
      <c r="CE21">
        <v>11105</v>
      </c>
      <c r="CL21">
        <v>1722</v>
      </c>
    </row>
    <row r="22" spans="1:91" x14ac:dyDescent="0.25">
      <c r="A22" s="36"/>
      <c r="G22">
        <v>28538</v>
      </c>
      <c r="H22">
        <v>53804</v>
      </c>
      <c r="I22">
        <v>3913</v>
      </c>
      <c r="J22">
        <v>7008</v>
      </c>
      <c r="N22">
        <v>1630</v>
      </c>
      <c r="O22">
        <v>446</v>
      </c>
      <c r="P22">
        <v>1600</v>
      </c>
      <c r="Q22">
        <v>9399</v>
      </c>
      <c r="S22">
        <v>884</v>
      </c>
      <c r="W22">
        <v>5460</v>
      </c>
      <c r="X22">
        <v>2096</v>
      </c>
      <c r="Y22">
        <v>6035</v>
      </c>
      <c r="AA22">
        <v>1033</v>
      </c>
      <c r="AC22">
        <v>852811</v>
      </c>
      <c r="AD22">
        <v>3140</v>
      </c>
      <c r="AF22">
        <v>13085</v>
      </c>
      <c r="AG22">
        <v>4173</v>
      </c>
      <c r="AH22">
        <v>10524</v>
      </c>
      <c r="AI22">
        <v>3364</v>
      </c>
      <c r="AJ22">
        <v>1861</v>
      </c>
      <c r="AK22">
        <v>1711</v>
      </c>
      <c r="AL22">
        <v>562</v>
      </c>
      <c r="AN22">
        <v>12226</v>
      </c>
      <c r="AP22">
        <v>162</v>
      </c>
      <c r="AQ22">
        <v>3311</v>
      </c>
      <c r="AS22">
        <v>2665</v>
      </c>
      <c r="AU22">
        <v>2002</v>
      </c>
      <c r="AV22">
        <v>7783</v>
      </c>
      <c r="AW22">
        <v>12090</v>
      </c>
      <c r="AX22">
        <v>55514</v>
      </c>
      <c r="AY22">
        <v>6490</v>
      </c>
      <c r="BC22">
        <v>15609</v>
      </c>
      <c r="BD22">
        <v>3705</v>
      </c>
      <c r="BE22">
        <v>4995</v>
      </c>
      <c r="BF22">
        <v>19203</v>
      </c>
      <c r="BG22">
        <v>23681</v>
      </c>
      <c r="BI22">
        <v>25186</v>
      </c>
      <c r="BJ22">
        <v>77728</v>
      </c>
      <c r="BK22">
        <v>4803</v>
      </c>
      <c r="BL22">
        <v>3331</v>
      </c>
      <c r="BM22">
        <v>1</v>
      </c>
      <c r="BN22">
        <v>168</v>
      </c>
      <c r="BO22">
        <v>209066</v>
      </c>
      <c r="BQ22">
        <v>1709</v>
      </c>
      <c r="BR22">
        <v>541</v>
      </c>
      <c r="BS22">
        <v>1149</v>
      </c>
      <c r="BT22">
        <v>9211</v>
      </c>
      <c r="BU22">
        <v>2061</v>
      </c>
      <c r="BW22">
        <v>181</v>
      </c>
      <c r="BY22">
        <v>1006</v>
      </c>
      <c r="CA22">
        <v>9958</v>
      </c>
      <c r="CB22">
        <v>24700</v>
      </c>
      <c r="CC22">
        <v>569</v>
      </c>
      <c r="CD22">
        <v>5569</v>
      </c>
      <c r="CE22">
        <v>13382</v>
      </c>
      <c r="CL22">
        <v>1704</v>
      </c>
    </row>
    <row r="23" spans="1:91" x14ac:dyDescent="0.25">
      <c r="A23" s="36"/>
      <c r="G23">
        <v>4</v>
      </c>
      <c r="H23">
        <v>259</v>
      </c>
      <c r="I23">
        <v>6</v>
      </c>
      <c r="J23">
        <v>9</v>
      </c>
      <c r="N23">
        <v>14</v>
      </c>
      <c r="O23">
        <v>5</v>
      </c>
      <c r="P23">
        <v>7</v>
      </c>
      <c r="Q23">
        <v>27</v>
      </c>
      <c r="S23">
        <v>2</v>
      </c>
      <c r="W23">
        <v>11</v>
      </c>
      <c r="X23">
        <v>3</v>
      </c>
      <c r="Y23">
        <v>13</v>
      </c>
      <c r="AA23">
        <v>7</v>
      </c>
      <c r="AC23">
        <v>1961</v>
      </c>
      <c r="AD23">
        <v>9</v>
      </c>
      <c r="AF23">
        <v>16</v>
      </c>
      <c r="AG23">
        <v>2</v>
      </c>
      <c r="AH23">
        <v>22</v>
      </c>
      <c r="AI23">
        <v>4</v>
      </c>
      <c r="AJ23">
        <v>35</v>
      </c>
      <c r="AK23">
        <v>5</v>
      </c>
      <c r="AL23">
        <v>2</v>
      </c>
      <c r="AN23">
        <v>13</v>
      </c>
      <c r="AP23">
        <v>2</v>
      </c>
      <c r="AQ23">
        <v>6</v>
      </c>
      <c r="AS23">
        <v>4</v>
      </c>
      <c r="AU23">
        <v>2</v>
      </c>
      <c r="AV23">
        <v>56</v>
      </c>
      <c r="AW23">
        <v>11</v>
      </c>
      <c r="AX23">
        <v>6</v>
      </c>
      <c r="AY23">
        <v>56</v>
      </c>
      <c r="BC23">
        <v>18</v>
      </c>
      <c r="BD23">
        <v>20</v>
      </c>
      <c r="BF23">
        <v>36</v>
      </c>
      <c r="BG23">
        <v>57</v>
      </c>
      <c r="BI23">
        <v>33</v>
      </c>
      <c r="BJ23">
        <v>54</v>
      </c>
      <c r="BK23">
        <v>42</v>
      </c>
      <c r="BL23">
        <v>6</v>
      </c>
      <c r="BN23">
        <v>4</v>
      </c>
      <c r="BO23">
        <v>151</v>
      </c>
      <c r="BQ23">
        <v>17</v>
      </c>
      <c r="BR23">
        <v>1</v>
      </c>
      <c r="BS23">
        <v>30</v>
      </c>
      <c r="BT23">
        <v>83</v>
      </c>
      <c r="BU23">
        <v>72</v>
      </c>
      <c r="BW23">
        <v>8</v>
      </c>
      <c r="BY23">
        <v>6</v>
      </c>
      <c r="CA23">
        <v>52</v>
      </c>
      <c r="CB23">
        <v>24</v>
      </c>
      <c r="CC23">
        <v>2</v>
      </c>
      <c r="CD23">
        <v>14</v>
      </c>
      <c r="CE23">
        <v>17</v>
      </c>
      <c r="CL23">
        <v>18</v>
      </c>
    </row>
    <row r="24" spans="1:91" x14ac:dyDescent="0.25">
      <c r="A24" s="36"/>
      <c r="G24">
        <v>4</v>
      </c>
      <c r="H24">
        <v>247</v>
      </c>
      <c r="I24">
        <v>6</v>
      </c>
      <c r="J24">
        <v>10</v>
      </c>
      <c r="N24">
        <v>14</v>
      </c>
      <c r="O24">
        <v>7</v>
      </c>
      <c r="P24">
        <v>8</v>
      </c>
      <c r="Q24">
        <v>28</v>
      </c>
      <c r="S24">
        <v>3</v>
      </c>
      <c r="W24">
        <v>11</v>
      </c>
      <c r="X24">
        <v>3</v>
      </c>
      <c r="Y24">
        <v>12</v>
      </c>
      <c r="AA24">
        <v>7</v>
      </c>
      <c r="AC24">
        <v>1409</v>
      </c>
      <c r="AD24">
        <v>9</v>
      </c>
      <c r="AF24">
        <v>16</v>
      </c>
      <c r="AG24">
        <v>2</v>
      </c>
      <c r="AH24">
        <v>25</v>
      </c>
      <c r="AI24">
        <v>5</v>
      </c>
      <c r="AJ24">
        <v>36</v>
      </c>
      <c r="AK24">
        <v>6</v>
      </c>
      <c r="AL24">
        <v>2</v>
      </c>
      <c r="AN24">
        <v>13</v>
      </c>
      <c r="AP24">
        <v>2</v>
      </c>
      <c r="AQ24">
        <v>6</v>
      </c>
      <c r="AS24">
        <v>4</v>
      </c>
      <c r="AU24">
        <v>2</v>
      </c>
      <c r="AV24">
        <v>57</v>
      </c>
      <c r="AW24">
        <v>12</v>
      </c>
      <c r="AX24">
        <v>6</v>
      </c>
      <c r="AY24">
        <v>68</v>
      </c>
      <c r="BC24">
        <v>20</v>
      </c>
      <c r="BD24">
        <v>18</v>
      </c>
      <c r="BF24">
        <v>41</v>
      </c>
      <c r="BG24">
        <v>58</v>
      </c>
      <c r="BI24">
        <v>36</v>
      </c>
      <c r="BJ24">
        <v>39</v>
      </c>
      <c r="BK24">
        <v>39</v>
      </c>
      <c r="BL24">
        <v>7</v>
      </c>
      <c r="BN24">
        <v>4</v>
      </c>
      <c r="BO24">
        <v>155</v>
      </c>
      <c r="BQ24">
        <v>15</v>
      </c>
      <c r="BR24">
        <v>1</v>
      </c>
      <c r="BS24">
        <v>28</v>
      </c>
      <c r="BT24">
        <v>59</v>
      </c>
      <c r="BU24">
        <v>68</v>
      </c>
      <c r="BW24">
        <v>7</v>
      </c>
      <c r="BY24">
        <v>9</v>
      </c>
      <c r="CA24">
        <v>56</v>
      </c>
      <c r="CB24">
        <v>29</v>
      </c>
      <c r="CC24">
        <v>2</v>
      </c>
      <c r="CD24">
        <v>14</v>
      </c>
      <c r="CE24">
        <v>17</v>
      </c>
      <c r="CL24">
        <v>18</v>
      </c>
    </row>
    <row r="25" spans="1:91" x14ac:dyDescent="0.25">
      <c r="A25" s="36"/>
      <c r="G25">
        <v>0</v>
      </c>
      <c r="H25">
        <v>6</v>
      </c>
      <c r="J25">
        <v>0</v>
      </c>
      <c r="N25">
        <v>1</v>
      </c>
      <c r="O25">
        <v>2</v>
      </c>
      <c r="P25">
        <v>7</v>
      </c>
      <c r="Q25">
        <v>27</v>
      </c>
      <c r="S25">
        <v>2</v>
      </c>
      <c r="W25">
        <v>11</v>
      </c>
      <c r="X25">
        <v>0</v>
      </c>
      <c r="Y25">
        <v>13</v>
      </c>
      <c r="AA25">
        <v>0</v>
      </c>
      <c r="AC25">
        <v>1961</v>
      </c>
      <c r="AD25">
        <v>6</v>
      </c>
      <c r="AF25">
        <v>16</v>
      </c>
      <c r="AG25">
        <v>2</v>
      </c>
      <c r="AH25">
        <v>10</v>
      </c>
      <c r="AI25">
        <v>4</v>
      </c>
      <c r="AJ25">
        <v>7</v>
      </c>
      <c r="AK25">
        <v>5</v>
      </c>
      <c r="AL25">
        <v>2</v>
      </c>
      <c r="AN25">
        <v>13</v>
      </c>
      <c r="AP25">
        <v>0</v>
      </c>
      <c r="AQ25">
        <v>6</v>
      </c>
      <c r="AS25">
        <v>0</v>
      </c>
      <c r="AU25">
        <v>2</v>
      </c>
      <c r="AV25">
        <v>36</v>
      </c>
      <c r="AW25">
        <v>11</v>
      </c>
      <c r="AX25">
        <v>4</v>
      </c>
      <c r="AY25">
        <v>50</v>
      </c>
      <c r="BD25">
        <v>0</v>
      </c>
      <c r="BF25">
        <v>16</v>
      </c>
      <c r="BG25">
        <v>57</v>
      </c>
      <c r="BI25">
        <v>15</v>
      </c>
      <c r="BJ25">
        <v>54</v>
      </c>
      <c r="BK25">
        <v>36</v>
      </c>
      <c r="BL25">
        <v>1</v>
      </c>
      <c r="BN25">
        <v>4</v>
      </c>
      <c r="BO25">
        <v>151</v>
      </c>
      <c r="BQ25">
        <v>17</v>
      </c>
      <c r="BR25">
        <v>1</v>
      </c>
      <c r="BS25">
        <v>8</v>
      </c>
      <c r="BT25">
        <v>24</v>
      </c>
      <c r="BU25">
        <v>0</v>
      </c>
      <c r="BW25">
        <v>6</v>
      </c>
      <c r="BY25">
        <v>6</v>
      </c>
      <c r="CA25">
        <v>7</v>
      </c>
      <c r="CB25">
        <v>24</v>
      </c>
      <c r="CC25">
        <v>2</v>
      </c>
      <c r="CD25">
        <v>14</v>
      </c>
      <c r="CE25">
        <v>17</v>
      </c>
      <c r="CL25">
        <v>14</v>
      </c>
    </row>
    <row r="26" spans="1:91" x14ac:dyDescent="0.25">
      <c r="A26" s="36"/>
      <c r="G26">
        <v>0</v>
      </c>
      <c r="H26">
        <v>11</v>
      </c>
      <c r="J26">
        <v>0</v>
      </c>
      <c r="N26">
        <v>0</v>
      </c>
      <c r="O26">
        <v>2</v>
      </c>
      <c r="P26">
        <v>8</v>
      </c>
      <c r="Q26">
        <v>28</v>
      </c>
      <c r="S26">
        <v>3</v>
      </c>
      <c r="W26">
        <v>11</v>
      </c>
      <c r="X26">
        <v>0</v>
      </c>
      <c r="Y26">
        <v>12</v>
      </c>
      <c r="AA26">
        <v>0</v>
      </c>
      <c r="AC26">
        <v>1409</v>
      </c>
      <c r="AD26">
        <v>6</v>
      </c>
      <c r="AF26">
        <v>16</v>
      </c>
      <c r="AG26">
        <v>2</v>
      </c>
      <c r="AH26">
        <v>11</v>
      </c>
      <c r="AI26">
        <v>5</v>
      </c>
      <c r="AJ26">
        <v>0</v>
      </c>
      <c r="AK26">
        <v>6</v>
      </c>
      <c r="AL26">
        <v>2</v>
      </c>
      <c r="AN26">
        <v>13</v>
      </c>
      <c r="AP26">
        <v>0</v>
      </c>
      <c r="AQ26">
        <v>5</v>
      </c>
      <c r="AS26">
        <v>0</v>
      </c>
      <c r="AU26">
        <v>2</v>
      </c>
      <c r="AV26">
        <v>39</v>
      </c>
      <c r="AW26">
        <v>12</v>
      </c>
      <c r="AX26">
        <v>4</v>
      </c>
      <c r="AY26">
        <v>63</v>
      </c>
      <c r="BD26">
        <v>0</v>
      </c>
      <c r="BF26">
        <v>25</v>
      </c>
      <c r="BG26">
        <v>58</v>
      </c>
      <c r="BI26">
        <v>19</v>
      </c>
      <c r="BJ26">
        <v>39</v>
      </c>
      <c r="BK26">
        <v>34</v>
      </c>
      <c r="BL26">
        <v>1</v>
      </c>
      <c r="BN26">
        <v>4</v>
      </c>
      <c r="BO26">
        <v>155</v>
      </c>
      <c r="BQ26">
        <v>12</v>
      </c>
      <c r="BR26">
        <v>1</v>
      </c>
      <c r="BS26">
        <v>8</v>
      </c>
      <c r="BT26">
        <v>14</v>
      </c>
      <c r="BU26">
        <v>0</v>
      </c>
      <c r="BW26">
        <v>7</v>
      </c>
      <c r="BY26">
        <v>9</v>
      </c>
      <c r="CA26">
        <v>0</v>
      </c>
      <c r="CB26">
        <v>29</v>
      </c>
      <c r="CC26">
        <v>2</v>
      </c>
      <c r="CD26">
        <v>14</v>
      </c>
      <c r="CE26">
        <v>17</v>
      </c>
      <c r="CL26">
        <v>14</v>
      </c>
    </row>
    <row r="27" spans="1:91" x14ac:dyDescent="0.25">
      <c r="A27" s="36"/>
      <c r="G27">
        <v>0</v>
      </c>
      <c r="H27">
        <v>20</v>
      </c>
      <c r="J27">
        <v>0</v>
      </c>
      <c r="N27">
        <v>7</v>
      </c>
      <c r="O27">
        <v>1</v>
      </c>
      <c r="P27">
        <v>8</v>
      </c>
      <c r="Q27">
        <v>0</v>
      </c>
      <c r="S27">
        <v>0</v>
      </c>
      <c r="W27">
        <v>11</v>
      </c>
      <c r="X27">
        <v>0</v>
      </c>
      <c r="Y27">
        <v>12</v>
      </c>
      <c r="AA27">
        <v>0</v>
      </c>
      <c r="AC27">
        <v>0</v>
      </c>
      <c r="AD27">
        <v>6</v>
      </c>
      <c r="AF27">
        <v>16</v>
      </c>
      <c r="AG27">
        <v>0</v>
      </c>
      <c r="AH27">
        <v>9</v>
      </c>
      <c r="AI27">
        <v>0</v>
      </c>
      <c r="AJ27">
        <v>0</v>
      </c>
      <c r="AK27">
        <v>0</v>
      </c>
      <c r="AL27">
        <v>0</v>
      </c>
      <c r="AN27">
        <v>13</v>
      </c>
      <c r="AP27">
        <v>2</v>
      </c>
      <c r="AQ27">
        <v>1</v>
      </c>
      <c r="AS27">
        <v>0</v>
      </c>
      <c r="AU27">
        <v>2</v>
      </c>
      <c r="AV27">
        <v>44</v>
      </c>
      <c r="AW27">
        <v>21</v>
      </c>
      <c r="AX27">
        <v>0</v>
      </c>
      <c r="AY27">
        <v>62</v>
      </c>
      <c r="BC27">
        <v>20</v>
      </c>
      <c r="BD27">
        <v>2</v>
      </c>
      <c r="BF27">
        <v>39</v>
      </c>
      <c r="BG27">
        <v>58</v>
      </c>
      <c r="BI27">
        <v>5</v>
      </c>
      <c r="BJ27">
        <v>0</v>
      </c>
      <c r="BK27">
        <v>37</v>
      </c>
      <c r="BL27">
        <v>3</v>
      </c>
      <c r="BN27">
        <v>0</v>
      </c>
      <c r="BO27">
        <v>0</v>
      </c>
      <c r="BQ27">
        <v>3</v>
      </c>
      <c r="BR27">
        <v>0</v>
      </c>
      <c r="BS27">
        <v>14</v>
      </c>
      <c r="BT27">
        <v>23</v>
      </c>
      <c r="BU27">
        <v>68</v>
      </c>
      <c r="BW27">
        <v>0</v>
      </c>
      <c r="BY27">
        <v>0</v>
      </c>
      <c r="CA27">
        <v>0</v>
      </c>
      <c r="CB27">
        <v>29</v>
      </c>
      <c r="CC27">
        <v>0</v>
      </c>
      <c r="CD27">
        <v>14</v>
      </c>
      <c r="CE27">
        <v>17</v>
      </c>
      <c r="CL27">
        <v>14</v>
      </c>
    </row>
    <row r="28" spans="1:91" x14ac:dyDescent="0.25">
      <c r="A28" s="36"/>
      <c r="D28" t="s">
        <v>6</v>
      </c>
      <c r="G28" t="s">
        <v>6</v>
      </c>
      <c r="H28" t="s">
        <v>6</v>
      </c>
      <c r="I28" t="s">
        <v>6</v>
      </c>
      <c r="J28" t="s">
        <v>6</v>
      </c>
      <c r="K28" t="s">
        <v>6</v>
      </c>
      <c r="L28" t="s">
        <v>6</v>
      </c>
      <c r="M28" t="s">
        <v>6</v>
      </c>
      <c r="N28" t="s">
        <v>6</v>
      </c>
      <c r="O28" t="s">
        <v>6</v>
      </c>
      <c r="P28" t="s">
        <v>6</v>
      </c>
      <c r="Q28" t="s">
        <v>7</v>
      </c>
      <c r="R28" t="s">
        <v>6</v>
      </c>
      <c r="S28" t="s">
        <v>7</v>
      </c>
      <c r="W28" t="s">
        <v>6</v>
      </c>
      <c r="X28" t="s">
        <v>6</v>
      </c>
      <c r="Y28" t="s">
        <v>6</v>
      </c>
      <c r="AA28" t="s">
        <v>6</v>
      </c>
      <c r="AB28" t="s">
        <v>6</v>
      </c>
      <c r="AC28" t="s">
        <v>7</v>
      </c>
      <c r="AD28" t="s">
        <v>6</v>
      </c>
      <c r="AE28" t="s">
        <v>7</v>
      </c>
      <c r="AF28" t="s">
        <v>6</v>
      </c>
      <c r="AG28" t="s">
        <v>6</v>
      </c>
      <c r="AH28" t="s">
        <v>6</v>
      </c>
      <c r="AI28" t="s">
        <v>6</v>
      </c>
      <c r="AJ28" t="s">
        <v>7</v>
      </c>
      <c r="AK28" t="s">
        <v>6</v>
      </c>
      <c r="AL28" t="s">
        <v>7</v>
      </c>
      <c r="AN28" t="s">
        <v>7</v>
      </c>
      <c r="AO28" t="s">
        <v>6</v>
      </c>
      <c r="AP28" t="s">
        <v>6</v>
      </c>
      <c r="AQ28" t="s">
        <v>6</v>
      </c>
      <c r="AR28" t="s">
        <v>6</v>
      </c>
      <c r="AS28" t="s">
        <v>6</v>
      </c>
      <c r="AU28" t="s">
        <v>6</v>
      </c>
      <c r="AV28" t="s">
        <v>6</v>
      </c>
      <c r="AW28" t="s">
        <v>6</v>
      </c>
      <c r="AX28" t="s">
        <v>7</v>
      </c>
      <c r="AY28" t="s">
        <v>6</v>
      </c>
      <c r="BA28" t="s">
        <v>6</v>
      </c>
      <c r="BC28" t="s">
        <v>6</v>
      </c>
      <c r="BD28" t="s">
        <v>7</v>
      </c>
      <c r="BE28" t="s">
        <v>6</v>
      </c>
      <c r="BF28" t="s">
        <v>6</v>
      </c>
      <c r="BG28" t="s">
        <v>6</v>
      </c>
      <c r="BI28" t="s">
        <v>6</v>
      </c>
      <c r="BJ28" t="s">
        <v>6</v>
      </c>
      <c r="BK28" t="s">
        <v>7</v>
      </c>
      <c r="BL28" t="s">
        <v>7</v>
      </c>
      <c r="BM28" t="s">
        <v>6</v>
      </c>
      <c r="BN28" t="s">
        <v>6</v>
      </c>
      <c r="BO28" t="s">
        <v>6</v>
      </c>
      <c r="BP28" t="s">
        <v>6</v>
      </c>
      <c r="BQ28" t="s">
        <v>6</v>
      </c>
      <c r="BR28" t="s">
        <v>6</v>
      </c>
      <c r="BS28" t="s">
        <v>6</v>
      </c>
      <c r="BT28" t="s">
        <v>6</v>
      </c>
      <c r="BU28" t="s">
        <v>6</v>
      </c>
      <c r="BV28" t="s">
        <v>6</v>
      </c>
      <c r="BW28" t="s">
        <v>6</v>
      </c>
      <c r="BY28" t="s">
        <v>6</v>
      </c>
      <c r="CA28" t="s">
        <v>6</v>
      </c>
      <c r="CB28" t="s">
        <v>6</v>
      </c>
      <c r="CC28" t="s">
        <v>6</v>
      </c>
      <c r="CD28" t="s">
        <v>6</v>
      </c>
      <c r="CE28" t="s">
        <v>6</v>
      </c>
      <c r="CH28" t="s">
        <v>7</v>
      </c>
      <c r="CL28" t="s">
        <v>6</v>
      </c>
      <c r="CM28" t="s">
        <v>6</v>
      </c>
    </row>
    <row r="29" spans="1:91" x14ac:dyDescent="0.25">
      <c r="A29" s="36"/>
      <c r="D29" t="s">
        <v>6</v>
      </c>
      <c r="G29" t="s">
        <v>6</v>
      </c>
      <c r="H29" t="s">
        <v>6</v>
      </c>
      <c r="I29" t="s">
        <v>6</v>
      </c>
      <c r="J29" t="s">
        <v>6</v>
      </c>
      <c r="K29" t="s">
        <v>6</v>
      </c>
      <c r="L29" t="s">
        <v>6</v>
      </c>
      <c r="M29" t="s">
        <v>6</v>
      </c>
      <c r="N29" t="s">
        <v>6</v>
      </c>
      <c r="O29" t="s">
        <v>6</v>
      </c>
      <c r="P29" t="s">
        <v>6</v>
      </c>
      <c r="Q29" t="s">
        <v>6</v>
      </c>
      <c r="R29" t="s">
        <v>6</v>
      </c>
      <c r="S29" t="s">
        <v>7</v>
      </c>
      <c r="W29" t="s">
        <v>6</v>
      </c>
      <c r="X29" t="s">
        <v>6</v>
      </c>
      <c r="Y29" t="s">
        <v>6</v>
      </c>
      <c r="AA29" t="s">
        <v>6</v>
      </c>
      <c r="AB29" t="s">
        <v>6</v>
      </c>
      <c r="AC29" t="s">
        <v>6</v>
      </c>
      <c r="AD29" t="s">
        <v>6</v>
      </c>
      <c r="AE29" t="s">
        <v>7</v>
      </c>
      <c r="AF29" t="s">
        <v>6</v>
      </c>
      <c r="AG29" t="s">
        <v>6</v>
      </c>
      <c r="AH29" t="s">
        <v>6</v>
      </c>
      <c r="AI29" t="s">
        <v>6</v>
      </c>
      <c r="AJ29" t="s">
        <v>6</v>
      </c>
      <c r="AK29" t="s">
        <v>6</v>
      </c>
      <c r="AL29" t="s">
        <v>6</v>
      </c>
      <c r="AN29" t="s">
        <v>6</v>
      </c>
      <c r="AO29" t="s">
        <v>6</v>
      </c>
      <c r="AP29" t="s">
        <v>6</v>
      </c>
      <c r="AQ29" t="s">
        <v>6</v>
      </c>
      <c r="AR29" t="s">
        <v>6</v>
      </c>
      <c r="AS29" t="s">
        <v>6</v>
      </c>
      <c r="AU29" t="s">
        <v>6</v>
      </c>
      <c r="AV29" t="s">
        <v>6</v>
      </c>
      <c r="AW29" t="s">
        <v>6</v>
      </c>
      <c r="AX29" t="s">
        <v>6</v>
      </c>
      <c r="AY29" t="s">
        <v>6</v>
      </c>
      <c r="BA29" t="s">
        <v>6</v>
      </c>
      <c r="BC29" t="s">
        <v>6</v>
      </c>
      <c r="BD29" t="s">
        <v>6</v>
      </c>
      <c r="BE29" t="s">
        <v>6</v>
      </c>
      <c r="BF29" t="s">
        <v>6</v>
      </c>
      <c r="BG29" t="s">
        <v>6</v>
      </c>
      <c r="BI29" t="s">
        <v>6</v>
      </c>
      <c r="BJ29" t="s">
        <v>6</v>
      </c>
      <c r="BK29" t="s">
        <v>6</v>
      </c>
      <c r="BL29" t="s">
        <v>6</v>
      </c>
      <c r="BM29" t="s">
        <v>6</v>
      </c>
      <c r="BN29" t="s">
        <v>6</v>
      </c>
      <c r="BO29" t="s">
        <v>6</v>
      </c>
      <c r="BP29" t="s">
        <v>6</v>
      </c>
      <c r="BQ29" t="s">
        <v>6</v>
      </c>
      <c r="BR29" t="s">
        <v>6</v>
      </c>
      <c r="BS29" t="s">
        <v>6</v>
      </c>
      <c r="BT29" t="s">
        <v>6</v>
      </c>
      <c r="BU29" t="s">
        <v>6</v>
      </c>
      <c r="BV29" t="s">
        <v>6</v>
      </c>
      <c r="BW29" t="s">
        <v>6</v>
      </c>
      <c r="BY29" t="s">
        <v>6</v>
      </c>
      <c r="CA29" t="s">
        <v>6</v>
      </c>
      <c r="CB29" t="s">
        <v>6</v>
      </c>
      <c r="CC29" t="s">
        <v>6</v>
      </c>
      <c r="CD29" t="s">
        <v>6</v>
      </c>
      <c r="CE29" t="s">
        <v>6</v>
      </c>
      <c r="CH29" t="s">
        <v>7</v>
      </c>
      <c r="CL29" t="s">
        <v>6</v>
      </c>
      <c r="CM29" t="s">
        <v>6</v>
      </c>
    </row>
    <row r="30" spans="1:91" x14ac:dyDescent="0.25">
      <c r="A30" s="36"/>
      <c r="S30" t="s">
        <v>429</v>
      </c>
      <c r="AE30" t="s">
        <v>430</v>
      </c>
      <c r="CH30" t="s">
        <v>431</v>
      </c>
    </row>
    <row r="31" spans="1:91" x14ac:dyDescent="0.25">
      <c r="A31" s="36"/>
      <c r="G31" t="s">
        <v>6</v>
      </c>
      <c r="H31" t="s">
        <v>6</v>
      </c>
      <c r="I31" t="s">
        <v>6</v>
      </c>
      <c r="J31" t="s">
        <v>6</v>
      </c>
      <c r="K31" t="s">
        <v>6</v>
      </c>
      <c r="L31" t="s">
        <v>6</v>
      </c>
      <c r="M31" t="s">
        <v>6</v>
      </c>
      <c r="N31" t="s">
        <v>6</v>
      </c>
      <c r="O31" t="s">
        <v>6</v>
      </c>
      <c r="P31" t="s">
        <v>6</v>
      </c>
      <c r="Q31" t="s">
        <v>7</v>
      </c>
      <c r="R31" t="s">
        <v>6</v>
      </c>
      <c r="S31" t="s">
        <v>7</v>
      </c>
      <c r="W31" t="s">
        <v>6</v>
      </c>
      <c r="X31" t="s">
        <v>6</v>
      </c>
      <c r="Y31" t="s">
        <v>6</v>
      </c>
      <c r="AA31" t="s">
        <v>6</v>
      </c>
      <c r="AB31" t="s">
        <v>6</v>
      </c>
      <c r="AC31" t="s">
        <v>7</v>
      </c>
      <c r="AD31" t="s">
        <v>6</v>
      </c>
      <c r="AE31" t="s">
        <v>6</v>
      </c>
      <c r="AF31" t="s">
        <v>6</v>
      </c>
      <c r="AG31" t="s">
        <v>6</v>
      </c>
      <c r="AH31" t="s">
        <v>6</v>
      </c>
      <c r="AI31" t="s">
        <v>6</v>
      </c>
      <c r="AJ31" t="s">
        <v>7</v>
      </c>
      <c r="AK31" t="s">
        <v>6</v>
      </c>
      <c r="AL31" t="s">
        <v>6</v>
      </c>
      <c r="AN31" t="s">
        <v>6</v>
      </c>
      <c r="AO31" t="s">
        <v>6</v>
      </c>
      <c r="AP31" t="s">
        <v>6</v>
      </c>
      <c r="AQ31" t="s">
        <v>7</v>
      </c>
      <c r="AR31" t="s">
        <v>6</v>
      </c>
      <c r="AS31" t="s">
        <v>6</v>
      </c>
      <c r="AU31" t="s">
        <v>6</v>
      </c>
      <c r="AV31" t="s">
        <v>6</v>
      </c>
      <c r="AW31" t="s">
        <v>6</v>
      </c>
      <c r="AX31" t="s">
        <v>6</v>
      </c>
      <c r="AY31" t="s">
        <v>6</v>
      </c>
      <c r="BA31" t="s">
        <v>6</v>
      </c>
      <c r="BD31" t="s">
        <v>6</v>
      </c>
      <c r="BE31" t="s">
        <v>6</v>
      </c>
      <c r="BF31" t="s">
        <v>7</v>
      </c>
      <c r="BG31" t="s">
        <v>6</v>
      </c>
      <c r="BI31" t="s">
        <v>6</v>
      </c>
      <c r="BJ31" t="s">
        <v>7</v>
      </c>
      <c r="BK31" t="s">
        <v>6</v>
      </c>
      <c r="BL31" t="s">
        <v>6</v>
      </c>
      <c r="BM31" t="s">
        <v>6</v>
      </c>
      <c r="BN31" t="s">
        <v>6</v>
      </c>
      <c r="BO31" t="s">
        <v>6</v>
      </c>
      <c r="BP31" t="s">
        <v>6</v>
      </c>
      <c r="BQ31" t="s">
        <v>6</v>
      </c>
      <c r="BR31" t="s">
        <v>6</v>
      </c>
      <c r="BS31" t="s">
        <v>6</v>
      </c>
      <c r="BT31" t="s">
        <v>6</v>
      </c>
      <c r="BU31" t="s">
        <v>6</v>
      </c>
      <c r="BV31" t="s">
        <v>6</v>
      </c>
      <c r="BW31" t="s">
        <v>6</v>
      </c>
      <c r="BY31" t="s">
        <v>6</v>
      </c>
      <c r="CA31" t="s">
        <v>6</v>
      </c>
      <c r="CB31" t="s">
        <v>6</v>
      </c>
      <c r="CC31" t="s">
        <v>6</v>
      </c>
      <c r="CD31" t="s">
        <v>6</v>
      </c>
      <c r="CE31" t="s">
        <v>6</v>
      </c>
      <c r="CH31" t="s">
        <v>7</v>
      </c>
      <c r="CL31" t="s">
        <v>6</v>
      </c>
      <c r="CM31" t="s">
        <v>6</v>
      </c>
    </row>
    <row r="32" spans="1:91" x14ac:dyDescent="0.25">
      <c r="A32" s="36"/>
      <c r="Q32" t="s">
        <v>432</v>
      </c>
      <c r="S32" t="s">
        <v>433</v>
      </c>
      <c r="AC32" t="s">
        <v>434</v>
      </c>
      <c r="AJ32" t="s">
        <v>435</v>
      </c>
      <c r="AN32" t="s">
        <v>436</v>
      </c>
      <c r="AQ32" t="s">
        <v>437</v>
      </c>
      <c r="BF32" t="s">
        <v>438</v>
      </c>
      <c r="BJ32" t="s">
        <v>439</v>
      </c>
      <c r="CH32" t="s">
        <v>440</v>
      </c>
    </row>
    <row r="33" spans="1:91" x14ac:dyDescent="0.25">
      <c r="A33" s="36"/>
      <c r="G33" t="s">
        <v>7</v>
      </c>
      <c r="H33" t="s">
        <v>6</v>
      </c>
      <c r="I33" t="s">
        <v>6</v>
      </c>
      <c r="J33" t="s">
        <v>7</v>
      </c>
      <c r="K33" t="s">
        <v>6</v>
      </c>
      <c r="L33" t="s">
        <v>6</v>
      </c>
      <c r="M33" t="s">
        <v>6</v>
      </c>
      <c r="N33" t="s">
        <v>6</v>
      </c>
      <c r="O33" t="s">
        <v>6</v>
      </c>
      <c r="P33" t="s">
        <v>7</v>
      </c>
      <c r="Q33" t="s">
        <v>6</v>
      </c>
      <c r="R33" t="s">
        <v>6</v>
      </c>
      <c r="S33" t="s">
        <v>7</v>
      </c>
      <c r="W33" t="s">
        <v>6</v>
      </c>
      <c r="X33" t="s">
        <v>6</v>
      </c>
      <c r="Y33" t="s">
        <v>7</v>
      </c>
      <c r="AB33" t="s">
        <v>6</v>
      </c>
      <c r="AC33" t="s">
        <v>7</v>
      </c>
      <c r="AD33" t="s">
        <v>6</v>
      </c>
      <c r="AE33" t="s">
        <v>6</v>
      </c>
      <c r="AF33" t="s">
        <v>7</v>
      </c>
      <c r="AG33" t="s">
        <v>6</v>
      </c>
      <c r="AH33" t="s">
        <v>6</v>
      </c>
      <c r="AI33" t="s">
        <v>7</v>
      </c>
      <c r="AJ33" t="s">
        <v>6</v>
      </c>
      <c r="AK33" t="s">
        <v>6</v>
      </c>
      <c r="AL33" t="s">
        <v>6</v>
      </c>
      <c r="AN33" t="s">
        <v>7</v>
      </c>
      <c r="AO33" t="s">
        <v>6</v>
      </c>
      <c r="AP33" t="s">
        <v>6</v>
      </c>
      <c r="AQ33" t="s">
        <v>6</v>
      </c>
      <c r="AR33" t="s">
        <v>7</v>
      </c>
      <c r="AS33" t="s">
        <v>6</v>
      </c>
      <c r="AU33" t="s">
        <v>7</v>
      </c>
      <c r="AV33" t="s">
        <v>6</v>
      </c>
      <c r="AW33" t="s">
        <v>6</v>
      </c>
      <c r="AX33" t="s">
        <v>6</v>
      </c>
      <c r="AY33" t="s">
        <v>6</v>
      </c>
      <c r="BA33" t="s">
        <v>6</v>
      </c>
      <c r="BC33" t="s">
        <v>6</v>
      </c>
      <c r="BD33" t="s">
        <v>7</v>
      </c>
      <c r="BE33" t="s">
        <v>6</v>
      </c>
      <c r="BF33" t="s">
        <v>6</v>
      </c>
      <c r="BG33" t="s">
        <v>7</v>
      </c>
      <c r="BI33" t="s">
        <v>7</v>
      </c>
      <c r="BJ33" t="s">
        <v>6</v>
      </c>
      <c r="BK33" t="s">
        <v>7</v>
      </c>
      <c r="BL33" t="s">
        <v>7</v>
      </c>
      <c r="BM33" t="s">
        <v>7</v>
      </c>
      <c r="BN33" t="s">
        <v>6</v>
      </c>
      <c r="BP33" t="s">
        <v>6</v>
      </c>
      <c r="BQ33" t="s">
        <v>7</v>
      </c>
      <c r="BR33" t="s">
        <v>6</v>
      </c>
      <c r="BS33" t="s">
        <v>7</v>
      </c>
      <c r="BT33" t="s">
        <v>6</v>
      </c>
      <c r="BU33" t="s">
        <v>6</v>
      </c>
      <c r="BV33" t="s">
        <v>6</v>
      </c>
      <c r="BY33" t="s">
        <v>6</v>
      </c>
      <c r="CA33" t="s">
        <v>6</v>
      </c>
      <c r="CC33" t="s">
        <v>7</v>
      </c>
      <c r="CD33" t="s">
        <v>6</v>
      </c>
      <c r="CE33" t="s">
        <v>6</v>
      </c>
      <c r="CH33" t="s">
        <v>6</v>
      </c>
      <c r="CL33" t="s">
        <v>6</v>
      </c>
      <c r="CM33" t="s">
        <v>6</v>
      </c>
    </row>
    <row r="34" spans="1:91" x14ac:dyDescent="0.25">
      <c r="A34" s="36"/>
      <c r="G34" t="s">
        <v>6</v>
      </c>
      <c r="J34" t="s">
        <v>7</v>
      </c>
      <c r="L34" t="s">
        <v>6</v>
      </c>
      <c r="P34" t="s">
        <v>7</v>
      </c>
      <c r="S34" t="s">
        <v>6</v>
      </c>
      <c r="Y34" t="s">
        <v>6</v>
      </c>
      <c r="AC34" t="s">
        <v>6</v>
      </c>
      <c r="AE34" t="s">
        <v>7</v>
      </c>
      <c r="AF34" t="s">
        <v>7</v>
      </c>
      <c r="AI34" t="s">
        <v>7</v>
      </c>
      <c r="AN34" t="s">
        <v>6</v>
      </c>
      <c r="AR34" t="s">
        <v>6</v>
      </c>
      <c r="AU34" t="s">
        <v>6</v>
      </c>
      <c r="BD34" t="s">
        <v>6</v>
      </c>
      <c r="BG34" t="s">
        <v>6</v>
      </c>
      <c r="BI34" t="s">
        <v>7</v>
      </c>
      <c r="BK34" t="s">
        <v>6</v>
      </c>
      <c r="BL34" t="s">
        <v>6</v>
      </c>
      <c r="BM34" t="s">
        <v>6</v>
      </c>
      <c r="BQ34" t="s">
        <v>7</v>
      </c>
      <c r="BS34" t="s">
        <v>6</v>
      </c>
      <c r="CC34" t="s">
        <v>7</v>
      </c>
    </row>
    <row r="35" spans="1:91" x14ac:dyDescent="0.25">
      <c r="A35" s="36"/>
      <c r="J35" t="s">
        <v>441</v>
      </c>
      <c r="P35" t="s">
        <v>442</v>
      </c>
      <c r="AF35" t="s">
        <v>443</v>
      </c>
      <c r="BI35" t="s">
        <v>444</v>
      </c>
      <c r="BQ35" t="s">
        <v>445</v>
      </c>
      <c r="CC35" t="s">
        <v>446</v>
      </c>
    </row>
    <row r="36" spans="1:91" x14ac:dyDescent="0.25">
      <c r="A36" s="36"/>
      <c r="J36" t="s">
        <v>368</v>
      </c>
      <c r="AF36" t="s">
        <v>368</v>
      </c>
      <c r="BI36" t="s">
        <v>367</v>
      </c>
      <c r="BQ36" t="s">
        <v>368</v>
      </c>
      <c r="CC36" t="s">
        <v>368</v>
      </c>
    </row>
    <row r="37" spans="1:91" x14ac:dyDescent="0.25">
      <c r="A37" s="36"/>
      <c r="J37">
        <v>90</v>
      </c>
      <c r="S37">
        <v>0</v>
      </c>
      <c r="AF37">
        <v>10</v>
      </c>
      <c r="BQ37">
        <v>30</v>
      </c>
      <c r="CC37">
        <v>27</v>
      </c>
    </row>
    <row r="38" spans="1:91" x14ac:dyDescent="0.25">
      <c r="A38" s="36"/>
      <c r="J38">
        <v>90</v>
      </c>
      <c r="S38">
        <v>0</v>
      </c>
      <c r="AF38">
        <v>10</v>
      </c>
      <c r="BQ38">
        <v>30</v>
      </c>
      <c r="CC38">
        <v>27</v>
      </c>
    </row>
    <row r="39" spans="1:91" x14ac:dyDescent="0.25">
      <c r="A39" s="36"/>
      <c r="J39">
        <v>100</v>
      </c>
      <c r="S39">
        <v>0</v>
      </c>
      <c r="AF39">
        <v>100</v>
      </c>
      <c r="BQ39">
        <v>60</v>
      </c>
      <c r="CC39">
        <v>27</v>
      </c>
    </row>
    <row r="40" spans="1:91" x14ac:dyDescent="0.25">
      <c r="A40" s="36"/>
      <c r="J40">
        <v>100</v>
      </c>
      <c r="S40">
        <v>0</v>
      </c>
      <c r="AF40">
        <v>100</v>
      </c>
      <c r="BQ40">
        <v>30</v>
      </c>
      <c r="CC40">
        <v>27</v>
      </c>
    </row>
    <row r="41" spans="1:91" x14ac:dyDescent="0.25">
      <c r="A41" s="36"/>
      <c r="G41" t="s">
        <v>6</v>
      </c>
      <c r="H41" t="s">
        <v>6</v>
      </c>
      <c r="I41" t="s">
        <v>6</v>
      </c>
      <c r="J41" t="s">
        <v>6</v>
      </c>
      <c r="K41" t="s">
        <v>6</v>
      </c>
      <c r="L41" t="s">
        <v>6</v>
      </c>
      <c r="M41" t="s">
        <v>6</v>
      </c>
      <c r="N41" t="s">
        <v>6</v>
      </c>
      <c r="O41" t="s">
        <v>6</v>
      </c>
      <c r="P41" t="s">
        <v>6</v>
      </c>
      <c r="Q41" t="s">
        <v>7</v>
      </c>
      <c r="R41" t="s">
        <v>6</v>
      </c>
      <c r="S41" t="s">
        <v>6</v>
      </c>
      <c r="W41" t="s">
        <v>6</v>
      </c>
      <c r="X41" t="s">
        <v>6</v>
      </c>
      <c r="Y41" t="s">
        <v>7</v>
      </c>
      <c r="AA41" t="s">
        <v>6</v>
      </c>
      <c r="AB41" t="s">
        <v>6</v>
      </c>
      <c r="AC41" t="s">
        <v>7</v>
      </c>
      <c r="AD41" t="s">
        <v>6</v>
      </c>
      <c r="AF41" t="s">
        <v>6</v>
      </c>
      <c r="AG41" t="s">
        <v>6</v>
      </c>
      <c r="AH41" t="s">
        <v>6</v>
      </c>
      <c r="AI41" t="s">
        <v>6</v>
      </c>
      <c r="AJ41" t="s">
        <v>6</v>
      </c>
      <c r="AK41" t="s">
        <v>6</v>
      </c>
      <c r="AL41" t="s">
        <v>6</v>
      </c>
      <c r="AN41" t="s">
        <v>7</v>
      </c>
      <c r="AO41" t="s">
        <v>7</v>
      </c>
      <c r="AP41" t="s">
        <v>6</v>
      </c>
      <c r="AQ41" t="s">
        <v>6</v>
      </c>
      <c r="AR41" t="s">
        <v>6</v>
      </c>
      <c r="AS41" t="s">
        <v>7</v>
      </c>
      <c r="AU41" t="s">
        <v>6</v>
      </c>
      <c r="AV41" t="s">
        <v>6</v>
      </c>
      <c r="AW41" t="s">
        <v>6</v>
      </c>
      <c r="AX41" t="s">
        <v>6</v>
      </c>
      <c r="AY41" t="s">
        <v>6</v>
      </c>
      <c r="BA41" t="s">
        <v>6</v>
      </c>
      <c r="BC41" t="s">
        <v>6</v>
      </c>
      <c r="BD41" t="s">
        <v>7</v>
      </c>
      <c r="BE41" t="s">
        <v>6</v>
      </c>
      <c r="BF41" t="s">
        <v>6</v>
      </c>
      <c r="BG41" t="s">
        <v>7</v>
      </c>
      <c r="BI41" t="s">
        <v>7</v>
      </c>
      <c r="BJ41" t="s">
        <v>6</v>
      </c>
      <c r="BK41" t="s">
        <v>6</v>
      </c>
      <c r="BL41" t="s">
        <v>7</v>
      </c>
      <c r="BM41" t="s">
        <v>7</v>
      </c>
      <c r="BN41" t="s">
        <v>6</v>
      </c>
      <c r="BO41" t="s">
        <v>6</v>
      </c>
      <c r="BP41" t="s">
        <v>6</v>
      </c>
      <c r="BQ41" t="s">
        <v>6</v>
      </c>
      <c r="BR41" t="s">
        <v>6</v>
      </c>
      <c r="BS41" t="s">
        <v>6</v>
      </c>
      <c r="BT41" t="s">
        <v>6</v>
      </c>
      <c r="BU41" t="s">
        <v>6</v>
      </c>
      <c r="BV41" t="s">
        <v>6</v>
      </c>
      <c r="BW41" t="s">
        <v>6</v>
      </c>
      <c r="BY41" t="s">
        <v>7</v>
      </c>
      <c r="CA41" t="s">
        <v>6</v>
      </c>
      <c r="CC41" t="s">
        <v>6</v>
      </c>
      <c r="CD41" t="s">
        <v>7</v>
      </c>
      <c r="CE41" t="s">
        <v>6</v>
      </c>
      <c r="CH41" t="s">
        <v>6</v>
      </c>
      <c r="CL41" t="s">
        <v>6</v>
      </c>
      <c r="CM41" t="s">
        <v>6</v>
      </c>
    </row>
    <row r="42" spans="1:91" x14ac:dyDescent="0.25">
      <c r="A42" s="36"/>
      <c r="Q42" t="s">
        <v>7</v>
      </c>
      <c r="S42" t="s">
        <v>128</v>
      </c>
      <c r="Y42" t="s">
        <v>128</v>
      </c>
      <c r="AC42" t="s">
        <v>128</v>
      </c>
      <c r="AN42" t="s">
        <v>7</v>
      </c>
      <c r="AO42" t="s">
        <v>128</v>
      </c>
      <c r="AS42" t="s">
        <v>128</v>
      </c>
      <c r="BD42" t="s">
        <v>7</v>
      </c>
      <c r="BG42" t="s">
        <v>128</v>
      </c>
      <c r="BI42" t="s">
        <v>7</v>
      </c>
      <c r="BK42" t="s">
        <v>7</v>
      </c>
      <c r="BL42" t="s">
        <v>128</v>
      </c>
      <c r="BM42" t="s">
        <v>7</v>
      </c>
      <c r="BQ42" t="s">
        <v>128</v>
      </c>
      <c r="BY42" t="s">
        <v>128</v>
      </c>
      <c r="CD42" t="s">
        <v>7</v>
      </c>
      <c r="CL42" t="s">
        <v>128</v>
      </c>
    </row>
    <row r="43" spans="1:91" x14ac:dyDescent="0.25">
      <c r="A43" s="36"/>
      <c r="S43" t="s">
        <v>447</v>
      </c>
      <c r="Y43" t="s">
        <v>448</v>
      </c>
      <c r="AC43" t="s">
        <v>449</v>
      </c>
      <c r="AO43" t="s">
        <v>450</v>
      </c>
      <c r="BG43" t="s">
        <v>451</v>
      </c>
      <c r="BL43" t="s">
        <v>452</v>
      </c>
      <c r="BY43" t="s">
        <v>453</v>
      </c>
    </row>
    <row r="44" spans="1:91" x14ac:dyDescent="0.25">
      <c r="A44" s="36"/>
      <c r="AN44">
        <v>0</v>
      </c>
      <c r="BD44">
        <v>0</v>
      </c>
      <c r="BK44">
        <v>0</v>
      </c>
      <c r="BM44">
        <v>10</v>
      </c>
      <c r="CD44">
        <v>0</v>
      </c>
    </row>
    <row r="45" spans="1:91" x14ac:dyDescent="0.25">
      <c r="A45" s="36"/>
      <c r="Q45">
        <v>25</v>
      </c>
      <c r="W45">
        <v>0</v>
      </c>
      <c r="AN45">
        <v>10</v>
      </c>
      <c r="BD45">
        <v>1</v>
      </c>
      <c r="BI45">
        <v>14</v>
      </c>
      <c r="BM45">
        <v>2</v>
      </c>
      <c r="CD45">
        <v>0</v>
      </c>
    </row>
    <row r="46" spans="1:91" x14ac:dyDescent="0.25">
      <c r="A46" s="36"/>
      <c r="AN46">
        <v>0</v>
      </c>
      <c r="BD46">
        <v>0</v>
      </c>
      <c r="BK46">
        <v>0</v>
      </c>
      <c r="BM46">
        <v>6</v>
      </c>
      <c r="CD46">
        <v>0</v>
      </c>
    </row>
    <row r="47" spans="1:91" x14ac:dyDescent="0.25">
      <c r="A47" s="36"/>
      <c r="Q47">
        <v>25</v>
      </c>
      <c r="W47">
        <v>0</v>
      </c>
      <c r="AN47">
        <v>8</v>
      </c>
      <c r="BD47">
        <v>1</v>
      </c>
      <c r="BI47">
        <v>14</v>
      </c>
      <c r="BM47">
        <v>2</v>
      </c>
      <c r="CD47">
        <v>0</v>
      </c>
    </row>
    <row r="48" spans="1:91" x14ac:dyDescent="0.25">
      <c r="A48" s="36"/>
      <c r="Q48" t="s">
        <v>6</v>
      </c>
      <c r="S48" t="s">
        <v>6</v>
      </c>
      <c r="Y48" t="s">
        <v>7</v>
      </c>
      <c r="AC48" t="s">
        <v>6</v>
      </c>
      <c r="AN48" t="s">
        <v>7</v>
      </c>
      <c r="AO48" t="s">
        <v>6</v>
      </c>
      <c r="AS48" t="s">
        <v>6</v>
      </c>
      <c r="BD48" t="s">
        <v>6</v>
      </c>
      <c r="BG48" t="s">
        <v>7</v>
      </c>
      <c r="BI48" t="s">
        <v>7</v>
      </c>
      <c r="BK48" t="s">
        <v>6</v>
      </c>
      <c r="BL48" t="s">
        <v>6</v>
      </c>
      <c r="BM48" t="s">
        <v>6</v>
      </c>
      <c r="BQ48" t="s">
        <v>6</v>
      </c>
      <c r="BY48" t="s">
        <v>6</v>
      </c>
      <c r="CD48" t="s">
        <v>6</v>
      </c>
      <c r="CL48" t="s">
        <v>6</v>
      </c>
    </row>
    <row r="49" spans="1:91" x14ac:dyDescent="0.25">
      <c r="A49" s="36"/>
      <c r="G49" t="s">
        <v>7</v>
      </c>
      <c r="H49" t="s">
        <v>6</v>
      </c>
      <c r="J49" t="s">
        <v>7</v>
      </c>
      <c r="K49" t="s">
        <v>6</v>
      </c>
      <c r="L49" t="s">
        <v>7</v>
      </c>
      <c r="M49" t="s">
        <v>6</v>
      </c>
      <c r="N49" t="s">
        <v>6</v>
      </c>
      <c r="O49" t="s">
        <v>6</v>
      </c>
      <c r="P49" t="s">
        <v>6</v>
      </c>
      <c r="Q49" t="s">
        <v>6</v>
      </c>
      <c r="R49" t="s">
        <v>6</v>
      </c>
      <c r="S49" t="s">
        <v>7</v>
      </c>
      <c r="W49" t="s">
        <v>6</v>
      </c>
      <c r="X49" t="s">
        <v>6</v>
      </c>
      <c r="Y49" t="s">
        <v>7</v>
      </c>
      <c r="AB49" t="s">
        <v>6</v>
      </c>
      <c r="AC49" t="s">
        <v>7</v>
      </c>
      <c r="AD49" t="s">
        <v>6</v>
      </c>
      <c r="AE49" t="s">
        <v>6</v>
      </c>
      <c r="AF49" t="s">
        <v>7</v>
      </c>
      <c r="AG49" t="s">
        <v>6</v>
      </c>
      <c r="AH49" t="s">
        <v>6</v>
      </c>
      <c r="AI49" t="s">
        <v>7</v>
      </c>
      <c r="AJ49" t="s">
        <v>6</v>
      </c>
      <c r="AK49" t="s">
        <v>6</v>
      </c>
      <c r="AN49" t="s">
        <v>7</v>
      </c>
      <c r="AO49" t="s">
        <v>6</v>
      </c>
      <c r="AP49" t="s">
        <v>6</v>
      </c>
      <c r="AQ49" t="s">
        <v>6</v>
      </c>
      <c r="AR49" t="s">
        <v>7</v>
      </c>
      <c r="AS49" t="s">
        <v>6</v>
      </c>
      <c r="AU49" t="s">
        <v>7</v>
      </c>
      <c r="AV49" t="s">
        <v>6</v>
      </c>
      <c r="AW49" t="s">
        <v>6</v>
      </c>
      <c r="AX49" t="s">
        <v>7</v>
      </c>
      <c r="AY49" t="s">
        <v>6</v>
      </c>
      <c r="BC49" t="s">
        <v>7</v>
      </c>
      <c r="BD49" t="s">
        <v>7</v>
      </c>
      <c r="BE49" t="s">
        <v>6</v>
      </c>
      <c r="BF49" t="s">
        <v>6</v>
      </c>
      <c r="BG49" t="s">
        <v>7</v>
      </c>
      <c r="BI49" t="s">
        <v>7</v>
      </c>
      <c r="BJ49" t="s">
        <v>6</v>
      </c>
      <c r="BK49" t="s">
        <v>7</v>
      </c>
      <c r="BL49" t="s">
        <v>6</v>
      </c>
      <c r="BM49" t="s">
        <v>7</v>
      </c>
      <c r="BN49" t="s">
        <v>6</v>
      </c>
      <c r="BP49" t="s">
        <v>7</v>
      </c>
      <c r="BQ49" t="s">
        <v>7</v>
      </c>
      <c r="BR49" t="s">
        <v>6</v>
      </c>
      <c r="BS49" t="s">
        <v>7</v>
      </c>
      <c r="BT49" t="s">
        <v>6</v>
      </c>
      <c r="BU49" t="s">
        <v>6</v>
      </c>
      <c r="BV49" t="s">
        <v>6</v>
      </c>
      <c r="BW49" t="s">
        <v>6</v>
      </c>
      <c r="BY49" t="s">
        <v>6</v>
      </c>
      <c r="CA49" t="s">
        <v>6</v>
      </c>
      <c r="CC49" t="s">
        <v>7</v>
      </c>
      <c r="CD49" t="s">
        <v>6</v>
      </c>
      <c r="CE49" t="s">
        <v>6</v>
      </c>
      <c r="CH49" t="s">
        <v>6</v>
      </c>
      <c r="CL49" t="s">
        <v>6</v>
      </c>
      <c r="CM49" t="s">
        <v>6</v>
      </c>
    </row>
    <row r="50" spans="1:91" x14ac:dyDescent="0.25">
      <c r="A50" s="36"/>
      <c r="G50" t="s">
        <v>7</v>
      </c>
      <c r="J50" t="s">
        <v>7</v>
      </c>
      <c r="L50" t="s">
        <v>7</v>
      </c>
      <c r="O50" t="s">
        <v>6</v>
      </c>
      <c r="S50" t="s">
        <v>6</v>
      </c>
      <c r="Y50" t="s">
        <v>6</v>
      </c>
      <c r="AC50" t="s">
        <v>7</v>
      </c>
      <c r="AE50" t="s">
        <v>6</v>
      </c>
      <c r="AF50" t="s">
        <v>7</v>
      </c>
      <c r="AH50" t="s">
        <v>6</v>
      </c>
      <c r="AI50" t="s">
        <v>7</v>
      </c>
      <c r="AN50" t="s">
        <v>6</v>
      </c>
      <c r="AO50" t="s">
        <v>6</v>
      </c>
      <c r="AR50" t="s">
        <v>6</v>
      </c>
      <c r="AU50" t="s">
        <v>6</v>
      </c>
      <c r="AX50" t="s">
        <v>7</v>
      </c>
      <c r="BC50" t="s">
        <v>7</v>
      </c>
      <c r="BD50" t="s">
        <v>6</v>
      </c>
      <c r="BG50" t="s">
        <v>6</v>
      </c>
      <c r="BI50" t="s">
        <v>7</v>
      </c>
      <c r="BK50" t="s">
        <v>6</v>
      </c>
      <c r="BM50" t="s">
        <v>6</v>
      </c>
      <c r="BP50" t="s">
        <v>7</v>
      </c>
      <c r="BQ50" t="s">
        <v>7</v>
      </c>
      <c r="BS50" t="s">
        <v>6</v>
      </c>
      <c r="CC50" t="s">
        <v>7</v>
      </c>
    </row>
    <row r="51" spans="1:91" x14ac:dyDescent="0.25">
      <c r="A51" s="36"/>
      <c r="G51" t="s">
        <v>454</v>
      </c>
      <c r="J51" t="s">
        <v>455</v>
      </c>
      <c r="L51" t="s">
        <v>456</v>
      </c>
      <c r="AC51" t="s">
        <v>457</v>
      </c>
      <c r="AF51" t="s">
        <v>458</v>
      </c>
      <c r="AX51" t="s">
        <v>459</v>
      </c>
      <c r="BC51" t="s">
        <v>460</v>
      </c>
      <c r="BI51" t="s">
        <v>461</v>
      </c>
      <c r="BP51" t="s">
        <v>462</v>
      </c>
      <c r="BQ51" t="s">
        <v>463</v>
      </c>
      <c r="CC51" t="s">
        <v>464</v>
      </c>
    </row>
    <row r="52" spans="1:91" x14ac:dyDescent="0.25">
      <c r="A52" s="36"/>
      <c r="G52" t="s">
        <v>368</v>
      </c>
      <c r="J52" t="s">
        <v>368</v>
      </c>
      <c r="L52" t="s">
        <v>368</v>
      </c>
      <c r="AC52" t="s">
        <v>367</v>
      </c>
      <c r="AF52" t="s">
        <v>368</v>
      </c>
      <c r="AX52" t="s">
        <v>367</v>
      </c>
      <c r="BC52" t="s">
        <v>367</v>
      </c>
      <c r="BI52" t="s">
        <v>367</v>
      </c>
      <c r="BP52" t="s">
        <v>368</v>
      </c>
      <c r="BQ52" t="s">
        <v>368</v>
      </c>
      <c r="CC52" t="s">
        <v>368</v>
      </c>
    </row>
    <row r="53" spans="1:91" x14ac:dyDescent="0.25">
      <c r="A53" s="36"/>
      <c r="G53">
        <v>15</v>
      </c>
      <c r="J53">
        <v>90</v>
      </c>
      <c r="L53">
        <v>0</v>
      </c>
      <c r="AC53">
        <v>4</v>
      </c>
      <c r="AF53">
        <v>10</v>
      </c>
      <c r="AX53">
        <v>0</v>
      </c>
      <c r="BC53">
        <v>0</v>
      </c>
      <c r="BP53">
        <v>0</v>
      </c>
      <c r="BQ53">
        <v>90</v>
      </c>
      <c r="CC53">
        <v>50</v>
      </c>
    </row>
    <row r="54" spans="1:91" x14ac:dyDescent="0.25">
      <c r="A54" s="36"/>
      <c r="G54">
        <v>15</v>
      </c>
      <c r="J54">
        <v>100</v>
      </c>
      <c r="L54">
        <v>0</v>
      </c>
      <c r="AC54">
        <v>4</v>
      </c>
      <c r="AF54">
        <v>100</v>
      </c>
      <c r="AX54">
        <v>2</v>
      </c>
      <c r="BC54">
        <v>13</v>
      </c>
      <c r="BP54">
        <v>0</v>
      </c>
      <c r="BQ54">
        <v>70</v>
      </c>
      <c r="CC54">
        <v>50</v>
      </c>
    </row>
    <row r="55" spans="1:91" x14ac:dyDescent="0.25">
      <c r="A55" s="36"/>
      <c r="G55" t="s">
        <v>6</v>
      </c>
      <c r="H55" t="s">
        <v>6</v>
      </c>
      <c r="J55" t="s">
        <v>6</v>
      </c>
      <c r="K55" t="s">
        <v>7</v>
      </c>
      <c r="L55" t="s">
        <v>6</v>
      </c>
      <c r="M55" t="s">
        <v>6</v>
      </c>
      <c r="N55" t="s">
        <v>6</v>
      </c>
      <c r="O55" t="s">
        <v>6</v>
      </c>
      <c r="P55" t="s">
        <v>6</v>
      </c>
      <c r="Q55" t="s">
        <v>6</v>
      </c>
      <c r="R55" t="s">
        <v>6</v>
      </c>
      <c r="S55" t="s">
        <v>7</v>
      </c>
      <c r="W55" t="s">
        <v>6</v>
      </c>
      <c r="X55" t="s">
        <v>6</v>
      </c>
      <c r="Y55" t="s">
        <v>7</v>
      </c>
      <c r="AA55" t="s">
        <v>6</v>
      </c>
      <c r="AB55" t="s">
        <v>6</v>
      </c>
      <c r="AC55" t="s">
        <v>7</v>
      </c>
      <c r="AD55" t="s">
        <v>6</v>
      </c>
      <c r="AE55" t="s">
        <v>6</v>
      </c>
      <c r="AF55" t="s">
        <v>6</v>
      </c>
      <c r="AG55" t="s">
        <v>6</v>
      </c>
      <c r="AH55" t="s">
        <v>6</v>
      </c>
      <c r="AI55" t="s">
        <v>6</v>
      </c>
      <c r="AJ55" t="s">
        <v>7</v>
      </c>
      <c r="AK55" t="s">
        <v>7</v>
      </c>
      <c r="AN55" t="s">
        <v>7</v>
      </c>
      <c r="AO55" t="s">
        <v>6</v>
      </c>
      <c r="AP55" t="s">
        <v>6</v>
      </c>
      <c r="AQ55" t="s">
        <v>6</v>
      </c>
      <c r="AR55" t="s">
        <v>6</v>
      </c>
      <c r="AS55" t="s">
        <v>7</v>
      </c>
      <c r="AU55" t="s">
        <v>6</v>
      </c>
      <c r="AV55" t="s">
        <v>6</v>
      </c>
      <c r="AW55" t="s">
        <v>6</v>
      </c>
      <c r="AX55" t="s">
        <v>7</v>
      </c>
      <c r="AY55" t="s">
        <v>7</v>
      </c>
      <c r="BC55" t="s">
        <v>7</v>
      </c>
      <c r="BD55" t="s">
        <v>7</v>
      </c>
      <c r="BE55" t="s">
        <v>6</v>
      </c>
      <c r="BF55" t="s">
        <v>6</v>
      </c>
      <c r="BG55" t="s">
        <v>7</v>
      </c>
      <c r="BI55" t="s">
        <v>7</v>
      </c>
      <c r="BJ55" t="s">
        <v>6</v>
      </c>
      <c r="BK55" t="s">
        <v>6</v>
      </c>
      <c r="BL55" t="s">
        <v>7</v>
      </c>
      <c r="BM55" t="s">
        <v>7</v>
      </c>
      <c r="BN55" t="s">
        <v>6</v>
      </c>
      <c r="BO55" t="s">
        <v>6</v>
      </c>
      <c r="BP55" t="s">
        <v>6</v>
      </c>
      <c r="BQ55" t="s">
        <v>6</v>
      </c>
      <c r="BR55" t="s">
        <v>7</v>
      </c>
      <c r="BS55" t="s">
        <v>6</v>
      </c>
      <c r="BT55" t="s">
        <v>6</v>
      </c>
      <c r="BU55" t="s">
        <v>6</v>
      </c>
      <c r="BV55" t="s">
        <v>6</v>
      </c>
      <c r="BW55" t="s">
        <v>6</v>
      </c>
      <c r="BY55" t="s">
        <v>6</v>
      </c>
      <c r="CA55" t="s">
        <v>7</v>
      </c>
      <c r="CC55" t="s">
        <v>6</v>
      </c>
      <c r="CD55" t="s">
        <v>7</v>
      </c>
      <c r="CE55" t="s">
        <v>6</v>
      </c>
      <c r="CH55" t="s">
        <v>6</v>
      </c>
      <c r="CL55" t="s">
        <v>7</v>
      </c>
      <c r="CM55" t="s">
        <v>6</v>
      </c>
    </row>
    <row r="56" spans="1:91" x14ac:dyDescent="0.25">
      <c r="A56" s="36"/>
      <c r="K56" t="s">
        <v>128</v>
      </c>
      <c r="S56" t="s">
        <v>7</v>
      </c>
      <c r="Y56" t="s">
        <v>128</v>
      </c>
      <c r="AC56" t="s">
        <v>7</v>
      </c>
      <c r="AE56" t="s">
        <v>7</v>
      </c>
      <c r="AJ56" t="s">
        <v>7</v>
      </c>
      <c r="AK56" t="s">
        <v>7</v>
      </c>
      <c r="AN56" t="s">
        <v>7</v>
      </c>
      <c r="AS56" t="s">
        <v>128</v>
      </c>
      <c r="AX56" t="s">
        <v>7</v>
      </c>
      <c r="AY56" t="s">
        <v>128</v>
      </c>
      <c r="BC56" t="s">
        <v>7</v>
      </c>
      <c r="BD56" t="s">
        <v>128</v>
      </c>
      <c r="BG56" t="s">
        <v>128</v>
      </c>
      <c r="BL56" t="s">
        <v>128</v>
      </c>
      <c r="BM56" t="s">
        <v>7</v>
      </c>
      <c r="BR56" t="s">
        <v>7</v>
      </c>
      <c r="CA56" t="s">
        <v>128</v>
      </c>
      <c r="CD56" t="s">
        <v>7</v>
      </c>
      <c r="CL56" t="s">
        <v>128</v>
      </c>
    </row>
    <row r="57" spans="1:91" x14ac:dyDescent="0.25">
      <c r="A57" s="36"/>
      <c r="Y57" t="s">
        <v>465</v>
      </c>
      <c r="AY57" t="s">
        <v>466</v>
      </c>
      <c r="BD57" t="s">
        <v>467</v>
      </c>
      <c r="BG57" t="s">
        <v>451</v>
      </c>
      <c r="CA57" t="s">
        <v>468</v>
      </c>
      <c r="CL57" t="s">
        <v>469</v>
      </c>
    </row>
    <row r="58" spans="1:91" x14ac:dyDescent="0.25">
      <c r="A58" s="36"/>
      <c r="O58">
        <v>13</v>
      </c>
      <c r="S58">
        <v>9</v>
      </c>
      <c r="X58">
        <v>1</v>
      </c>
      <c r="AC58">
        <v>4</v>
      </c>
      <c r="AJ58">
        <v>2</v>
      </c>
      <c r="AK58">
        <v>1</v>
      </c>
      <c r="AN58">
        <v>9</v>
      </c>
      <c r="AQ58">
        <v>13</v>
      </c>
      <c r="BC58">
        <v>2</v>
      </c>
      <c r="BI58">
        <v>83</v>
      </c>
      <c r="BL58">
        <v>51</v>
      </c>
      <c r="BM58">
        <v>31</v>
      </c>
      <c r="BR58">
        <v>2</v>
      </c>
      <c r="BU58">
        <v>1</v>
      </c>
      <c r="CD58">
        <v>0</v>
      </c>
    </row>
    <row r="59" spans="1:91" x14ac:dyDescent="0.25">
      <c r="A59" s="36"/>
      <c r="O59">
        <v>13</v>
      </c>
      <c r="S59">
        <v>9</v>
      </c>
      <c r="X59">
        <v>1</v>
      </c>
      <c r="AC59">
        <v>4</v>
      </c>
      <c r="AJ59">
        <v>0</v>
      </c>
      <c r="AK59">
        <v>1</v>
      </c>
      <c r="AN59">
        <v>9</v>
      </c>
      <c r="AQ59">
        <v>13</v>
      </c>
      <c r="BC59">
        <v>2</v>
      </c>
      <c r="BI59">
        <v>83</v>
      </c>
      <c r="BL59">
        <v>51</v>
      </c>
      <c r="BM59">
        <v>22</v>
      </c>
      <c r="BR59">
        <v>2</v>
      </c>
      <c r="BU59">
        <v>1</v>
      </c>
      <c r="CD59">
        <v>0</v>
      </c>
    </row>
    <row r="60" spans="1:91" x14ac:dyDescent="0.25">
      <c r="A60" s="36"/>
      <c r="S60" t="s">
        <v>6</v>
      </c>
      <c r="Y60" t="s">
        <v>6</v>
      </c>
      <c r="AC60" t="s">
        <v>6</v>
      </c>
      <c r="AJ60" t="s">
        <v>6</v>
      </c>
      <c r="AK60" t="s">
        <v>7</v>
      </c>
      <c r="AN60" t="s">
        <v>7</v>
      </c>
      <c r="AS60" t="s">
        <v>6</v>
      </c>
      <c r="AX60" t="s">
        <v>7</v>
      </c>
      <c r="AY60" t="s">
        <v>6</v>
      </c>
      <c r="BC60" t="s">
        <v>6</v>
      </c>
      <c r="BD60" t="s">
        <v>6</v>
      </c>
      <c r="BG60" t="s">
        <v>7</v>
      </c>
      <c r="BI60" t="s">
        <v>7</v>
      </c>
      <c r="BL60" t="s">
        <v>6</v>
      </c>
      <c r="BM60" t="s">
        <v>6</v>
      </c>
      <c r="BR60" t="s">
        <v>6</v>
      </c>
      <c r="CA60" t="s">
        <v>6</v>
      </c>
      <c r="CD60" t="s">
        <v>6</v>
      </c>
    </row>
    <row r="61" spans="1:91" x14ac:dyDescent="0.25">
      <c r="A61" s="36"/>
      <c r="G61" t="s">
        <v>7</v>
      </c>
      <c r="H61" t="s">
        <v>6</v>
      </c>
      <c r="I61" t="s">
        <v>6</v>
      </c>
      <c r="J61" t="s">
        <v>7</v>
      </c>
      <c r="K61" t="s">
        <v>6</v>
      </c>
      <c r="L61" t="s">
        <v>7</v>
      </c>
      <c r="M61" t="s">
        <v>6</v>
      </c>
      <c r="N61" t="s">
        <v>6</v>
      </c>
      <c r="O61" t="s">
        <v>6</v>
      </c>
      <c r="P61" t="s">
        <v>7</v>
      </c>
      <c r="Q61" t="s">
        <v>7</v>
      </c>
      <c r="R61" t="s">
        <v>7</v>
      </c>
      <c r="S61" t="s">
        <v>7</v>
      </c>
      <c r="W61" t="s">
        <v>6</v>
      </c>
      <c r="X61" t="s">
        <v>7</v>
      </c>
      <c r="Y61" t="s">
        <v>7</v>
      </c>
      <c r="AA61" t="s">
        <v>6</v>
      </c>
      <c r="AB61" t="s">
        <v>6</v>
      </c>
      <c r="AC61" t="s">
        <v>7</v>
      </c>
      <c r="AD61" t="s">
        <v>6</v>
      </c>
      <c r="AE61" t="s">
        <v>7</v>
      </c>
      <c r="AF61" t="s">
        <v>7</v>
      </c>
      <c r="AG61" t="s">
        <v>6</v>
      </c>
      <c r="AH61" t="s">
        <v>7</v>
      </c>
      <c r="AI61" t="s">
        <v>7</v>
      </c>
      <c r="AJ61" t="s">
        <v>7</v>
      </c>
      <c r="AK61" t="s">
        <v>6</v>
      </c>
      <c r="AL61" t="s">
        <v>7</v>
      </c>
      <c r="AN61" t="s">
        <v>7</v>
      </c>
      <c r="AO61" t="s">
        <v>7</v>
      </c>
      <c r="AP61" t="s">
        <v>7</v>
      </c>
      <c r="AQ61" t="s">
        <v>6</v>
      </c>
      <c r="AR61" t="s">
        <v>7</v>
      </c>
      <c r="AS61" t="s">
        <v>6</v>
      </c>
      <c r="AU61" t="s">
        <v>7</v>
      </c>
      <c r="AV61" t="s">
        <v>6</v>
      </c>
      <c r="AW61" t="s">
        <v>6</v>
      </c>
      <c r="AX61" t="s">
        <v>7</v>
      </c>
      <c r="AY61" t="s">
        <v>7</v>
      </c>
      <c r="BA61" t="s">
        <v>6</v>
      </c>
      <c r="BC61" t="s">
        <v>7</v>
      </c>
      <c r="BD61" t="s">
        <v>7</v>
      </c>
      <c r="BE61" t="s">
        <v>6</v>
      </c>
      <c r="BF61" t="s">
        <v>6</v>
      </c>
      <c r="BG61" t="s">
        <v>7</v>
      </c>
      <c r="BI61" t="s">
        <v>6</v>
      </c>
      <c r="BJ61" t="s">
        <v>7</v>
      </c>
      <c r="BK61" t="s">
        <v>7</v>
      </c>
      <c r="BL61" t="s">
        <v>7</v>
      </c>
      <c r="BM61" t="s">
        <v>7</v>
      </c>
      <c r="BN61" t="s">
        <v>6</v>
      </c>
      <c r="BP61" t="s">
        <v>7</v>
      </c>
      <c r="BQ61" t="s">
        <v>7</v>
      </c>
      <c r="BR61" t="s">
        <v>7</v>
      </c>
      <c r="BS61" t="s">
        <v>6</v>
      </c>
      <c r="BT61" t="s">
        <v>7</v>
      </c>
      <c r="BV61" t="s">
        <v>6</v>
      </c>
      <c r="BW61" t="s">
        <v>6</v>
      </c>
      <c r="BY61" t="s">
        <v>6</v>
      </c>
      <c r="CA61" t="s">
        <v>6</v>
      </c>
      <c r="CC61" t="s">
        <v>7</v>
      </c>
      <c r="CD61" t="s">
        <v>6</v>
      </c>
      <c r="CE61" t="s">
        <v>7</v>
      </c>
      <c r="CH61" t="s">
        <v>6</v>
      </c>
      <c r="CM61" t="s">
        <v>7</v>
      </c>
    </row>
    <row r="62" spans="1:91" x14ac:dyDescent="0.25">
      <c r="A62" s="36"/>
      <c r="G62" t="s">
        <v>6</v>
      </c>
      <c r="J62" t="s">
        <v>7</v>
      </c>
      <c r="L62" t="s">
        <v>7</v>
      </c>
      <c r="P62" t="s">
        <v>7</v>
      </c>
      <c r="Q62" t="s">
        <v>7</v>
      </c>
      <c r="R62" t="s">
        <v>7</v>
      </c>
      <c r="S62" t="s">
        <v>7</v>
      </c>
      <c r="X62" t="s">
        <v>7</v>
      </c>
      <c r="Y62" t="s">
        <v>7</v>
      </c>
      <c r="AC62" t="s">
        <v>7</v>
      </c>
      <c r="AE62" t="s">
        <v>6</v>
      </c>
      <c r="AF62" t="s">
        <v>7</v>
      </c>
      <c r="AG62" t="s">
        <v>6</v>
      </c>
      <c r="AH62" t="s">
        <v>6</v>
      </c>
      <c r="AI62" t="s">
        <v>7</v>
      </c>
      <c r="AJ62" t="s">
        <v>7</v>
      </c>
      <c r="AL62" t="s">
        <v>7</v>
      </c>
      <c r="AN62" t="s">
        <v>7</v>
      </c>
      <c r="AO62" t="s">
        <v>7</v>
      </c>
      <c r="AP62" t="s">
        <v>7</v>
      </c>
      <c r="AR62" t="s">
        <v>7</v>
      </c>
      <c r="AU62" t="s">
        <v>6</v>
      </c>
      <c r="AX62" t="s">
        <v>7</v>
      </c>
      <c r="AY62" t="s">
        <v>7</v>
      </c>
      <c r="BC62" t="s">
        <v>7</v>
      </c>
      <c r="BD62" t="s">
        <v>7</v>
      </c>
      <c r="BG62" t="s">
        <v>6</v>
      </c>
      <c r="BJ62" t="s">
        <v>7</v>
      </c>
      <c r="BK62" t="s">
        <v>7</v>
      </c>
      <c r="BL62" t="s">
        <v>6</v>
      </c>
      <c r="BM62" t="s">
        <v>7</v>
      </c>
      <c r="BP62" t="s">
        <v>7</v>
      </c>
      <c r="BQ62" t="s">
        <v>7</v>
      </c>
      <c r="BR62" t="s">
        <v>6</v>
      </c>
      <c r="BT62" t="s">
        <v>7</v>
      </c>
      <c r="CC62" t="s">
        <v>7</v>
      </c>
      <c r="CE62" t="s">
        <v>7</v>
      </c>
      <c r="CM62" t="s">
        <v>6</v>
      </c>
    </row>
    <row r="63" spans="1:91" x14ac:dyDescent="0.25">
      <c r="A63" s="36"/>
      <c r="J63" t="s">
        <v>470</v>
      </c>
      <c r="L63" t="s">
        <v>471</v>
      </c>
      <c r="P63" t="s">
        <v>472</v>
      </c>
      <c r="Q63" t="s">
        <v>473</v>
      </c>
      <c r="R63" t="s">
        <v>474</v>
      </c>
      <c r="S63" t="s">
        <v>475</v>
      </c>
      <c r="X63" t="s">
        <v>476</v>
      </c>
      <c r="Y63" t="s">
        <v>477</v>
      </c>
      <c r="AC63" t="s">
        <v>478</v>
      </c>
      <c r="AF63" t="s">
        <v>479</v>
      </c>
      <c r="AJ63" t="s">
        <v>480</v>
      </c>
      <c r="AL63" t="s">
        <v>481</v>
      </c>
      <c r="AN63" t="s">
        <v>482</v>
      </c>
      <c r="AO63" t="s">
        <v>483</v>
      </c>
      <c r="AP63" t="s">
        <v>484</v>
      </c>
      <c r="AR63" t="s">
        <v>481</v>
      </c>
      <c r="AX63" t="s">
        <v>485</v>
      </c>
      <c r="AY63" t="s">
        <v>486</v>
      </c>
      <c r="BC63" t="s">
        <v>487</v>
      </c>
      <c r="BD63" t="s">
        <v>488</v>
      </c>
      <c r="BJ63" t="s">
        <v>489</v>
      </c>
      <c r="BK63" t="s">
        <v>490</v>
      </c>
      <c r="BM63" t="s">
        <v>491</v>
      </c>
      <c r="BP63" t="s">
        <v>492</v>
      </c>
      <c r="BQ63" t="s">
        <v>493</v>
      </c>
      <c r="BT63" t="s">
        <v>481</v>
      </c>
      <c r="CC63" t="s">
        <v>494</v>
      </c>
      <c r="CE63" t="s">
        <v>495</v>
      </c>
    </row>
    <row r="64" spans="1:91" x14ac:dyDescent="0.25">
      <c r="A64" s="36"/>
      <c r="J64" t="s">
        <v>367</v>
      </c>
      <c r="L64" t="s">
        <v>368</v>
      </c>
      <c r="P64" t="s">
        <v>368</v>
      </c>
      <c r="Q64" t="s">
        <v>368</v>
      </c>
      <c r="R64" t="s">
        <v>367</v>
      </c>
      <c r="S64" t="s">
        <v>368</v>
      </c>
      <c r="X64" t="s">
        <v>368</v>
      </c>
      <c r="Y64" t="s">
        <v>368</v>
      </c>
      <c r="AC64" t="s">
        <v>368</v>
      </c>
      <c r="AF64" t="s">
        <v>368</v>
      </c>
      <c r="AJ64" t="s">
        <v>368</v>
      </c>
      <c r="AL64" t="s">
        <v>368</v>
      </c>
      <c r="AN64" t="s">
        <v>368</v>
      </c>
      <c r="AO64" t="s">
        <v>368</v>
      </c>
      <c r="AP64" t="s">
        <v>368</v>
      </c>
      <c r="AR64" t="s">
        <v>368</v>
      </c>
      <c r="AX64" t="s">
        <v>368</v>
      </c>
      <c r="AY64" t="s">
        <v>368</v>
      </c>
      <c r="BC64" t="s">
        <v>368</v>
      </c>
      <c r="BD64" t="s">
        <v>368</v>
      </c>
      <c r="BJ64" t="s">
        <v>368</v>
      </c>
      <c r="BK64" t="s">
        <v>368</v>
      </c>
      <c r="BM64" t="s">
        <v>368</v>
      </c>
      <c r="BP64" t="s">
        <v>368</v>
      </c>
      <c r="BQ64" t="s">
        <v>368</v>
      </c>
      <c r="BT64" t="s">
        <v>368</v>
      </c>
      <c r="CC64" t="s">
        <v>368</v>
      </c>
      <c r="CE64" t="s">
        <v>368</v>
      </c>
    </row>
    <row r="65" spans="1:91" x14ac:dyDescent="0.25">
      <c r="A65" s="36"/>
      <c r="J65">
        <v>38</v>
      </c>
      <c r="L65">
        <v>54</v>
      </c>
      <c r="Q65">
        <v>30</v>
      </c>
      <c r="S65">
        <v>25</v>
      </c>
      <c r="X65">
        <v>100</v>
      </c>
      <c r="Y65">
        <v>6</v>
      </c>
      <c r="AC65">
        <v>30</v>
      </c>
      <c r="AF65">
        <v>70</v>
      </c>
      <c r="AJ65">
        <v>20</v>
      </c>
      <c r="AL65">
        <v>32</v>
      </c>
      <c r="AN65">
        <v>20</v>
      </c>
      <c r="AO65">
        <v>50</v>
      </c>
      <c r="AP65">
        <v>0</v>
      </c>
      <c r="AR65">
        <v>6</v>
      </c>
      <c r="AX65">
        <v>100</v>
      </c>
      <c r="AY65">
        <v>76</v>
      </c>
      <c r="BD65">
        <v>30</v>
      </c>
      <c r="BJ65">
        <v>0</v>
      </c>
      <c r="BK65">
        <v>0.65</v>
      </c>
      <c r="BM65">
        <v>40</v>
      </c>
      <c r="BP65">
        <v>0</v>
      </c>
      <c r="BQ65">
        <v>0</v>
      </c>
      <c r="BT65">
        <v>0</v>
      </c>
      <c r="CC65">
        <v>20</v>
      </c>
      <c r="CE65">
        <v>10</v>
      </c>
    </row>
    <row r="66" spans="1:91" x14ac:dyDescent="0.25">
      <c r="A66" s="36"/>
      <c r="J66">
        <v>80</v>
      </c>
      <c r="L66">
        <v>0</v>
      </c>
      <c r="Q66">
        <v>40</v>
      </c>
      <c r="R66">
        <v>250</v>
      </c>
      <c r="S66">
        <v>15</v>
      </c>
      <c r="X66">
        <v>100</v>
      </c>
      <c r="Y66">
        <v>6</v>
      </c>
      <c r="AC66">
        <v>0</v>
      </c>
      <c r="AF66">
        <v>70</v>
      </c>
      <c r="AJ66">
        <v>20</v>
      </c>
      <c r="AL66">
        <v>59</v>
      </c>
      <c r="AN66">
        <v>20</v>
      </c>
      <c r="AO66">
        <v>0</v>
      </c>
      <c r="AP66">
        <v>0</v>
      </c>
      <c r="AR66">
        <v>6</v>
      </c>
      <c r="AX66">
        <v>15.6</v>
      </c>
      <c r="AY66">
        <v>0</v>
      </c>
      <c r="BC66">
        <v>100</v>
      </c>
      <c r="BD66">
        <v>30</v>
      </c>
      <c r="BJ66">
        <v>100</v>
      </c>
      <c r="BK66">
        <v>46</v>
      </c>
      <c r="BM66">
        <v>40</v>
      </c>
      <c r="BP66">
        <v>0</v>
      </c>
      <c r="BQ66">
        <v>15</v>
      </c>
      <c r="BT66">
        <v>0</v>
      </c>
      <c r="CC66">
        <v>20</v>
      </c>
      <c r="CE66">
        <v>0</v>
      </c>
    </row>
    <row r="67" spans="1:91" x14ac:dyDescent="0.25">
      <c r="A67" s="36"/>
      <c r="J67">
        <v>35</v>
      </c>
      <c r="L67">
        <v>0</v>
      </c>
      <c r="Q67">
        <v>30</v>
      </c>
      <c r="S67">
        <v>100</v>
      </c>
      <c r="X67">
        <v>100</v>
      </c>
      <c r="Y67">
        <v>0</v>
      </c>
      <c r="AC67">
        <v>10.62</v>
      </c>
      <c r="AF67">
        <v>100</v>
      </c>
      <c r="AJ67">
        <v>33.299999999999997</v>
      </c>
      <c r="AL67">
        <v>32.1</v>
      </c>
      <c r="AN67">
        <v>16.82</v>
      </c>
      <c r="AO67">
        <v>0</v>
      </c>
      <c r="AP67">
        <v>0</v>
      </c>
      <c r="AR67">
        <v>0</v>
      </c>
      <c r="AX67">
        <v>100</v>
      </c>
      <c r="AY67">
        <v>0</v>
      </c>
      <c r="BD67">
        <v>30</v>
      </c>
      <c r="BJ67">
        <v>0</v>
      </c>
      <c r="BK67">
        <v>5</v>
      </c>
      <c r="BM67">
        <v>0</v>
      </c>
      <c r="BP67">
        <v>0</v>
      </c>
      <c r="BQ67">
        <v>0</v>
      </c>
      <c r="BT67">
        <v>0</v>
      </c>
      <c r="CC67">
        <v>0</v>
      </c>
      <c r="CE67">
        <v>85.075000000000003</v>
      </c>
    </row>
    <row r="68" spans="1:91" x14ac:dyDescent="0.25">
      <c r="A68" s="36"/>
      <c r="J68">
        <v>54</v>
      </c>
      <c r="L68">
        <v>0</v>
      </c>
      <c r="P68">
        <v>46.5</v>
      </c>
      <c r="Q68">
        <v>40</v>
      </c>
      <c r="R68">
        <v>275</v>
      </c>
      <c r="S68">
        <v>77.73</v>
      </c>
      <c r="X68">
        <v>100</v>
      </c>
      <c r="Y68">
        <v>43.7</v>
      </c>
      <c r="AC68">
        <v>0</v>
      </c>
      <c r="AF68">
        <v>44.118000000000002</v>
      </c>
      <c r="AJ68">
        <v>36.299999999999997</v>
      </c>
      <c r="AL68">
        <v>10.67</v>
      </c>
      <c r="AN68">
        <v>20</v>
      </c>
      <c r="AO68">
        <v>0</v>
      </c>
      <c r="AP68">
        <v>0</v>
      </c>
      <c r="AR68">
        <v>1</v>
      </c>
      <c r="AX68">
        <v>80.63</v>
      </c>
      <c r="AY68">
        <v>0</v>
      </c>
      <c r="BC68">
        <v>100</v>
      </c>
      <c r="BD68">
        <v>30</v>
      </c>
      <c r="BJ68">
        <v>31</v>
      </c>
      <c r="BK68">
        <v>50</v>
      </c>
      <c r="BM68">
        <v>79</v>
      </c>
      <c r="BP68">
        <v>17.04</v>
      </c>
      <c r="BQ68">
        <v>53.761000000000003</v>
      </c>
      <c r="BT68">
        <v>0</v>
      </c>
      <c r="CC68">
        <v>27.989000000000001</v>
      </c>
      <c r="CE68">
        <v>0</v>
      </c>
    </row>
    <row r="69" spans="1:91" x14ac:dyDescent="0.25">
      <c r="A69" s="36"/>
      <c r="G69" t="s">
        <v>7</v>
      </c>
      <c r="H69" t="s">
        <v>6</v>
      </c>
      <c r="I69" t="s">
        <v>6</v>
      </c>
      <c r="J69" t="s">
        <v>6</v>
      </c>
      <c r="K69" t="s">
        <v>6</v>
      </c>
      <c r="L69" t="s">
        <v>6</v>
      </c>
      <c r="M69" t="s">
        <v>6</v>
      </c>
      <c r="N69" t="s">
        <v>6</v>
      </c>
      <c r="O69" t="s">
        <v>6</v>
      </c>
      <c r="P69" t="s">
        <v>6</v>
      </c>
      <c r="Q69" t="s">
        <v>7</v>
      </c>
      <c r="R69" t="s">
        <v>7</v>
      </c>
      <c r="S69" t="s">
        <v>7</v>
      </c>
      <c r="W69" t="s">
        <v>6</v>
      </c>
      <c r="X69" t="s">
        <v>7</v>
      </c>
      <c r="Y69" t="s">
        <v>7</v>
      </c>
      <c r="AA69" t="s">
        <v>7</v>
      </c>
      <c r="AB69" t="s">
        <v>7</v>
      </c>
      <c r="AC69" t="s">
        <v>7</v>
      </c>
      <c r="AD69" t="s">
        <v>7</v>
      </c>
      <c r="AE69" t="s">
        <v>7</v>
      </c>
      <c r="AF69" t="s">
        <v>7</v>
      </c>
      <c r="AG69" t="s">
        <v>6</v>
      </c>
      <c r="AH69" t="s">
        <v>7</v>
      </c>
      <c r="AI69" t="s">
        <v>7</v>
      </c>
      <c r="AJ69" t="s">
        <v>7</v>
      </c>
      <c r="AK69" t="s">
        <v>7</v>
      </c>
      <c r="AL69" t="s">
        <v>7</v>
      </c>
      <c r="AN69" t="s">
        <v>7</v>
      </c>
      <c r="AO69" t="s">
        <v>6</v>
      </c>
      <c r="AP69" t="s">
        <v>7</v>
      </c>
      <c r="AQ69" t="s">
        <v>7</v>
      </c>
      <c r="AR69" t="s">
        <v>277</v>
      </c>
      <c r="AS69" t="s">
        <v>6</v>
      </c>
      <c r="AU69" t="s">
        <v>7</v>
      </c>
      <c r="AV69" t="s">
        <v>7</v>
      </c>
      <c r="AW69" t="s">
        <v>6</v>
      </c>
      <c r="AX69" t="s">
        <v>7</v>
      </c>
      <c r="AY69" t="s">
        <v>7</v>
      </c>
      <c r="BA69" t="s">
        <v>6</v>
      </c>
      <c r="BC69" t="s">
        <v>7</v>
      </c>
      <c r="BD69" t="s">
        <v>7</v>
      </c>
      <c r="BE69" t="s">
        <v>7</v>
      </c>
      <c r="BF69" t="s">
        <v>7</v>
      </c>
      <c r="BG69" t="s">
        <v>7</v>
      </c>
      <c r="BI69" t="s">
        <v>7</v>
      </c>
      <c r="BJ69" t="s">
        <v>7</v>
      </c>
      <c r="BK69" t="s">
        <v>7</v>
      </c>
      <c r="BL69" t="s">
        <v>7</v>
      </c>
      <c r="BM69" t="s">
        <v>7</v>
      </c>
      <c r="BN69" t="s">
        <v>6</v>
      </c>
      <c r="BO69" t="s">
        <v>7</v>
      </c>
      <c r="BP69" t="s">
        <v>7</v>
      </c>
      <c r="BQ69" t="s">
        <v>7</v>
      </c>
      <c r="BR69" t="s">
        <v>6</v>
      </c>
      <c r="BS69" t="s">
        <v>6</v>
      </c>
      <c r="BT69" t="s">
        <v>7</v>
      </c>
      <c r="BV69" t="s">
        <v>6</v>
      </c>
      <c r="BW69" t="s">
        <v>7</v>
      </c>
      <c r="BY69" t="s">
        <v>7</v>
      </c>
      <c r="CA69" t="s">
        <v>7</v>
      </c>
      <c r="CB69" t="s">
        <v>6</v>
      </c>
      <c r="CC69" t="s">
        <v>6</v>
      </c>
      <c r="CD69" t="s">
        <v>7</v>
      </c>
      <c r="CE69" t="s">
        <v>7</v>
      </c>
      <c r="CH69" t="s">
        <v>7</v>
      </c>
      <c r="CM69" t="s">
        <v>6</v>
      </c>
    </row>
    <row r="70" spans="1:91" x14ac:dyDescent="0.25">
      <c r="A70" s="36"/>
      <c r="AR70" t="s">
        <v>496</v>
      </c>
    </row>
    <row r="71" spans="1:91" x14ac:dyDescent="0.25">
      <c r="A71" s="36"/>
      <c r="G71">
        <v>119</v>
      </c>
      <c r="J71">
        <v>41</v>
      </c>
      <c r="K71">
        <v>93</v>
      </c>
      <c r="M71">
        <v>0</v>
      </c>
      <c r="N71">
        <v>0</v>
      </c>
      <c r="O71">
        <v>6</v>
      </c>
      <c r="P71">
        <v>86</v>
      </c>
      <c r="Q71">
        <v>794</v>
      </c>
      <c r="R71">
        <v>1188</v>
      </c>
      <c r="S71">
        <v>247</v>
      </c>
      <c r="W71">
        <v>0</v>
      </c>
      <c r="Y71">
        <v>11</v>
      </c>
      <c r="AA71">
        <v>44</v>
      </c>
      <c r="AB71">
        <v>3</v>
      </c>
      <c r="AC71">
        <v>47735</v>
      </c>
      <c r="AE71">
        <v>15</v>
      </c>
      <c r="AF71">
        <v>54</v>
      </c>
      <c r="AG71">
        <v>32</v>
      </c>
      <c r="AH71">
        <v>13</v>
      </c>
      <c r="AI71">
        <v>0</v>
      </c>
      <c r="AJ71">
        <v>5</v>
      </c>
      <c r="AK71">
        <v>13</v>
      </c>
      <c r="AL71">
        <v>816</v>
      </c>
      <c r="AN71">
        <v>320</v>
      </c>
      <c r="AO71">
        <v>0</v>
      </c>
      <c r="AP71">
        <v>9</v>
      </c>
      <c r="AR71">
        <v>6</v>
      </c>
      <c r="AS71">
        <v>172</v>
      </c>
      <c r="AU71">
        <v>2</v>
      </c>
      <c r="AV71">
        <v>0</v>
      </c>
      <c r="AX71">
        <v>3</v>
      </c>
      <c r="AY71">
        <v>9</v>
      </c>
      <c r="BC71">
        <v>0</v>
      </c>
      <c r="BD71">
        <v>2</v>
      </c>
      <c r="BE71">
        <v>0</v>
      </c>
      <c r="BF71">
        <v>5066</v>
      </c>
      <c r="BG71">
        <v>0</v>
      </c>
      <c r="BI71">
        <v>159</v>
      </c>
      <c r="BJ71">
        <v>36</v>
      </c>
      <c r="BK71">
        <v>98</v>
      </c>
      <c r="BM71">
        <v>0</v>
      </c>
      <c r="BN71">
        <v>0</v>
      </c>
      <c r="BP71">
        <v>0</v>
      </c>
      <c r="BQ71">
        <v>0</v>
      </c>
      <c r="BR71">
        <v>20</v>
      </c>
      <c r="BS71">
        <v>5</v>
      </c>
      <c r="BT71">
        <v>0</v>
      </c>
      <c r="BV71">
        <v>0</v>
      </c>
      <c r="BW71">
        <v>0</v>
      </c>
      <c r="BY71">
        <v>0</v>
      </c>
      <c r="CA71">
        <v>1</v>
      </c>
      <c r="CC71">
        <v>24</v>
      </c>
      <c r="CD71">
        <v>38</v>
      </c>
      <c r="CE71">
        <v>67</v>
      </c>
      <c r="CH71">
        <v>9120</v>
      </c>
    </row>
    <row r="72" spans="1:91" x14ac:dyDescent="0.25">
      <c r="A72" s="36"/>
      <c r="G72">
        <v>128</v>
      </c>
      <c r="J72">
        <v>43</v>
      </c>
      <c r="K72">
        <v>93</v>
      </c>
      <c r="M72">
        <v>0</v>
      </c>
      <c r="N72">
        <v>0</v>
      </c>
      <c r="O72">
        <v>6</v>
      </c>
      <c r="P72">
        <v>86</v>
      </c>
      <c r="Q72">
        <v>804</v>
      </c>
      <c r="R72">
        <v>1788</v>
      </c>
      <c r="S72">
        <v>251</v>
      </c>
      <c r="W72">
        <v>0</v>
      </c>
      <c r="Y72">
        <v>11</v>
      </c>
      <c r="AA72">
        <v>35</v>
      </c>
      <c r="AB72">
        <v>3</v>
      </c>
      <c r="AC72">
        <v>48656</v>
      </c>
      <c r="AE72">
        <v>15</v>
      </c>
      <c r="AF72">
        <v>54</v>
      </c>
      <c r="AG72">
        <v>32</v>
      </c>
      <c r="AH72">
        <v>17</v>
      </c>
      <c r="AI72">
        <v>0</v>
      </c>
      <c r="AJ72">
        <v>6</v>
      </c>
      <c r="AK72">
        <v>13</v>
      </c>
      <c r="AL72">
        <v>816</v>
      </c>
      <c r="AN72">
        <v>321</v>
      </c>
      <c r="AO72">
        <v>0</v>
      </c>
      <c r="AP72">
        <v>9</v>
      </c>
      <c r="AR72">
        <v>6</v>
      </c>
      <c r="AS72">
        <v>172</v>
      </c>
      <c r="AU72">
        <v>2</v>
      </c>
      <c r="AV72">
        <v>0</v>
      </c>
      <c r="AX72">
        <v>3</v>
      </c>
      <c r="AY72">
        <v>9</v>
      </c>
      <c r="BC72">
        <v>0</v>
      </c>
      <c r="BD72">
        <v>2</v>
      </c>
      <c r="BE72">
        <v>0</v>
      </c>
      <c r="BF72">
        <v>7400</v>
      </c>
      <c r="BG72">
        <v>0</v>
      </c>
      <c r="BI72">
        <v>159</v>
      </c>
      <c r="BJ72">
        <v>26</v>
      </c>
      <c r="BK72">
        <v>98</v>
      </c>
      <c r="BM72">
        <v>0</v>
      </c>
      <c r="BN72">
        <v>0</v>
      </c>
      <c r="BP72">
        <v>0</v>
      </c>
      <c r="BQ72">
        <v>0</v>
      </c>
      <c r="BR72">
        <v>20</v>
      </c>
      <c r="BS72">
        <v>5</v>
      </c>
      <c r="BT72">
        <v>0</v>
      </c>
      <c r="BV72">
        <v>0</v>
      </c>
      <c r="BW72">
        <v>0</v>
      </c>
      <c r="BY72">
        <v>0</v>
      </c>
      <c r="CA72">
        <v>1</v>
      </c>
      <c r="CC72">
        <v>24</v>
      </c>
      <c r="CD72">
        <v>39</v>
      </c>
      <c r="CE72">
        <v>89</v>
      </c>
      <c r="CH72">
        <v>9241</v>
      </c>
    </row>
    <row r="73" spans="1:91" x14ac:dyDescent="0.25">
      <c r="A73" s="36"/>
      <c r="G73">
        <v>62</v>
      </c>
      <c r="I73">
        <v>11653</v>
      </c>
      <c r="J73">
        <v>970</v>
      </c>
      <c r="K73">
        <v>1073</v>
      </c>
      <c r="L73">
        <v>79</v>
      </c>
      <c r="M73">
        <v>255</v>
      </c>
      <c r="N73">
        <v>6846</v>
      </c>
      <c r="O73">
        <v>660</v>
      </c>
      <c r="P73">
        <v>45</v>
      </c>
      <c r="Q73">
        <v>1338</v>
      </c>
      <c r="R73">
        <v>681</v>
      </c>
      <c r="S73">
        <v>524</v>
      </c>
      <c r="W73">
        <v>1752</v>
      </c>
      <c r="X73">
        <v>164</v>
      </c>
      <c r="Y73">
        <v>357</v>
      </c>
      <c r="AA73">
        <v>288</v>
      </c>
      <c r="AB73">
        <v>383</v>
      </c>
      <c r="AD73">
        <v>97</v>
      </c>
      <c r="AE73">
        <v>6253</v>
      </c>
      <c r="AF73">
        <v>204</v>
      </c>
      <c r="AG73">
        <v>46</v>
      </c>
      <c r="AH73">
        <v>148</v>
      </c>
      <c r="AI73">
        <v>65</v>
      </c>
      <c r="AJ73">
        <v>417</v>
      </c>
      <c r="AK73">
        <v>118</v>
      </c>
      <c r="AL73">
        <v>13972</v>
      </c>
      <c r="AN73">
        <v>3468</v>
      </c>
      <c r="AO73">
        <v>0</v>
      </c>
      <c r="AP73">
        <v>568</v>
      </c>
      <c r="AQ73">
        <v>2178</v>
      </c>
      <c r="AU73">
        <v>539</v>
      </c>
      <c r="AV73">
        <v>1988</v>
      </c>
      <c r="AW73">
        <v>1401</v>
      </c>
      <c r="AX73">
        <v>2064</v>
      </c>
      <c r="AY73">
        <v>517</v>
      </c>
      <c r="BA73">
        <v>71</v>
      </c>
      <c r="BC73">
        <v>856</v>
      </c>
      <c r="BD73">
        <v>430</v>
      </c>
      <c r="BE73">
        <v>32</v>
      </c>
      <c r="BG73">
        <v>2230</v>
      </c>
      <c r="BH73">
        <v>0</v>
      </c>
      <c r="BI73">
        <v>2316</v>
      </c>
      <c r="BJ73">
        <v>1821</v>
      </c>
      <c r="BK73">
        <v>2467</v>
      </c>
      <c r="BL73">
        <v>165</v>
      </c>
      <c r="BM73">
        <v>9</v>
      </c>
      <c r="BN73">
        <v>6000</v>
      </c>
      <c r="BO73">
        <v>167</v>
      </c>
      <c r="BP73">
        <v>3250</v>
      </c>
      <c r="BQ73">
        <v>539</v>
      </c>
      <c r="BR73">
        <v>529</v>
      </c>
      <c r="BS73">
        <v>254</v>
      </c>
      <c r="BT73">
        <v>1423</v>
      </c>
      <c r="BU73">
        <v>15446</v>
      </c>
      <c r="BV73">
        <v>73</v>
      </c>
      <c r="BW73">
        <v>2614</v>
      </c>
      <c r="BY73">
        <v>795</v>
      </c>
      <c r="CA73">
        <v>491</v>
      </c>
      <c r="CB73">
        <v>11</v>
      </c>
      <c r="CC73">
        <v>703</v>
      </c>
      <c r="CD73">
        <v>1203</v>
      </c>
      <c r="CH73">
        <v>9415</v>
      </c>
    </row>
    <row r="74" spans="1:91" x14ac:dyDescent="0.25">
      <c r="A74" s="36"/>
      <c r="G74">
        <v>62</v>
      </c>
      <c r="I74">
        <v>11653</v>
      </c>
      <c r="J74">
        <v>969</v>
      </c>
      <c r="K74">
        <v>1086</v>
      </c>
      <c r="L74">
        <v>79</v>
      </c>
      <c r="M74">
        <v>256</v>
      </c>
      <c r="N74">
        <v>6920</v>
      </c>
      <c r="O74">
        <v>678</v>
      </c>
      <c r="P74">
        <v>46</v>
      </c>
      <c r="Q74">
        <v>1581</v>
      </c>
      <c r="R74">
        <v>1965</v>
      </c>
      <c r="S74">
        <v>548</v>
      </c>
      <c r="W74">
        <v>1753</v>
      </c>
      <c r="X74">
        <v>176</v>
      </c>
      <c r="Y74">
        <v>367</v>
      </c>
      <c r="AA74">
        <v>296</v>
      </c>
      <c r="AB74">
        <v>395</v>
      </c>
      <c r="AD74">
        <v>100</v>
      </c>
      <c r="AE74">
        <v>6404</v>
      </c>
      <c r="AF74">
        <v>204</v>
      </c>
      <c r="AG74">
        <v>37</v>
      </c>
      <c r="AH74">
        <v>158</v>
      </c>
      <c r="AI74">
        <v>40</v>
      </c>
      <c r="AJ74">
        <v>422</v>
      </c>
      <c r="AK74">
        <v>118</v>
      </c>
      <c r="AL74">
        <v>14162</v>
      </c>
      <c r="AN74">
        <v>4844</v>
      </c>
      <c r="AO74">
        <v>0</v>
      </c>
      <c r="AP74">
        <v>569</v>
      </c>
      <c r="AQ74">
        <v>2708</v>
      </c>
      <c r="AU74">
        <v>1353</v>
      </c>
      <c r="AV74">
        <v>2013</v>
      </c>
      <c r="AW74">
        <v>1451</v>
      </c>
      <c r="AX74">
        <v>2052</v>
      </c>
      <c r="AY74">
        <v>531</v>
      </c>
      <c r="BA74">
        <v>76</v>
      </c>
      <c r="BC74">
        <v>856</v>
      </c>
      <c r="BD74">
        <v>430</v>
      </c>
      <c r="BE74">
        <v>377</v>
      </c>
      <c r="BG74">
        <v>2113</v>
      </c>
      <c r="BH74">
        <v>0</v>
      </c>
      <c r="BI74">
        <v>3708</v>
      </c>
      <c r="BJ74">
        <v>2134</v>
      </c>
      <c r="BK74">
        <v>2501</v>
      </c>
      <c r="BL74">
        <v>167</v>
      </c>
      <c r="BM74">
        <v>3837</v>
      </c>
      <c r="BN74">
        <v>6000</v>
      </c>
      <c r="BO74">
        <v>196</v>
      </c>
      <c r="BP74">
        <v>3292</v>
      </c>
      <c r="BQ74">
        <v>545</v>
      </c>
      <c r="BR74">
        <v>538</v>
      </c>
      <c r="BS74">
        <v>262</v>
      </c>
      <c r="BT74">
        <v>1443</v>
      </c>
      <c r="BU74">
        <v>18244</v>
      </c>
      <c r="BV74">
        <v>75</v>
      </c>
      <c r="BW74">
        <v>1984</v>
      </c>
      <c r="BY74">
        <v>797</v>
      </c>
      <c r="CA74">
        <v>512</v>
      </c>
      <c r="CB74">
        <v>11</v>
      </c>
      <c r="CC74">
        <v>711</v>
      </c>
      <c r="CD74">
        <v>1547</v>
      </c>
      <c r="CH74">
        <v>9574</v>
      </c>
    </row>
    <row r="75" spans="1:91" x14ac:dyDescent="0.25">
      <c r="A75" s="36"/>
      <c r="G75">
        <v>17</v>
      </c>
      <c r="J75">
        <v>0</v>
      </c>
      <c r="K75">
        <v>1</v>
      </c>
      <c r="M75">
        <v>0</v>
      </c>
      <c r="N75">
        <v>0</v>
      </c>
      <c r="O75">
        <v>2</v>
      </c>
      <c r="P75">
        <v>0</v>
      </c>
      <c r="Q75">
        <v>328</v>
      </c>
      <c r="R75">
        <v>0</v>
      </c>
      <c r="S75">
        <v>0</v>
      </c>
      <c r="W75">
        <v>0</v>
      </c>
      <c r="Y75">
        <v>11</v>
      </c>
      <c r="AA75">
        <v>3</v>
      </c>
      <c r="AB75">
        <v>0</v>
      </c>
      <c r="AC75">
        <v>42736</v>
      </c>
      <c r="AE75">
        <v>2</v>
      </c>
      <c r="AF75">
        <v>0</v>
      </c>
      <c r="AG75">
        <v>0</v>
      </c>
      <c r="AH75">
        <v>13</v>
      </c>
      <c r="AI75">
        <v>0</v>
      </c>
      <c r="AJ75">
        <v>2</v>
      </c>
      <c r="AK75">
        <v>0</v>
      </c>
      <c r="AL75">
        <v>0</v>
      </c>
      <c r="AN75">
        <v>184</v>
      </c>
      <c r="AO75">
        <v>0</v>
      </c>
      <c r="AP75">
        <v>0</v>
      </c>
      <c r="AR75">
        <v>3</v>
      </c>
      <c r="AS75">
        <v>0</v>
      </c>
      <c r="AU75">
        <v>1</v>
      </c>
      <c r="AV75">
        <v>0</v>
      </c>
      <c r="AX75">
        <v>3</v>
      </c>
      <c r="AY75">
        <v>0</v>
      </c>
      <c r="BC75">
        <v>0</v>
      </c>
      <c r="BD75">
        <v>2</v>
      </c>
      <c r="BE75">
        <v>0</v>
      </c>
      <c r="BF75">
        <v>790</v>
      </c>
      <c r="BG75">
        <v>0</v>
      </c>
      <c r="BI75">
        <v>159</v>
      </c>
      <c r="BJ75">
        <v>0</v>
      </c>
      <c r="BK75">
        <v>0</v>
      </c>
      <c r="BM75">
        <v>0</v>
      </c>
      <c r="BN75">
        <v>0</v>
      </c>
      <c r="BP75">
        <v>0</v>
      </c>
      <c r="BQ75">
        <v>0</v>
      </c>
      <c r="BR75">
        <v>0</v>
      </c>
      <c r="BS75">
        <v>0</v>
      </c>
      <c r="BT75">
        <v>0</v>
      </c>
      <c r="BV75">
        <v>0</v>
      </c>
      <c r="BW75">
        <v>0</v>
      </c>
      <c r="BY75">
        <v>0</v>
      </c>
      <c r="CA75">
        <v>0</v>
      </c>
      <c r="CC75">
        <v>1</v>
      </c>
      <c r="CD75">
        <v>1</v>
      </c>
      <c r="CE75">
        <v>52</v>
      </c>
      <c r="CH75">
        <v>1802</v>
      </c>
    </row>
    <row r="76" spans="1:91" x14ac:dyDescent="0.25">
      <c r="A76" s="36"/>
      <c r="G76">
        <v>19</v>
      </c>
      <c r="J76">
        <v>0</v>
      </c>
      <c r="K76">
        <v>1</v>
      </c>
      <c r="M76">
        <v>0</v>
      </c>
      <c r="N76">
        <v>0</v>
      </c>
      <c r="O76">
        <v>2</v>
      </c>
      <c r="P76">
        <v>0</v>
      </c>
      <c r="Q76">
        <v>332</v>
      </c>
      <c r="R76">
        <v>45</v>
      </c>
      <c r="S76">
        <v>0</v>
      </c>
      <c r="W76">
        <v>0</v>
      </c>
      <c r="Y76">
        <v>11</v>
      </c>
      <c r="AA76">
        <v>3</v>
      </c>
      <c r="AB76">
        <v>0</v>
      </c>
      <c r="AC76">
        <v>43491</v>
      </c>
      <c r="AE76">
        <v>3</v>
      </c>
      <c r="AF76">
        <v>0</v>
      </c>
      <c r="AG76">
        <v>0</v>
      </c>
      <c r="AH76">
        <v>17</v>
      </c>
      <c r="AI76">
        <v>0</v>
      </c>
      <c r="AJ76">
        <v>3</v>
      </c>
      <c r="AK76">
        <v>0</v>
      </c>
      <c r="AL76">
        <v>0</v>
      </c>
      <c r="AN76">
        <v>184</v>
      </c>
      <c r="AO76">
        <v>0</v>
      </c>
      <c r="AP76">
        <v>0</v>
      </c>
      <c r="AR76">
        <v>3</v>
      </c>
      <c r="AS76">
        <v>0</v>
      </c>
      <c r="AU76">
        <v>1</v>
      </c>
      <c r="AV76">
        <v>0</v>
      </c>
      <c r="AX76">
        <v>0</v>
      </c>
      <c r="AY76">
        <v>0</v>
      </c>
      <c r="BC76">
        <v>0</v>
      </c>
      <c r="BD76">
        <v>2</v>
      </c>
      <c r="BE76">
        <v>0</v>
      </c>
      <c r="BF76">
        <v>799</v>
      </c>
      <c r="BG76">
        <v>0</v>
      </c>
      <c r="BI76">
        <v>159</v>
      </c>
      <c r="BJ76">
        <v>0</v>
      </c>
      <c r="BK76">
        <v>0</v>
      </c>
      <c r="BM76">
        <v>0</v>
      </c>
      <c r="BN76">
        <v>0</v>
      </c>
      <c r="BP76">
        <v>0</v>
      </c>
      <c r="BQ76">
        <v>0</v>
      </c>
      <c r="BR76">
        <v>0</v>
      </c>
      <c r="BS76">
        <v>0</v>
      </c>
      <c r="BT76">
        <v>0</v>
      </c>
      <c r="BV76">
        <v>0</v>
      </c>
      <c r="BW76">
        <v>0</v>
      </c>
      <c r="BY76">
        <v>0</v>
      </c>
      <c r="CA76">
        <v>0</v>
      </c>
      <c r="CC76">
        <v>1</v>
      </c>
      <c r="CD76">
        <v>1</v>
      </c>
      <c r="CE76">
        <v>65</v>
      </c>
      <c r="CH76">
        <v>1679</v>
      </c>
    </row>
    <row r="77" spans="1:91" x14ac:dyDescent="0.25">
      <c r="A77" s="36"/>
      <c r="G77">
        <v>0</v>
      </c>
      <c r="I77">
        <v>69</v>
      </c>
      <c r="J77">
        <v>333</v>
      </c>
      <c r="K77">
        <v>0</v>
      </c>
      <c r="L77">
        <v>5</v>
      </c>
      <c r="M77">
        <v>116</v>
      </c>
      <c r="N77">
        <v>5533</v>
      </c>
      <c r="O77">
        <v>244</v>
      </c>
      <c r="P77">
        <v>32</v>
      </c>
      <c r="Q77">
        <v>316</v>
      </c>
      <c r="R77">
        <v>69</v>
      </c>
      <c r="S77">
        <v>141</v>
      </c>
      <c r="W77">
        <v>242</v>
      </c>
      <c r="X77">
        <v>88</v>
      </c>
      <c r="Y77">
        <v>198</v>
      </c>
      <c r="AA77">
        <v>55</v>
      </c>
      <c r="AB77">
        <v>136</v>
      </c>
      <c r="AD77">
        <v>19</v>
      </c>
      <c r="AE77">
        <v>359</v>
      </c>
      <c r="AF77">
        <v>66</v>
      </c>
      <c r="AG77">
        <v>0</v>
      </c>
      <c r="AH77">
        <v>32</v>
      </c>
      <c r="AI77">
        <v>0</v>
      </c>
      <c r="AJ77">
        <v>126</v>
      </c>
      <c r="AK77">
        <v>5</v>
      </c>
      <c r="AL77">
        <v>12121</v>
      </c>
      <c r="AN77">
        <v>948</v>
      </c>
      <c r="AO77">
        <v>0</v>
      </c>
      <c r="AP77">
        <v>138</v>
      </c>
      <c r="AQ77">
        <v>329</v>
      </c>
      <c r="AU77">
        <v>91</v>
      </c>
      <c r="AV77">
        <v>728</v>
      </c>
      <c r="AW77">
        <v>425</v>
      </c>
      <c r="AX77">
        <v>1192</v>
      </c>
      <c r="AY77">
        <v>120</v>
      </c>
      <c r="BA77">
        <v>18</v>
      </c>
      <c r="BC77">
        <v>0</v>
      </c>
      <c r="BD77">
        <v>206</v>
      </c>
      <c r="BE77">
        <v>0</v>
      </c>
      <c r="BG77">
        <v>316</v>
      </c>
      <c r="BH77">
        <v>0</v>
      </c>
      <c r="BI77">
        <v>252</v>
      </c>
      <c r="BJ77">
        <v>1161</v>
      </c>
      <c r="BK77">
        <v>0</v>
      </c>
      <c r="BL77">
        <v>21</v>
      </c>
      <c r="BM77">
        <v>0</v>
      </c>
      <c r="BN77">
        <v>0</v>
      </c>
      <c r="BO77">
        <v>0</v>
      </c>
      <c r="BP77">
        <v>102</v>
      </c>
      <c r="BQ77">
        <v>125</v>
      </c>
      <c r="BR77">
        <v>264</v>
      </c>
      <c r="BS77">
        <v>14</v>
      </c>
      <c r="BT77">
        <v>102</v>
      </c>
      <c r="BU77">
        <v>185</v>
      </c>
      <c r="BV77">
        <v>50</v>
      </c>
      <c r="BW77">
        <v>19</v>
      </c>
      <c r="BY77">
        <v>153</v>
      </c>
      <c r="CA77">
        <v>138</v>
      </c>
      <c r="CB77">
        <v>0</v>
      </c>
      <c r="CC77">
        <v>359</v>
      </c>
      <c r="CD77">
        <v>229</v>
      </c>
      <c r="CH77">
        <v>1834</v>
      </c>
    </row>
    <row r="78" spans="1:91" x14ac:dyDescent="0.25">
      <c r="A78" s="36"/>
      <c r="G78">
        <v>0</v>
      </c>
      <c r="I78">
        <v>69</v>
      </c>
      <c r="J78">
        <v>308</v>
      </c>
      <c r="K78">
        <v>0</v>
      </c>
      <c r="L78">
        <v>5</v>
      </c>
      <c r="M78">
        <v>117</v>
      </c>
      <c r="N78">
        <v>5547</v>
      </c>
      <c r="O78">
        <v>253</v>
      </c>
      <c r="P78">
        <v>34</v>
      </c>
      <c r="Q78">
        <v>319</v>
      </c>
      <c r="R78">
        <v>119</v>
      </c>
      <c r="S78">
        <v>114</v>
      </c>
      <c r="W78">
        <v>222</v>
      </c>
      <c r="X78">
        <v>88</v>
      </c>
      <c r="Y78">
        <v>202</v>
      </c>
      <c r="AA78">
        <v>62</v>
      </c>
      <c r="AB78">
        <v>141</v>
      </c>
      <c r="AD78">
        <v>17</v>
      </c>
      <c r="AE78">
        <v>363</v>
      </c>
      <c r="AF78">
        <v>64</v>
      </c>
      <c r="AG78">
        <v>0</v>
      </c>
      <c r="AH78">
        <v>33</v>
      </c>
      <c r="AI78">
        <v>0</v>
      </c>
      <c r="AJ78">
        <v>130</v>
      </c>
      <c r="AK78">
        <v>3</v>
      </c>
      <c r="AL78">
        <v>12304</v>
      </c>
      <c r="AN78">
        <v>973</v>
      </c>
      <c r="AO78">
        <v>0</v>
      </c>
      <c r="AP78">
        <v>146</v>
      </c>
      <c r="AQ78">
        <v>440</v>
      </c>
      <c r="AU78">
        <v>113</v>
      </c>
      <c r="AV78">
        <v>777</v>
      </c>
      <c r="AW78">
        <v>450</v>
      </c>
      <c r="AX78">
        <v>998</v>
      </c>
      <c r="AY78">
        <v>118</v>
      </c>
      <c r="BA78">
        <v>31</v>
      </c>
      <c r="BC78">
        <v>0</v>
      </c>
      <c r="BD78">
        <v>212</v>
      </c>
      <c r="BE78">
        <v>0</v>
      </c>
      <c r="BG78">
        <v>310</v>
      </c>
      <c r="BH78">
        <v>0</v>
      </c>
      <c r="BI78">
        <v>298</v>
      </c>
      <c r="BJ78">
        <v>1470</v>
      </c>
      <c r="BK78">
        <v>0</v>
      </c>
      <c r="BL78">
        <v>20</v>
      </c>
      <c r="BM78">
        <v>9</v>
      </c>
      <c r="BN78">
        <v>0</v>
      </c>
      <c r="BO78">
        <v>0</v>
      </c>
      <c r="BP78">
        <v>106</v>
      </c>
      <c r="BQ78">
        <v>128</v>
      </c>
      <c r="BR78">
        <v>264</v>
      </c>
      <c r="BS78">
        <v>24</v>
      </c>
      <c r="BT78">
        <v>106</v>
      </c>
      <c r="BU78">
        <v>142</v>
      </c>
      <c r="BV78">
        <v>52</v>
      </c>
      <c r="BW78">
        <v>636</v>
      </c>
      <c r="BY78">
        <v>165</v>
      </c>
      <c r="CA78">
        <v>137</v>
      </c>
      <c r="CB78">
        <v>0</v>
      </c>
      <c r="CC78">
        <v>362</v>
      </c>
      <c r="CD78">
        <v>247</v>
      </c>
      <c r="CH78">
        <v>1718</v>
      </c>
    </row>
    <row r="79" spans="1:91" x14ac:dyDescent="0.25">
      <c r="A79" s="36"/>
      <c r="G79">
        <v>17</v>
      </c>
      <c r="J79">
        <v>8</v>
      </c>
      <c r="K79">
        <v>1</v>
      </c>
      <c r="M79">
        <v>0</v>
      </c>
      <c r="N79">
        <v>0</v>
      </c>
      <c r="O79">
        <v>0</v>
      </c>
      <c r="P79">
        <v>40</v>
      </c>
      <c r="Q79">
        <v>322</v>
      </c>
      <c r="R79">
        <v>128</v>
      </c>
      <c r="S79">
        <v>247</v>
      </c>
      <c r="W79">
        <v>0</v>
      </c>
      <c r="Y79">
        <v>0</v>
      </c>
      <c r="AA79">
        <v>0</v>
      </c>
      <c r="AB79">
        <v>3</v>
      </c>
      <c r="AC79">
        <v>4999</v>
      </c>
      <c r="AE79">
        <v>3</v>
      </c>
      <c r="AF79">
        <v>54</v>
      </c>
      <c r="AG79">
        <v>32</v>
      </c>
      <c r="AH79">
        <v>0</v>
      </c>
      <c r="AI79">
        <v>0</v>
      </c>
      <c r="AJ79">
        <v>2</v>
      </c>
      <c r="AK79">
        <v>0</v>
      </c>
      <c r="AL79">
        <v>248</v>
      </c>
      <c r="AN79">
        <v>33</v>
      </c>
      <c r="AO79">
        <v>0</v>
      </c>
      <c r="AP79">
        <v>0</v>
      </c>
      <c r="AR79">
        <v>2</v>
      </c>
      <c r="AS79">
        <v>172</v>
      </c>
      <c r="AU79">
        <v>0</v>
      </c>
      <c r="AV79">
        <v>0</v>
      </c>
      <c r="AX79">
        <v>0</v>
      </c>
      <c r="AY79">
        <v>0</v>
      </c>
      <c r="BC79">
        <v>0</v>
      </c>
      <c r="BD79">
        <v>0</v>
      </c>
      <c r="BE79">
        <v>0</v>
      </c>
      <c r="BF79">
        <v>878</v>
      </c>
      <c r="BG79">
        <v>0</v>
      </c>
      <c r="BJ79">
        <v>36</v>
      </c>
      <c r="BK79">
        <v>0</v>
      </c>
      <c r="BM79">
        <v>0</v>
      </c>
      <c r="BN79">
        <v>0</v>
      </c>
      <c r="BP79">
        <v>0</v>
      </c>
      <c r="BQ79">
        <v>0</v>
      </c>
      <c r="BR79">
        <v>0</v>
      </c>
      <c r="BS79">
        <v>5</v>
      </c>
      <c r="BT79">
        <v>0</v>
      </c>
      <c r="BV79">
        <v>0</v>
      </c>
      <c r="BW79">
        <v>0</v>
      </c>
      <c r="BY79">
        <v>0</v>
      </c>
      <c r="CA79">
        <v>1</v>
      </c>
      <c r="CC79">
        <v>0</v>
      </c>
      <c r="CD79">
        <v>0</v>
      </c>
      <c r="CE79">
        <v>0</v>
      </c>
      <c r="CH79">
        <v>2732</v>
      </c>
    </row>
    <row r="80" spans="1:91" x14ac:dyDescent="0.25">
      <c r="A80" s="36"/>
      <c r="G80">
        <v>19</v>
      </c>
      <c r="J80">
        <v>7</v>
      </c>
      <c r="K80">
        <v>1</v>
      </c>
      <c r="M80">
        <v>0</v>
      </c>
      <c r="N80">
        <v>0</v>
      </c>
      <c r="O80">
        <v>0</v>
      </c>
      <c r="P80">
        <v>40</v>
      </c>
      <c r="Q80">
        <v>365</v>
      </c>
      <c r="R80">
        <v>277</v>
      </c>
      <c r="S80">
        <v>251</v>
      </c>
      <c r="W80">
        <v>0</v>
      </c>
      <c r="Y80">
        <v>0</v>
      </c>
      <c r="AA80">
        <v>0</v>
      </c>
      <c r="AB80">
        <v>3</v>
      </c>
      <c r="AC80">
        <v>5165</v>
      </c>
      <c r="AE80">
        <v>12</v>
      </c>
      <c r="AF80">
        <v>54</v>
      </c>
      <c r="AG80">
        <v>32</v>
      </c>
      <c r="AH80">
        <v>0</v>
      </c>
      <c r="AI80">
        <v>0</v>
      </c>
      <c r="AJ80">
        <v>2</v>
      </c>
      <c r="AK80">
        <v>0</v>
      </c>
      <c r="AL80">
        <v>262</v>
      </c>
      <c r="AN80">
        <v>54</v>
      </c>
      <c r="AO80">
        <v>0</v>
      </c>
      <c r="AP80">
        <v>0</v>
      </c>
      <c r="AR80">
        <v>2</v>
      </c>
      <c r="AS80">
        <v>172</v>
      </c>
      <c r="AU80">
        <v>0</v>
      </c>
      <c r="AV80">
        <v>0</v>
      </c>
      <c r="AX80">
        <v>3</v>
      </c>
      <c r="AY80">
        <v>0</v>
      </c>
      <c r="BC80">
        <v>0</v>
      </c>
      <c r="BD80">
        <v>0</v>
      </c>
      <c r="BE80">
        <v>0</v>
      </c>
      <c r="BF80">
        <v>1193</v>
      </c>
      <c r="BG80">
        <v>0</v>
      </c>
      <c r="BJ80">
        <v>26</v>
      </c>
      <c r="BK80">
        <v>46</v>
      </c>
      <c r="BM80">
        <v>0</v>
      </c>
      <c r="BN80">
        <v>0</v>
      </c>
      <c r="BP80">
        <v>0</v>
      </c>
      <c r="BQ80">
        <v>0</v>
      </c>
      <c r="BR80">
        <v>0</v>
      </c>
      <c r="BS80">
        <v>5</v>
      </c>
      <c r="BT80">
        <v>0</v>
      </c>
      <c r="BV80">
        <v>0</v>
      </c>
      <c r="BW80">
        <v>0</v>
      </c>
      <c r="BY80">
        <v>0</v>
      </c>
      <c r="CA80">
        <v>1</v>
      </c>
      <c r="CC80">
        <v>0</v>
      </c>
      <c r="CD80">
        <v>1</v>
      </c>
      <c r="CE80">
        <v>0</v>
      </c>
      <c r="CH80">
        <v>3012</v>
      </c>
    </row>
    <row r="81" spans="1:91" x14ac:dyDescent="0.25">
      <c r="A81" s="36"/>
      <c r="G81">
        <v>62</v>
      </c>
      <c r="J81">
        <v>162</v>
      </c>
      <c r="K81">
        <v>308</v>
      </c>
      <c r="L81">
        <v>12</v>
      </c>
      <c r="M81">
        <v>4</v>
      </c>
      <c r="N81">
        <v>1269</v>
      </c>
      <c r="O81">
        <v>280</v>
      </c>
      <c r="P81">
        <v>13</v>
      </c>
      <c r="Q81">
        <v>878</v>
      </c>
      <c r="R81">
        <v>267</v>
      </c>
      <c r="S81">
        <v>378</v>
      </c>
      <c r="W81">
        <v>1488</v>
      </c>
      <c r="X81">
        <v>12</v>
      </c>
      <c r="Y81">
        <v>159</v>
      </c>
      <c r="AA81">
        <v>207</v>
      </c>
      <c r="AB81">
        <v>230</v>
      </c>
      <c r="AD81">
        <v>78</v>
      </c>
      <c r="AE81">
        <v>830</v>
      </c>
      <c r="AF81">
        <v>88</v>
      </c>
      <c r="AG81">
        <v>29</v>
      </c>
      <c r="AH81">
        <v>105</v>
      </c>
      <c r="AI81">
        <v>59</v>
      </c>
      <c r="AJ81">
        <v>151</v>
      </c>
      <c r="AK81">
        <v>83</v>
      </c>
      <c r="AL81">
        <v>1474</v>
      </c>
      <c r="AN81">
        <v>633</v>
      </c>
      <c r="AO81">
        <v>0</v>
      </c>
      <c r="AP81">
        <v>48</v>
      </c>
      <c r="AQ81">
        <v>1254</v>
      </c>
      <c r="AU81">
        <v>110</v>
      </c>
      <c r="AV81">
        <v>498</v>
      </c>
      <c r="AW81">
        <v>359</v>
      </c>
      <c r="AX81">
        <v>748</v>
      </c>
      <c r="AY81">
        <v>39</v>
      </c>
      <c r="BA81">
        <v>4</v>
      </c>
      <c r="BC81">
        <v>513</v>
      </c>
      <c r="BD81">
        <v>192</v>
      </c>
      <c r="BE81">
        <v>20</v>
      </c>
      <c r="BG81">
        <v>1724</v>
      </c>
      <c r="BH81">
        <v>0</v>
      </c>
      <c r="BI81">
        <v>864</v>
      </c>
      <c r="BJ81">
        <v>660</v>
      </c>
      <c r="BK81">
        <v>1135</v>
      </c>
      <c r="BL81">
        <v>36</v>
      </c>
      <c r="BM81">
        <v>9</v>
      </c>
      <c r="BN81">
        <v>600</v>
      </c>
      <c r="BO81">
        <v>167</v>
      </c>
      <c r="BP81">
        <v>537</v>
      </c>
      <c r="BQ81">
        <v>290</v>
      </c>
      <c r="BR81">
        <v>172</v>
      </c>
      <c r="BS81">
        <v>157</v>
      </c>
      <c r="BT81">
        <v>222</v>
      </c>
      <c r="BU81">
        <v>1677</v>
      </c>
      <c r="BV81">
        <v>23</v>
      </c>
      <c r="BW81">
        <v>325</v>
      </c>
      <c r="BY81">
        <v>45</v>
      </c>
      <c r="CA81">
        <v>353</v>
      </c>
      <c r="CB81">
        <v>11</v>
      </c>
      <c r="CC81">
        <v>191</v>
      </c>
      <c r="CD81">
        <v>99</v>
      </c>
      <c r="CH81">
        <v>2943</v>
      </c>
    </row>
    <row r="82" spans="1:91" x14ac:dyDescent="0.25">
      <c r="A82" s="36"/>
      <c r="G82">
        <v>62</v>
      </c>
      <c r="J82">
        <v>215</v>
      </c>
      <c r="K82">
        <v>316</v>
      </c>
      <c r="L82">
        <v>12</v>
      </c>
      <c r="M82">
        <v>4</v>
      </c>
      <c r="N82">
        <v>1329</v>
      </c>
      <c r="O82">
        <v>287</v>
      </c>
      <c r="P82">
        <v>12</v>
      </c>
      <c r="Q82">
        <v>1155</v>
      </c>
      <c r="R82">
        <v>423</v>
      </c>
      <c r="S82">
        <v>426</v>
      </c>
      <c r="W82">
        <v>1515</v>
      </c>
      <c r="X82">
        <v>13</v>
      </c>
      <c r="Y82">
        <v>165</v>
      </c>
      <c r="AA82">
        <v>211</v>
      </c>
      <c r="AB82">
        <v>242</v>
      </c>
      <c r="AD82">
        <v>83</v>
      </c>
      <c r="AE82">
        <v>930</v>
      </c>
      <c r="AF82">
        <v>90</v>
      </c>
      <c r="AG82">
        <v>26</v>
      </c>
      <c r="AH82">
        <v>109</v>
      </c>
      <c r="AI82">
        <v>40</v>
      </c>
      <c r="AJ82">
        <v>153</v>
      </c>
      <c r="AK82">
        <v>85</v>
      </c>
      <c r="AL82">
        <v>1509</v>
      </c>
      <c r="AN82">
        <v>1050</v>
      </c>
      <c r="AO82">
        <v>0</v>
      </c>
      <c r="AP82">
        <v>48</v>
      </c>
      <c r="AQ82">
        <v>1253</v>
      </c>
      <c r="AU82">
        <v>268</v>
      </c>
      <c r="AV82">
        <v>477</v>
      </c>
      <c r="AW82">
        <v>384</v>
      </c>
      <c r="AX82">
        <v>952</v>
      </c>
      <c r="AY82">
        <v>43</v>
      </c>
      <c r="BA82">
        <v>4</v>
      </c>
      <c r="BC82">
        <v>513</v>
      </c>
      <c r="BD82">
        <v>193</v>
      </c>
      <c r="BE82">
        <v>105</v>
      </c>
      <c r="BG82">
        <v>1587</v>
      </c>
      <c r="BH82">
        <v>0</v>
      </c>
      <c r="BI82">
        <v>1144</v>
      </c>
      <c r="BJ82">
        <v>663</v>
      </c>
      <c r="BK82">
        <v>1242</v>
      </c>
      <c r="BL82">
        <v>38</v>
      </c>
      <c r="BM82">
        <v>247</v>
      </c>
      <c r="BN82">
        <v>600</v>
      </c>
      <c r="BO82">
        <v>196</v>
      </c>
      <c r="BP82">
        <v>561</v>
      </c>
      <c r="BQ82">
        <v>293</v>
      </c>
      <c r="BR82">
        <v>189</v>
      </c>
      <c r="BS82">
        <v>155</v>
      </c>
      <c r="BT82">
        <v>228</v>
      </c>
      <c r="BU82">
        <v>1965</v>
      </c>
      <c r="BV82">
        <v>23</v>
      </c>
      <c r="BW82">
        <v>481</v>
      </c>
      <c r="BY82">
        <v>47</v>
      </c>
      <c r="CA82">
        <v>375</v>
      </c>
      <c r="CB82">
        <v>11</v>
      </c>
      <c r="CC82">
        <v>199</v>
      </c>
      <c r="CD82">
        <v>107</v>
      </c>
      <c r="CH82">
        <v>3275</v>
      </c>
    </row>
    <row r="83" spans="1:91" x14ac:dyDescent="0.25">
      <c r="A83" s="36"/>
      <c r="G83">
        <v>14.286</v>
      </c>
      <c r="J83">
        <v>19.512</v>
      </c>
      <c r="K83">
        <v>1.075</v>
      </c>
      <c r="O83">
        <v>0</v>
      </c>
      <c r="P83">
        <v>46.512</v>
      </c>
      <c r="Q83">
        <v>40.554000000000002</v>
      </c>
      <c r="R83">
        <v>10.773999999999999</v>
      </c>
      <c r="S83">
        <v>100</v>
      </c>
      <c r="Y83">
        <v>0</v>
      </c>
      <c r="AA83">
        <v>0</v>
      </c>
      <c r="AB83">
        <v>100</v>
      </c>
      <c r="AC83">
        <v>10.472</v>
      </c>
      <c r="AE83">
        <v>20</v>
      </c>
      <c r="AF83">
        <v>100</v>
      </c>
      <c r="AG83">
        <v>100</v>
      </c>
      <c r="AH83">
        <v>0</v>
      </c>
      <c r="AJ83">
        <v>40</v>
      </c>
      <c r="AK83">
        <v>0</v>
      </c>
      <c r="AL83">
        <v>30.391999999999999</v>
      </c>
      <c r="AN83">
        <v>10.313000000000001</v>
      </c>
      <c r="AP83">
        <v>0</v>
      </c>
      <c r="AR83">
        <v>33.332999999999998</v>
      </c>
      <c r="AS83">
        <v>100</v>
      </c>
      <c r="AU83">
        <v>0</v>
      </c>
      <c r="AX83">
        <v>0</v>
      </c>
      <c r="AY83">
        <v>0</v>
      </c>
      <c r="BD83">
        <v>0</v>
      </c>
      <c r="BF83">
        <v>17.331</v>
      </c>
      <c r="BJ83">
        <v>100</v>
      </c>
      <c r="BK83">
        <v>0</v>
      </c>
      <c r="BR83">
        <v>0</v>
      </c>
      <c r="BS83">
        <v>100</v>
      </c>
      <c r="CA83">
        <v>100</v>
      </c>
      <c r="CC83">
        <v>0</v>
      </c>
      <c r="CD83">
        <v>0</v>
      </c>
      <c r="CE83">
        <v>0</v>
      </c>
      <c r="CH83">
        <v>29.956</v>
      </c>
    </row>
    <row r="84" spans="1:91" x14ac:dyDescent="0.25">
      <c r="A84" s="36"/>
      <c r="G84">
        <v>14.843999999999999</v>
      </c>
      <c r="J84">
        <v>16.279</v>
      </c>
      <c r="K84">
        <v>1.075</v>
      </c>
      <c r="O84">
        <v>0</v>
      </c>
      <c r="P84">
        <v>46.512</v>
      </c>
      <c r="Q84">
        <v>45.398000000000003</v>
      </c>
      <c r="R84">
        <v>15.492000000000001</v>
      </c>
      <c r="S84">
        <v>100</v>
      </c>
      <c r="Y84">
        <v>0</v>
      </c>
      <c r="AA84">
        <v>0</v>
      </c>
      <c r="AB84">
        <v>100</v>
      </c>
      <c r="AC84">
        <v>10.615</v>
      </c>
      <c r="AE84">
        <v>80</v>
      </c>
      <c r="AF84">
        <v>100</v>
      </c>
      <c r="AG84">
        <v>100</v>
      </c>
      <c r="AH84">
        <v>0</v>
      </c>
      <c r="AJ84">
        <v>33.332999999999998</v>
      </c>
      <c r="AK84">
        <v>0</v>
      </c>
      <c r="AL84">
        <v>32.107999999999997</v>
      </c>
      <c r="AN84">
        <v>16.821999999999999</v>
      </c>
      <c r="AP84">
        <v>0</v>
      </c>
      <c r="AR84">
        <v>33.332999999999998</v>
      </c>
      <c r="AS84">
        <v>100</v>
      </c>
      <c r="AU84">
        <v>0</v>
      </c>
      <c r="AX84">
        <v>100</v>
      </c>
      <c r="AY84">
        <v>0</v>
      </c>
      <c r="BD84">
        <v>0</v>
      </c>
      <c r="BF84">
        <v>16.122</v>
      </c>
      <c r="BJ84">
        <v>100</v>
      </c>
      <c r="BK84">
        <v>46.939</v>
      </c>
      <c r="BR84">
        <v>0</v>
      </c>
      <c r="BS84">
        <v>100</v>
      </c>
      <c r="CA84">
        <v>100</v>
      </c>
      <c r="CC84">
        <v>0</v>
      </c>
      <c r="CD84">
        <v>2.5640000000000001</v>
      </c>
      <c r="CE84">
        <v>0</v>
      </c>
      <c r="CH84">
        <v>32.594000000000001</v>
      </c>
    </row>
    <row r="85" spans="1:91" x14ac:dyDescent="0.25">
      <c r="A85" s="36"/>
      <c r="G85">
        <v>100</v>
      </c>
      <c r="J85">
        <v>16.701000000000001</v>
      </c>
      <c r="K85">
        <v>28.704999999999998</v>
      </c>
      <c r="L85">
        <v>15.19</v>
      </c>
      <c r="M85">
        <v>1.569</v>
      </c>
      <c r="N85">
        <v>18.536000000000001</v>
      </c>
      <c r="O85">
        <v>42.423999999999999</v>
      </c>
      <c r="P85">
        <v>28.888999999999999</v>
      </c>
      <c r="Q85">
        <v>65.62</v>
      </c>
      <c r="R85">
        <v>39.207000000000001</v>
      </c>
      <c r="S85">
        <v>72.137</v>
      </c>
      <c r="W85">
        <v>84.932000000000002</v>
      </c>
      <c r="X85">
        <v>7.3170000000000002</v>
      </c>
      <c r="Y85">
        <v>44.537999999999997</v>
      </c>
      <c r="AA85">
        <v>71.875</v>
      </c>
      <c r="AB85">
        <v>60.052</v>
      </c>
      <c r="AD85">
        <v>80.412000000000006</v>
      </c>
      <c r="AE85">
        <v>13.273999999999999</v>
      </c>
      <c r="AF85">
        <v>43.137</v>
      </c>
      <c r="AG85">
        <v>63.042999999999999</v>
      </c>
      <c r="AH85">
        <v>70.945999999999998</v>
      </c>
      <c r="AI85">
        <v>90.769000000000005</v>
      </c>
      <c r="AJ85">
        <v>36.210999999999999</v>
      </c>
      <c r="AK85">
        <v>70.338999999999999</v>
      </c>
      <c r="AL85">
        <v>10.55</v>
      </c>
      <c r="AN85">
        <v>18.253</v>
      </c>
      <c r="AP85">
        <v>8.4510000000000005</v>
      </c>
      <c r="AQ85">
        <v>57.576000000000001</v>
      </c>
      <c r="AU85">
        <v>20.408000000000001</v>
      </c>
      <c r="AV85">
        <v>25.05</v>
      </c>
      <c r="AW85">
        <v>25.625</v>
      </c>
      <c r="AX85">
        <v>36.24</v>
      </c>
      <c r="AY85">
        <v>7.5439999999999996</v>
      </c>
      <c r="BA85">
        <v>5.6340000000000003</v>
      </c>
      <c r="BC85">
        <v>59.93</v>
      </c>
      <c r="BD85">
        <v>44.651000000000003</v>
      </c>
      <c r="BE85">
        <v>62.5</v>
      </c>
      <c r="BG85">
        <v>77.308999999999997</v>
      </c>
      <c r="BI85">
        <v>37.305999999999997</v>
      </c>
      <c r="BJ85">
        <v>36.244</v>
      </c>
      <c r="BK85">
        <v>46.006999999999998</v>
      </c>
      <c r="BL85">
        <v>21.818000000000001</v>
      </c>
      <c r="BM85">
        <v>100</v>
      </c>
      <c r="BN85">
        <v>10</v>
      </c>
      <c r="BO85">
        <v>100</v>
      </c>
      <c r="BP85">
        <v>16.523</v>
      </c>
      <c r="BQ85">
        <v>53.802999999999997</v>
      </c>
      <c r="BR85">
        <v>32.514000000000003</v>
      </c>
      <c r="BS85">
        <v>61.811</v>
      </c>
      <c r="BT85">
        <v>15.601000000000001</v>
      </c>
      <c r="BU85">
        <v>10.856999999999999</v>
      </c>
      <c r="BV85">
        <v>31.507000000000001</v>
      </c>
      <c r="BW85">
        <v>12.433</v>
      </c>
      <c r="BY85">
        <v>5.66</v>
      </c>
      <c r="CA85">
        <v>71.894000000000005</v>
      </c>
      <c r="CB85">
        <v>100</v>
      </c>
      <c r="CC85">
        <v>27.169</v>
      </c>
      <c r="CD85">
        <v>8.2289999999999992</v>
      </c>
      <c r="CH85">
        <v>31.259</v>
      </c>
    </row>
    <row r="86" spans="1:91" x14ac:dyDescent="0.25">
      <c r="A86" s="36"/>
      <c r="G86">
        <v>100</v>
      </c>
      <c r="J86">
        <v>22.187999999999999</v>
      </c>
      <c r="K86">
        <v>29.097999999999999</v>
      </c>
      <c r="L86">
        <v>15.19</v>
      </c>
      <c r="M86">
        <v>1.5629999999999999</v>
      </c>
      <c r="N86">
        <v>19.204999999999998</v>
      </c>
      <c r="O86">
        <v>42.33</v>
      </c>
      <c r="P86">
        <v>26.087</v>
      </c>
      <c r="Q86">
        <v>73.055000000000007</v>
      </c>
      <c r="R86">
        <v>21.527000000000001</v>
      </c>
      <c r="S86">
        <v>77.736999999999995</v>
      </c>
      <c r="W86">
        <v>86.423000000000002</v>
      </c>
      <c r="X86">
        <v>7.3860000000000001</v>
      </c>
      <c r="Y86">
        <v>44.959000000000003</v>
      </c>
      <c r="AA86">
        <v>71.284000000000006</v>
      </c>
      <c r="AB86">
        <v>61.265999999999998</v>
      </c>
      <c r="AD86">
        <v>83</v>
      </c>
      <c r="AE86">
        <v>14.522</v>
      </c>
      <c r="AF86">
        <v>44.118000000000002</v>
      </c>
      <c r="AG86">
        <v>70.27</v>
      </c>
      <c r="AH86">
        <v>68.986999999999995</v>
      </c>
      <c r="AI86">
        <v>100</v>
      </c>
      <c r="AJ86">
        <v>36.256</v>
      </c>
      <c r="AK86">
        <v>72.034000000000006</v>
      </c>
      <c r="AL86">
        <v>10.654999999999999</v>
      </c>
      <c r="AN86">
        <v>21.675999999999998</v>
      </c>
      <c r="AP86">
        <v>8.4359999999999999</v>
      </c>
      <c r="AQ86">
        <v>46.27</v>
      </c>
      <c r="AU86">
        <v>19.808</v>
      </c>
      <c r="AV86">
        <v>23.696000000000002</v>
      </c>
      <c r="AW86">
        <v>26.465</v>
      </c>
      <c r="AX86">
        <v>46.393999999999998</v>
      </c>
      <c r="AY86">
        <v>8.0980000000000008</v>
      </c>
      <c r="BA86">
        <v>5.2629999999999999</v>
      </c>
      <c r="BC86">
        <v>59.93</v>
      </c>
      <c r="BD86">
        <v>44.884</v>
      </c>
      <c r="BE86">
        <v>27.850999999999999</v>
      </c>
      <c r="BG86">
        <v>75.105999999999995</v>
      </c>
      <c r="BI86">
        <v>30.852</v>
      </c>
      <c r="BJ86">
        <v>31.068000000000001</v>
      </c>
      <c r="BK86">
        <v>49.66</v>
      </c>
      <c r="BL86">
        <v>22.754000000000001</v>
      </c>
      <c r="BM86">
        <v>6.4370000000000003</v>
      </c>
      <c r="BN86">
        <v>10</v>
      </c>
      <c r="BO86">
        <v>100</v>
      </c>
      <c r="BP86">
        <v>17.041</v>
      </c>
      <c r="BQ86">
        <v>53.761000000000003</v>
      </c>
      <c r="BR86">
        <v>35.130000000000003</v>
      </c>
      <c r="BS86">
        <v>59.16</v>
      </c>
      <c r="BT86">
        <v>15.8</v>
      </c>
      <c r="BU86">
        <v>10.771000000000001</v>
      </c>
      <c r="BV86">
        <v>30.667000000000002</v>
      </c>
      <c r="BW86">
        <v>24.244</v>
      </c>
      <c r="BY86">
        <v>5.8970000000000002</v>
      </c>
      <c r="CA86">
        <v>73.242000000000004</v>
      </c>
      <c r="CB86">
        <v>100</v>
      </c>
      <c r="CC86">
        <v>27.989000000000001</v>
      </c>
      <c r="CD86">
        <v>6.9169999999999998</v>
      </c>
      <c r="CH86">
        <v>34.207000000000001</v>
      </c>
    </row>
    <row r="87" spans="1:91" x14ac:dyDescent="0.25">
      <c r="A87" s="36"/>
      <c r="G87">
        <v>14.286</v>
      </c>
      <c r="J87">
        <v>0</v>
      </c>
      <c r="K87">
        <v>1.075</v>
      </c>
      <c r="O87">
        <v>33.332999999999998</v>
      </c>
      <c r="P87">
        <v>0</v>
      </c>
      <c r="Q87">
        <v>41.31</v>
      </c>
      <c r="R87">
        <v>0</v>
      </c>
      <c r="S87">
        <v>0</v>
      </c>
      <c r="Y87">
        <v>100</v>
      </c>
      <c r="AA87">
        <v>6.8179999999999996</v>
      </c>
      <c r="AB87">
        <v>0</v>
      </c>
      <c r="AC87">
        <v>89.528000000000006</v>
      </c>
      <c r="AE87">
        <v>13.333</v>
      </c>
      <c r="AF87">
        <v>0</v>
      </c>
      <c r="AG87">
        <v>0</v>
      </c>
      <c r="AH87">
        <v>100</v>
      </c>
      <c r="AJ87">
        <v>40</v>
      </c>
      <c r="AK87">
        <v>0</v>
      </c>
      <c r="AL87">
        <v>0</v>
      </c>
      <c r="AN87">
        <v>57.5</v>
      </c>
      <c r="AP87">
        <v>0</v>
      </c>
      <c r="AR87">
        <v>50</v>
      </c>
      <c r="AS87">
        <v>0</v>
      </c>
      <c r="AU87">
        <v>50</v>
      </c>
      <c r="AX87">
        <v>100</v>
      </c>
      <c r="AY87">
        <v>0</v>
      </c>
      <c r="BD87">
        <v>100</v>
      </c>
      <c r="BF87">
        <v>15.593999999999999</v>
      </c>
      <c r="BI87">
        <v>100</v>
      </c>
      <c r="BJ87">
        <v>0</v>
      </c>
      <c r="BK87">
        <v>0</v>
      </c>
      <c r="BR87">
        <v>0</v>
      </c>
      <c r="BS87">
        <v>0</v>
      </c>
      <c r="CA87">
        <v>0</v>
      </c>
      <c r="CC87">
        <v>4.1669999999999998</v>
      </c>
      <c r="CD87">
        <v>2.6320000000000001</v>
      </c>
      <c r="CE87">
        <v>77.611999999999995</v>
      </c>
      <c r="CH87">
        <v>19.759</v>
      </c>
    </row>
    <row r="88" spans="1:91" x14ac:dyDescent="0.25">
      <c r="A88" s="36"/>
      <c r="G88">
        <v>14.843999999999999</v>
      </c>
      <c r="J88">
        <v>0</v>
      </c>
      <c r="K88">
        <v>1.075</v>
      </c>
      <c r="O88">
        <v>33.332999999999998</v>
      </c>
      <c r="P88">
        <v>0</v>
      </c>
      <c r="Q88">
        <v>41.293999999999997</v>
      </c>
      <c r="R88">
        <v>2.5169999999999999</v>
      </c>
      <c r="S88">
        <v>0</v>
      </c>
      <c r="Y88">
        <v>100</v>
      </c>
      <c r="AA88">
        <v>8.5709999999999997</v>
      </c>
      <c r="AB88">
        <v>0</v>
      </c>
      <c r="AC88">
        <v>89.385000000000005</v>
      </c>
      <c r="AE88">
        <v>20</v>
      </c>
      <c r="AF88">
        <v>0</v>
      </c>
      <c r="AG88">
        <v>0</v>
      </c>
      <c r="AH88">
        <v>100</v>
      </c>
      <c r="AJ88">
        <v>50</v>
      </c>
      <c r="AK88">
        <v>0</v>
      </c>
      <c r="AL88">
        <v>0</v>
      </c>
      <c r="AN88">
        <v>57.320999999999998</v>
      </c>
      <c r="AP88">
        <v>0</v>
      </c>
      <c r="AR88">
        <v>50</v>
      </c>
      <c r="AS88">
        <v>0</v>
      </c>
      <c r="AU88">
        <v>50</v>
      </c>
      <c r="AX88">
        <v>0</v>
      </c>
      <c r="AY88">
        <v>0</v>
      </c>
      <c r="BD88">
        <v>100</v>
      </c>
      <c r="BF88">
        <v>10.797000000000001</v>
      </c>
      <c r="BI88">
        <v>100</v>
      </c>
      <c r="BJ88">
        <v>0</v>
      </c>
      <c r="BK88">
        <v>0</v>
      </c>
      <c r="BR88">
        <v>0</v>
      </c>
      <c r="BS88">
        <v>0</v>
      </c>
      <c r="CA88">
        <v>0</v>
      </c>
      <c r="CC88">
        <v>4.1669999999999998</v>
      </c>
      <c r="CD88">
        <v>2.5640000000000001</v>
      </c>
      <c r="CE88">
        <v>73.034000000000006</v>
      </c>
      <c r="CH88">
        <v>18.169</v>
      </c>
    </row>
    <row r="89" spans="1:91" x14ac:dyDescent="0.25">
      <c r="A89" s="36"/>
      <c r="G89">
        <v>0</v>
      </c>
      <c r="I89">
        <v>0.59199999999999997</v>
      </c>
      <c r="J89">
        <v>34.33</v>
      </c>
      <c r="K89">
        <v>0</v>
      </c>
      <c r="L89">
        <v>6.3289999999999997</v>
      </c>
      <c r="M89">
        <v>45.49</v>
      </c>
      <c r="N89">
        <v>80.820999999999998</v>
      </c>
      <c r="O89">
        <v>36.97</v>
      </c>
      <c r="P89">
        <v>71.111000000000004</v>
      </c>
      <c r="Q89">
        <v>23.617000000000001</v>
      </c>
      <c r="R89">
        <v>10.132</v>
      </c>
      <c r="S89">
        <v>26.908000000000001</v>
      </c>
      <c r="W89">
        <v>13.813000000000001</v>
      </c>
      <c r="X89">
        <v>53.658999999999999</v>
      </c>
      <c r="Y89">
        <v>55.462000000000003</v>
      </c>
      <c r="AA89">
        <v>19.097000000000001</v>
      </c>
      <c r="AB89">
        <v>35.509</v>
      </c>
      <c r="AD89">
        <v>19.588000000000001</v>
      </c>
      <c r="AE89">
        <v>5.7409999999999997</v>
      </c>
      <c r="AF89">
        <v>32.353000000000002</v>
      </c>
      <c r="AG89">
        <v>0</v>
      </c>
      <c r="AH89">
        <v>21.622</v>
      </c>
      <c r="AI89">
        <v>0</v>
      </c>
      <c r="AJ89">
        <v>30.216000000000001</v>
      </c>
      <c r="AK89">
        <v>4.2370000000000001</v>
      </c>
      <c r="AL89">
        <v>86.751999999999995</v>
      </c>
      <c r="AN89">
        <v>27.335999999999999</v>
      </c>
      <c r="AP89">
        <v>24.295999999999999</v>
      </c>
      <c r="AQ89">
        <v>15.106</v>
      </c>
      <c r="AU89">
        <v>16.882999999999999</v>
      </c>
      <c r="AV89">
        <v>36.619999999999997</v>
      </c>
      <c r="AW89">
        <v>30.335000000000001</v>
      </c>
      <c r="AX89">
        <v>57.752000000000002</v>
      </c>
      <c r="AY89">
        <v>23.210999999999999</v>
      </c>
      <c r="BA89">
        <v>25.352</v>
      </c>
      <c r="BC89">
        <v>0</v>
      </c>
      <c r="BD89">
        <v>47.906999999999996</v>
      </c>
      <c r="BE89">
        <v>0</v>
      </c>
      <c r="BG89">
        <v>14.17</v>
      </c>
      <c r="BI89">
        <v>10.881</v>
      </c>
      <c r="BJ89">
        <v>63.756</v>
      </c>
      <c r="BK89">
        <v>0</v>
      </c>
      <c r="BL89">
        <v>12.727</v>
      </c>
      <c r="BM89">
        <v>0</v>
      </c>
      <c r="BN89">
        <v>0</v>
      </c>
      <c r="BO89">
        <v>0</v>
      </c>
      <c r="BP89">
        <v>3.1379999999999999</v>
      </c>
      <c r="BQ89">
        <v>23.190999999999999</v>
      </c>
      <c r="BR89">
        <v>49.905000000000001</v>
      </c>
      <c r="BS89">
        <v>5.5119999999999996</v>
      </c>
      <c r="BT89">
        <v>7.1680000000000001</v>
      </c>
      <c r="BU89">
        <v>1.198</v>
      </c>
      <c r="BV89">
        <v>68.492999999999995</v>
      </c>
      <c r="BW89">
        <v>0.72699999999999998</v>
      </c>
      <c r="BY89">
        <v>19.245000000000001</v>
      </c>
      <c r="CA89">
        <v>28.106000000000002</v>
      </c>
      <c r="CB89">
        <v>0</v>
      </c>
      <c r="CC89">
        <v>51.067</v>
      </c>
      <c r="CD89">
        <v>19.036000000000001</v>
      </c>
      <c r="CH89">
        <v>19.48</v>
      </c>
    </row>
    <row r="90" spans="1:91" x14ac:dyDescent="0.25">
      <c r="A90" s="36"/>
      <c r="G90">
        <v>0</v>
      </c>
      <c r="I90">
        <v>0.59199999999999997</v>
      </c>
      <c r="J90">
        <v>31.785</v>
      </c>
      <c r="K90">
        <v>0</v>
      </c>
      <c r="L90">
        <v>6.3289999999999997</v>
      </c>
      <c r="M90">
        <v>45.703000000000003</v>
      </c>
      <c r="N90">
        <v>80.159000000000006</v>
      </c>
      <c r="O90">
        <v>37.316000000000003</v>
      </c>
      <c r="P90">
        <v>73.912999999999997</v>
      </c>
      <c r="Q90">
        <v>20.177</v>
      </c>
      <c r="R90">
        <v>6.056</v>
      </c>
      <c r="S90">
        <v>20.803000000000001</v>
      </c>
      <c r="W90">
        <v>12.664</v>
      </c>
      <c r="X90">
        <v>50</v>
      </c>
      <c r="Y90">
        <v>55.040999999999997</v>
      </c>
      <c r="AA90">
        <v>20.946000000000002</v>
      </c>
      <c r="AB90">
        <v>35.695999999999998</v>
      </c>
      <c r="AD90">
        <v>17</v>
      </c>
      <c r="AE90">
        <v>5.6680000000000001</v>
      </c>
      <c r="AF90">
        <v>31.373000000000001</v>
      </c>
      <c r="AG90">
        <v>0</v>
      </c>
      <c r="AH90">
        <v>20.885999999999999</v>
      </c>
      <c r="AI90">
        <v>0</v>
      </c>
      <c r="AJ90">
        <v>30.806000000000001</v>
      </c>
      <c r="AK90">
        <v>2.5419999999999998</v>
      </c>
      <c r="AL90">
        <v>86.88</v>
      </c>
      <c r="AN90">
        <v>20.087</v>
      </c>
      <c r="AP90">
        <v>25.658999999999999</v>
      </c>
      <c r="AQ90">
        <v>16.248000000000001</v>
      </c>
      <c r="AU90">
        <v>8.3520000000000003</v>
      </c>
      <c r="AV90">
        <v>38.598999999999997</v>
      </c>
      <c r="AW90">
        <v>31.013000000000002</v>
      </c>
      <c r="AX90">
        <v>48.634999999999998</v>
      </c>
      <c r="AY90">
        <v>22.222000000000001</v>
      </c>
      <c r="BA90">
        <v>40.789000000000001</v>
      </c>
      <c r="BC90">
        <v>0</v>
      </c>
      <c r="BD90">
        <v>49.302</v>
      </c>
      <c r="BE90">
        <v>0</v>
      </c>
      <c r="BG90">
        <v>14.670999999999999</v>
      </c>
      <c r="BI90">
        <v>8.0370000000000008</v>
      </c>
      <c r="BJ90">
        <v>68.885000000000005</v>
      </c>
      <c r="BK90">
        <v>0</v>
      </c>
      <c r="BL90">
        <v>11.976000000000001</v>
      </c>
      <c r="BM90">
        <v>0.23499999999999999</v>
      </c>
      <c r="BN90">
        <v>0</v>
      </c>
      <c r="BO90">
        <v>0</v>
      </c>
      <c r="BP90">
        <v>3.22</v>
      </c>
      <c r="BQ90">
        <v>23.486000000000001</v>
      </c>
      <c r="BR90">
        <v>49.070999999999998</v>
      </c>
      <c r="BS90">
        <v>9.16</v>
      </c>
      <c r="BT90">
        <v>7.3460000000000001</v>
      </c>
      <c r="BU90">
        <v>0.77800000000000002</v>
      </c>
      <c r="BV90">
        <v>69.332999999999998</v>
      </c>
      <c r="BW90">
        <v>32.055999999999997</v>
      </c>
      <c r="BY90">
        <v>20.702999999999999</v>
      </c>
      <c r="CA90">
        <v>26.757999999999999</v>
      </c>
      <c r="CB90">
        <v>0</v>
      </c>
      <c r="CC90">
        <v>50.914000000000001</v>
      </c>
      <c r="CD90">
        <v>15.965999999999999</v>
      </c>
      <c r="CH90">
        <v>17.943999999999999</v>
      </c>
    </row>
    <row r="91" spans="1:91" x14ac:dyDescent="0.25">
      <c r="A91" s="36"/>
      <c r="G91" t="s">
        <v>7</v>
      </c>
      <c r="H91" t="s">
        <v>6</v>
      </c>
      <c r="I91" t="s">
        <v>6</v>
      </c>
      <c r="J91" t="s">
        <v>7</v>
      </c>
      <c r="K91" t="s">
        <v>6</v>
      </c>
      <c r="L91" t="s">
        <v>7</v>
      </c>
      <c r="M91" t="s">
        <v>6</v>
      </c>
      <c r="N91" t="s">
        <v>6</v>
      </c>
      <c r="O91" t="s">
        <v>6</v>
      </c>
      <c r="P91" t="s">
        <v>7</v>
      </c>
      <c r="Q91" t="s">
        <v>7</v>
      </c>
      <c r="R91" t="s">
        <v>6</v>
      </c>
      <c r="S91" t="s">
        <v>7</v>
      </c>
      <c r="W91" t="s">
        <v>6</v>
      </c>
      <c r="X91" t="s">
        <v>7</v>
      </c>
      <c r="Y91" t="s">
        <v>7</v>
      </c>
      <c r="AA91" t="s">
        <v>6</v>
      </c>
      <c r="AB91" t="s">
        <v>7</v>
      </c>
      <c r="AC91" t="s">
        <v>7</v>
      </c>
      <c r="AD91" t="s">
        <v>6</v>
      </c>
      <c r="AE91" t="s">
        <v>7</v>
      </c>
      <c r="AF91" t="s">
        <v>7</v>
      </c>
      <c r="AG91" t="s">
        <v>6</v>
      </c>
      <c r="AH91" t="s">
        <v>7</v>
      </c>
      <c r="AI91" t="s">
        <v>7</v>
      </c>
      <c r="AJ91" t="s">
        <v>7</v>
      </c>
      <c r="AK91" t="s">
        <v>6</v>
      </c>
      <c r="AL91" t="s">
        <v>7</v>
      </c>
      <c r="AN91" t="s">
        <v>7</v>
      </c>
      <c r="AO91" t="s">
        <v>6</v>
      </c>
      <c r="AP91" t="s">
        <v>7</v>
      </c>
      <c r="AQ91" t="s">
        <v>6</v>
      </c>
      <c r="AR91" t="s">
        <v>7</v>
      </c>
      <c r="AS91" t="s">
        <v>7</v>
      </c>
      <c r="AU91" t="s">
        <v>7</v>
      </c>
      <c r="AV91" t="s">
        <v>6</v>
      </c>
      <c r="AW91" t="s">
        <v>6</v>
      </c>
      <c r="AX91" t="s">
        <v>7</v>
      </c>
      <c r="AY91" t="s">
        <v>6</v>
      </c>
      <c r="BC91" t="s">
        <v>7</v>
      </c>
      <c r="BD91" t="s">
        <v>7</v>
      </c>
      <c r="BE91" t="s">
        <v>6</v>
      </c>
      <c r="BF91" t="s">
        <v>6</v>
      </c>
      <c r="BG91" t="s">
        <v>7</v>
      </c>
      <c r="BI91" t="s">
        <v>6</v>
      </c>
      <c r="BJ91" t="s">
        <v>6</v>
      </c>
      <c r="BK91" t="s">
        <v>7</v>
      </c>
      <c r="BL91" t="s">
        <v>7</v>
      </c>
      <c r="BM91" t="s">
        <v>7</v>
      </c>
      <c r="BN91" t="s">
        <v>6</v>
      </c>
      <c r="BO91" t="s">
        <v>6</v>
      </c>
      <c r="BP91" t="s">
        <v>7</v>
      </c>
      <c r="BQ91" t="s">
        <v>7</v>
      </c>
      <c r="BR91" t="s">
        <v>6</v>
      </c>
      <c r="BS91" t="s">
        <v>6</v>
      </c>
      <c r="BT91" t="s">
        <v>7</v>
      </c>
      <c r="BV91" t="s">
        <v>6</v>
      </c>
      <c r="BW91" t="s">
        <v>6</v>
      </c>
      <c r="BY91" t="s">
        <v>6</v>
      </c>
      <c r="CA91" t="s">
        <v>7</v>
      </c>
      <c r="CC91" t="s">
        <v>7</v>
      </c>
      <c r="CD91" t="s">
        <v>6</v>
      </c>
      <c r="CE91" t="s">
        <v>7</v>
      </c>
      <c r="CH91" t="s">
        <v>6</v>
      </c>
      <c r="CM91" t="s">
        <v>7</v>
      </c>
    </row>
    <row r="92" spans="1:91" x14ac:dyDescent="0.25">
      <c r="A92" s="36"/>
      <c r="G92" t="s">
        <v>6</v>
      </c>
      <c r="J92" t="s">
        <v>7</v>
      </c>
      <c r="L92" t="s">
        <v>7</v>
      </c>
      <c r="P92" t="s">
        <v>7</v>
      </c>
      <c r="Q92" t="s">
        <v>7</v>
      </c>
      <c r="S92" t="s">
        <v>7</v>
      </c>
      <c r="X92" t="s">
        <v>7</v>
      </c>
      <c r="Y92" t="s">
        <v>7</v>
      </c>
      <c r="AB92" t="s">
        <v>7</v>
      </c>
      <c r="AC92" t="s">
        <v>7</v>
      </c>
      <c r="AE92" t="s">
        <v>7</v>
      </c>
      <c r="AF92" t="s">
        <v>7</v>
      </c>
      <c r="AH92" t="s">
        <v>6</v>
      </c>
      <c r="AI92" t="s">
        <v>7</v>
      </c>
      <c r="AJ92" t="s">
        <v>7</v>
      </c>
      <c r="AL92" t="s">
        <v>7</v>
      </c>
      <c r="AN92" t="s">
        <v>7</v>
      </c>
      <c r="AP92" t="s">
        <v>7</v>
      </c>
      <c r="AR92" t="s">
        <v>7</v>
      </c>
      <c r="AS92" t="s">
        <v>7</v>
      </c>
      <c r="AU92" t="s">
        <v>6</v>
      </c>
      <c r="AX92" t="s">
        <v>7</v>
      </c>
      <c r="AY92" t="s">
        <v>6</v>
      </c>
      <c r="BC92" t="s">
        <v>7</v>
      </c>
      <c r="BD92" t="s">
        <v>7</v>
      </c>
      <c r="BG92" t="s">
        <v>6</v>
      </c>
      <c r="BK92" t="s">
        <v>7</v>
      </c>
      <c r="BL92" t="s">
        <v>6</v>
      </c>
      <c r="BM92" t="s">
        <v>7</v>
      </c>
      <c r="BP92" t="s">
        <v>7</v>
      </c>
      <c r="BQ92" t="s">
        <v>7</v>
      </c>
      <c r="BT92" t="s">
        <v>7</v>
      </c>
      <c r="CA92" t="s">
        <v>7</v>
      </c>
      <c r="CC92" t="s">
        <v>7</v>
      </c>
      <c r="CE92" t="s">
        <v>6</v>
      </c>
      <c r="CM92" t="s">
        <v>7</v>
      </c>
    </row>
    <row r="93" spans="1:91" x14ac:dyDescent="0.25">
      <c r="A93" s="36"/>
      <c r="J93" t="s">
        <v>497</v>
      </c>
      <c r="L93" t="s">
        <v>498</v>
      </c>
      <c r="P93" t="s">
        <v>499</v>
      </c>
      <c r="Q93" t="s">
        <v>500</v>
      </c>
      <c r="S93" t="s">
        <v>501</v>
      </c>
      <c r="X93" t="s">
        <v>502</v>
      </c>
      <c r="Y93" t="s">
        <v>503</v>
      </c>
      <c r="AB93" t="s">
        <v>504</v>
      </c>
      <c r="AC93" t="s">
        <v>505</v>
      </c>
      <c r="AE93" t="s">
        <v>506</v>
      </c>
      <c r="AF93" t="s">
        <v>507</v>
      </c>
      <c r="AJ93" t="s">
        <v>508</v>
      </c>
      <c r="AL93" t="s">
        <v>509</v>
      </c>
      <c r="AN93" t="s">
        <v>510</v>
      </c>
      <c r="AP93" t="s">
        <v>511</v>
      </c>
      <c r="AR93" t="s">
        <v>512</v>
      </c>
      <c r="AS93" t="s">
        <v>513</v>
      </c>
      <c r="AX93" t="s">
        <v>506</v>
      </c>
      <c r="BC93" t="s">
        <v>514</v>
      </c>
      <c r="BD93" t="s">
        <v>515</v>
      </c>
      <c r="BK93" t="s">
        <v>516</v>
      </c>
      <c r="BM93" t="s">
        <v>517</v>
      </c>
      <c r="BP93" t="s">
        <v>518</v>
      </c>
      <c r="BQ93" t="s">
        <v>519</v>
      </c>
      <c r="BT93" t="s">
        <v>512</v>
      </c>
      <c r="CA93" t="s">
        <v>520</v>
      </c>
      <c r="CC93" t="s">
        <v>521</v>
      </c>
      <c r="CM93" t="s">
        <v>522</v>
      </c>
    </row>
    <row r="94" spans="1:91" x14ac:dyDescent="0.25">
      <c r="A94" s="36"/>
      <c r="J94" t="s">
        <v>368</v>
      </c>
      <c r="L94" t="s">
        <v>368</v>
      </c>
      <c r="P94" t="s">
        <v>368</v>
      </c>
      <c r="Q94" t="s">
        <v>368</v>
      </c>
      <c r="S94" t="s">
        <v>368</v>
      </c>
      <c r="X94" t="s">
        <v>368</v>
      </c>
      <c r="Y94" t="s">
        <v>368</v>
      </c>
      <c r="AB94" t="s">
        <v>367</v>
      </c>
      <c r="AC94" t="s">
        <v>368</v>
      </c>
      <c r="AE94" t="s">
        <v>368</v>
      </c>
      <c r="AF94" t="s">
        <v>368</v>
      </c>
      <c r="AJ94" t="s">
        <v>368</v>
      </c>
      <c r="AL94" t="s">
        <v>368</v>
      </c>
      <c r="AN94" t="s">
        <v>368</v>
      </c>
      <c r="AP94" t="s">
        <v>368</v>
      </c>
      <c r="AR94" t="s">
        <v>368</v>
      </c>
      <c r="AS94" t="s">
        <v>368</v>
      </c>
      <c r="AX94" t="s">
        <v>368</v>
      </c>
      <c r="BC94" t="s">
        <v>368</v>
      </c>
      <c r="BD94" t="s">
        <v>368</v>
      </c>
      <c r="BK94" t="s">
        <v>368</v>
      </c>
      <c r="BM94" t="s">
        <v>368</v>
      </c>
      <c r="BP94" t="s">
        <v>368</v>
      </c>
      <c r="BQ94" t="s">
        <v>368</v>
      </c>
      <c r="BT94" t="s">
        <v>368</v>
      </c>
      <c r="CA94" t="s">
        <v>367</v>
      </c>
      <c r="CC94" t="s">
        <v>368</v>
      </c>
      <c r="CM94" t="s">
        <v>368</v>
      </c>
    </row>
    <row r="95" spans="1:91" x14ac:dyDescent="0.25">
      <c r="A95" s="36"/>
      <c r="J95">
        <v>30</v>
      </c>
      <c r="L95">
        <v>68</v>
      </c>
      <c r="Q95">
        <v>20</v>
      </c>
      <c r="S95">
        <v>25</v>
      </c>
      <c r="X95">
        <v>100</v>
      </c>
      <c r="Y95">
        <v>30</v>
      </c>
      <c r="AB95">
        <v>0</v>
      </c>
      <c r="AC95">
        <v>0</v>
      </c>
      <c r="AE95">
        <v>20</v>
      </c>
      <c r="AF95">
        <v>60</v>
      </c>
      <c r="AJ95">
        <v>7.5</v>
      </c>
      <c r="AL95">
        <v>5</v>
      </c>
      <c r="AN95">
        <v>0</v>
      </c>
      <c r="AP95">
        <v>0</v>
      </c>
      <c r="AR95">
        <v>30</v>
      </c>
      <c r="AX95">
        <v>28.4</v>
      </c>
      <c r="BC95">
        <v>100</v>
      </c>
      <c r="BD95">
        <v>30</v>
      </c>
      <c r="BK95">
        <v>1</v>
      </c>
      <c r="BM95">
        <v>30</v>
      </c>
      <c r="BP95">
        <v>50</v>
      </c>
      <c r="BQ95">
        <v>15</v>
      </c>
      <c r="BT95">
        <v>0</v>
      </c>
      <c r="CA95">
        <v>0</v>
      </c>
      <c r="CC95">
        <v>20</v>
      </c>
      <c r="CM95">
        <v>70</v>
      </c>
    </row>
    <row r="96" spans="1:91" x14ac:dyDescent="0.25">
      <c r="A96" s="36"/>
      <c r="J96">
        <v>51.4</v>
      </c>
      <c r="L96">
        <v>0</v>
      </c>
      <c r="P96">
        <v>124.7</v>
      </c>
      <c r="Q96">
        <v>15</v>
      </c>
      <c r="S96">
        <v>15</v>
      </c>
      <c r="X96">
        <v>100</v>
      </c>
      <c r="Y96">
        <v>30</v>
      </c>
      <c r="AB96">
        <v>0</v>
      </c>
      <c r="AC96">
        <v>0</v>
      </c>
      <c r="AF96">
        <v>60</v>
      </c>
      <c r="AJ96">
        <v>7.5</v>
      </c>
      <c r="AL96">
        <v>55</v>
      </c>
      <c r="AN96">
        <v>30</v>
      </c>
      <c r="AP96">
        <v>0</v>
      </c>
      <c r="AR96">
        <v>30</v>
      </c>
      <c r="AX96">
        <v>19.3</v>
      </c>
      <c r="BC96">
        <v>100</v>
      </c>
      <c r="BD96">
        <v>30</v>
      </c>
      <c r="BK96">
        <v>50</v>
      </c>
      <c r="BM96">
        <v>30</v>
      </c>
      <c r="BP96">
        <v>50</v>
      </c>
      <c r="BQ96">
        <v>15</v>
      </c>
      <c r="BT96">
        <v>0</v>
      </c>
      <c r="CA96">
        <v>0</v>
      </c>
      <c r="CC96">
        <v>20</v>
      </c>
      <c r="CM96">
        <v>70</v>
      </c>
    </row>
    <row r="97" spans="1:91" x14ac:dyDescent="0.25">
      <c r="A97" s="36"/>
      <c r="J97">
        <v>40</v>
      </c>
      <c r="L97">
        <v>0</v>
      </c>
      <c r="Q97">
        <v>20</v>
      </c>
      <c r="S97">
        <v>51.7</v>
      </c>
      <c r="X97">
        <v>100</v>
      </c>
      <c r="Y97">
        <v>37</v>
      </c>
      <c r="AB97">
        <v>0</v>
      </c>
      <c r="AC97">
        <v>0</v>
      </c>
      <c r="AE97">
        <v>20.94</v>
      </c>
      <c r="AF97">
        <v>100</v>
      </c>
      <c r="AJ97">
        <v>13.02</v>
      </c>
      <c r="AL97">
        <v>27.97</v>
      </c>
      <c r="AN97">
        <v>2.6</v>
      </c>
      <c r="AP97">
        <v>0</v>
      </c>
      <c r="AR97">
        <v>0</v>
      </c>
      <c r="AX97">
        <v>56.5</v>
      </c>
      <c r="BC97">
        <v>100</v>
      </c>
      <c r="BD97">
        <v>100</v>
      </c>
      <c r="BK97">
        <v>5</v>
      </c>
      <c r="BM97">
        <v>100</v>
      </c>
      <c r="BP97">
        <v>92.537999999999997</v>
      </c>
      <c r="BQ97">
        <v>100</v>
      </c>
      <c r="BT97">
        <v>30</v>
      </c>
      <c r="CA97">
        <v>0</v>
      </c>
      <c r="CC97">
        <v>0</v>
      </c>
      <c r="CM97">
        <v>75</v>
      </c>
    </row>
    <row r="98" spans="1:91" x14ac:dyDescent="0.25">
      <c r="A98" s="36"/>
      <c r="J98">
        <v>72.900000000000006</v>
      </c>
      <c r="L98">
        <v>0</v>
      </c>
      <c r="P98">
        <v>124.7</v>
      </c>
      <c r="Q98">
        <v>15</v>
      </c>
      <c r="S98">
        <v>31.6</v>
      </c>
      <c r="X98">
        <v>100</v>
      </c>
      <c r="Y98">
        <v>53.1</v>
      </c>
      <c r="AB98">
        <v>0</v>
      </c>
      <c r="AC98">
        <v>0</v>
      </c>
      <c r="AF98">
        <v>77.558999999999997</v>
      </c>
      <c r="AJ98">
        <v>23.6</v>
      </c>
      <c r="AL98">
        <v>22.3</v>
      </c>
      <c r="AN98">
        <v>30</v>
      </c>
      <c r="AP98">
        <v>0</v>
      </c>
      <c r="AR98">
        <v>0</v>
      </c>
      <c r="AX98">
        <v>23.2</v>
      </c>
      <c r="BC98">
        <v>100</v>
      </c>
      <c r="BD98">
        <v>84.069000000000003</v>
      </c>
      <c r="BK98">
        <v>53</v>
      </c>
      <c r="BM98">
        <v>30.3</v>
      </c>
      <c r="BP98">
        <v>60.12</v>
      </c>
      <c r="BQ98">
        <v>42.042999999999999</v>
      </c>
      <c r="BT98">
        <v>30</v>
      </c>
      <c r="CA98">
        <v>0</v>
      </c>
      <c r="CC98">
        <v>9.766</v>
      </c>
      <c r="CM98">
        <v>75</v>
      </c>
    </row>
    <row r="99" spans="1:91" x14ac:dyDescent="0.25">
      <c r="A99" s="36"/>
      <c r="G99" t="s">
        <v>6</v>
      </c>
      <c r="H99" t="s">
        <v>6</v>
      </c>
      <c r="I99" t="s">
        <v>6</v>
      </c>
      <c r="J99" t="s">
        <v>7</v>
      </c>
      <c r="K99" t="s">
        <v>7</v>
      </c>
      <c r="L99" t="s">
        <v>6</v>
      </c>
      <c r="M99" t="s">
        <v>7</v>
      </c>
      <c r="N99" t="s">
        <v>6</v>
      </c>
      <c r="O99" t="s">
        <v>6</v>
      </c>
      <c r="P99" t="s">
        <v>7</v>
      </c>
      <c r="Q99" t="s">
        <v>7</v>
      </c>
      <c r="R99" t="s">
        <v>7</v>
      </c>
      <c r="S99" t="s">
        <v>7</v>
      </c>
      <c r="W99" t="s">
        <v>7</v>
      </c>
      <c r="X99" t="s">
        <v>7</v>
      </c>
      <c r="Y99" t="s">
        <v>7</v>
      </c>
      <c r="AA99" t="s">
        <v>7</v>
      </c>
      <c r="AB99" t="s">
        <v>7</v>
      </c>
      <c r="AC99" t="s">
        <v>7</v>
      </c>
      <c r="AD99" t="s">
        <v>7</v>
      </c>
      <c r="AE99" t="s">
        <v>7</v>
      </c>
      <c r="AF99" t="s">
        <v>7</v>
      </c>
      <c r="AG99" t="s">
        <v>7</v>
      </c>
      <c r="AH99" t="s">
        <v>7</v>
      </c>
      <c r="AI99" t="s">
        <v>7</v>
      </c>
      <c r="AJ99" t="s">
        <v>7</v>
      </c>
      <c r="AK99" t="s">
        <v>7</v>
      </c>
      <c r="AL99" t="s">
        <v>7</v>
      </c>
      <c r="AN99" t="s">
        <v>7</v>
      </c>
      <c r="AO99" t="s">
        <v>7</v>
      </c>
      <c r="AP99" t="s">
        <v>7</v>
      </c>
      <c r="AQ99" t="s">
        <v>7</v>
      </c>
      <c r="AR99" t="s">
        <v>277</v>
      </c>
      <c r="AS99" t="s">
        <v>7</v>
      </c>
      <c r="AU99" t="s">
        <v>7</v>
      </c>
      <c r="AV99" t="s">
        <v>7</v>
      </c>
      <c r="AW99" t="s">
        <v>7</v>
      </c>
      <c r="AX99" t="s">
        <v>7</v>
      </c>
      <c r="AY99" t="s">
        <v>6</v>
      </c>
      <c r="BC99" t="s">
        <v>7</v>
      </c>
      <c r="BD99" t="s">
        <v>7</v>
      </c>
      <c r="BE99" t="s">
        <v>7</v>
      </c>
      <c r="BF99" t="s">
        <v>7</v>
      </c>
      <c r="BG99" t="s">
        <v>7</v>
      </c>
      <c r="BI99" t="s">
        <v>7</v>
      </c>
      <c r="BJ99" t="s">
        <v>7</v>
      </c>
      <c r="BK99" t="s">
        <v>7</v>
      </c>
      <c r="BL99" t="s">
        <v>7</v>
      </c>
      <c r="BM99" t="s">
        <v>7</v>
      </c>
      <c r="BN99" t="s">
        <v>7</v>
      </c>
      <c r="BO99" t="s">
        <v>7</v>
      </c>
      <c r="BP99" t="s">
        <v>6</v>
      </c>
      <c r="BQ99" t="s">
        <v>7</v>
      </c>
      <c r="BR99" t="s">
        <v>7</v>
      </c>
      <c r="BS99" t="s">
        <v>6</v>
      </c>
      <c r="BT99" t="s">
        <v>7</v>
      </c>
      <c r="BV99" t="s">
        <v>7</v>
      </c>
      <c r="BW99" t="s">
        <v>7</v>
      </c>
      <c r="BY99" t="s">
        <v>7</v>
      </c>
      <c r="CA99" t="s">
        <v>6</v>
      </c>
      <c r="CB99" t="s">
        <v>7</v>
      </c>
      <c r="CC99" t="s">
        <v>7</v>
      </c>
      <c r="CD99" t="s">
        <v>7</v>
      </c>
      <c r="CE99" t="s">
        <v>7</v>
      </c>
      <c r="CH99" t="s">
        <v>7</v>
      </c>
      <c r="CM99" t="s">
        <v>6</v>
      </c>
    </row>
    <row r="100" spans="1:91" x14ac:dyDescent="0.25">
      <c r="A100" s="36"/>
      <c r="AR100" t="s">
        <v>523</v>
      </c>
    </row>
    <row r="101" spans="1:91" x14ac:dyDescent="0.25">
      <c r="A101" s="36"/>
      <c r="G101">
        <v>4.069</v>
      </c>
      <c r="J101">
        <v>111.539</v>
      </c>
      <c r="M101">
        <v>142.60900000000001</v>
      </c>
      <c r="N101">
        <v>24.449000000000002</v>
      </c>
      <c r="O101">
        <v>3.5</v>
      </c>
      <c r="Q101">
        <v>1214.92</v>
      </c>
      <c r="R101">
        <v>11.7</v>
      </c>
      <c r="S101">
        <v>83.7</v>
      </c>
      <c r="W101">
        <v>37</v>
      </c>
      <c r="Y101">
        <v>55.466999999999999</v>
      </c>
      <c r="AA101">
        <v>64.099999999999994</v>
      </c>
      <c r="AB101">
        <v>35.700000000000003</v>
      </c>
      <c r="AC101">
        <v>0</v>
      </c>
      <c r="AE101">
        <v>35822.839999999997</v>
      </c>
      <c r="AF101">
        <v>12027.9</v>
      </c>
      <c r="AG101">
        <v>27.8</v>
      </c>
      <c r="AH101">
        <v>166.5</v>
      </c>
      <c r="AI101">
        <v>13.172000000000001</v>
      </c>
      <c r="AJ101">
        <v>47.5</v>
      </c>
      <c r="AK101">
        <v>28.312000000000001</v>
      </c>
      <c r="AL101">
        <v>73.44</v>
      </c>
      <c r="AN101">
        <v>2</v>
      </c>
      <c r="AO101">
        <v>42</v>
      </c>
      <c r="AP101">
        <v>24.2</v>
      </c>
      <c r="AQ101">
        <v>267.39999999999998</v>
      </c>
      <c r="AR101">
        <v>308</v>
      </c>
      <c r="AS101">
        <v>388</v>
      </c>
      <c r="AU101">
        <v>36</v>
      </c>
      <c r="AV101">
        <v>53.68</v>
      </c>
      <c r="AX101">
        <v>88</v>
      </c>
      <c r="AY101">
        <v>0</v>
      </c>
      <c r="BC101">
        <v>4.3</v>
      </c>
      <c r="BD101">
        <v>1.4</v>
      </c>
      <c r="BE101">
        <v>4.8</v>
      </c>
      <c r="BF101">
        <v>2207.6999999999998</v>
      </c>
      <c r="BG101">
        <v>203.51300000000001</v>
      </c>
      <c r="BI101">
        <v>250.16900000000001</v>
      </c>
      <c r="BJ101">
        <v>13.315</v>
      </c>
      <c r="BK101">
        <v>12.7</v>
      </c>
      <c r="BM101">
        <v>21.85</v>
      </c>
      <c r="BP101">
        <v>22.24</v>
      </c>
      <c r="BQ101">
        <v>108</v>
      </c>
      <c r="BR101">
        <v>28</v>
      </c>
      <c r="BS101">
        <v>132.69999999999999</v>
      </c>
      <c r="BT101">
        <v>31.2</v>
      </c>
      <c r="BV101">
        <v>108.54</v>
      </c>
      <c r="BW101">
        <v>147</v>
      </c>
      <c r="BY101">
        <v>27.7</v>
      </c>
      <c r="CA101">
        <v>47</v>
      </c>
      <c r="CC101">
        <v>44.017000000000003</v>
      </c>
      <c r="CD101">
        <v>38.799999999999997</v>
      </c>
      <c r="CE101">
        <v>462.4</v>
      </c>
      <c r="CH101">
        <v>7453.2579999999998</v>
      </c>
    </row>
    <row r="102" spans="1:91" x14ac:dyDescent="0.25">
      <c r="A102" s="36"/>
      <c r="G102">
        <v>4.069</v>
      </c>
      <c r="J102">
        <v>120.71</v>
      </c>
      <c r="M102">
        <v>158.589</v>
      </c>
      <c r="N102">
        <v>24.449000000000002</v>
      </c>
      <c r="O102">
        <v>3.5</v>
      </c>
      <c r="Q102">
        <v>1268.1199999999999</v>
      </c>
      <c r="R102">
        <v>5.92</v>
      </c>
      <c r="S102">
        <v>96.2</v>
      </c>
      <c r="W102">
        <v>37</v>
      </c>
      <c r="Y102">
        <v>55.466999999999999</v>
      </c>
      <c r="AA102">
        <v>74.900000000000006</v>
      </c>
      <c r="AB102">
        <v>40.299999999999997</v>
      </c>
      <c r="AC102">
        <v>0</v>
      </c>
      <c r="AE102">
        <v>47825.15</v>
      </c>
      <c r="AF102">
        <v>12027.9</v>
      </c>
      <c r="AG102">
        <v>27.8</v>
      </c>
      <c r="AH102">
        <v>165.8</v>
      </c>
      <c r="AI102">
        <v>13.964</v>
      </c>
      <c r="AJ102">
        <v>57.6</v>
      </c>
      <c r="AK102">
        <v>28.312000000000001</v>
      </c>
      <c r="AL102">
        <v>97.71</v>
      </c>
      <c r="AN102">
        <v>2.6</v>
      </c>
      <c r="AO102">
        <v>55</v>
      </c>
      <c r="AP102">
        <v>24.2</v>
      </c>
      <c r="AQ102">
        <v>267.39999999999998</v>
      </c>
      <c r="AR102">
        <v>308</v>
      </c>
      <c r="AS102">
        <v>388</v>
      </c>
      <c r="AU102">
        <v>36</v>
      </c>
      <c r="AV102">
        <v>59.034999999999997</v>
      </c>
      <c r="AX102">
        <v>88</v>
      </c>
      <c r="AY102">
        <v>0</v>
      </c>
      <c r="BC102">
        <v>8.1999999999999993</v>
      </c>
      <c r="BD102">
        <v>1.4</v>
      </c>
      <c r="BE102">
        <v>8</v>
      </c>
      <c r="BF102">
        <v>1990</v>
      </c>
      <c r="BG102">
        <v>206</v>
      </c>
      <c r="BI102">
        <v>250.16900000000001</v>
      </c>
      <c r="BJ102">
        <v>13.3</v>
      </c>
      <c r="BK102">
        <v>12.7</v>
      </c>
      <c r="BM102">
        <v>45.37</v>
      </c>
      <c r="BP102">
        <v>20.37</v>
      </c>
      <c r="BQ102">
        <v>108</v>
      </c>
      <c r="BR102">
        <v>28</v>
      </c>
      <c r="BS102">
        <v>132.69999999999999</v>
      </c>
      <c r="BT102">
        <v>32.6</v>
      </c>
      <c r="BV102">
        <v>120.02</v>
      </c>
      <c r="BW102">
        <v>166</v>
      </c>
      <c r="BY102">
        <v>27.7</v>
      </c>
      <c r="CA102">
        <v>54.7</v>
      </c>
      <c r="CC102">
        <v>45.521999999999998</v>
      </c>
      <c r="CD102">
        <v>40.28</v>
      </c>
      <c r="CE102">
        <v>462.4</v>
      </c>
      <c r="CH102">
        <v>7685.2179999999998</v>
      </c>
    </row>
    <row r="103" spans="1:91" x14ac:dyDescent="0.25">
      <c r="A103" s="36"/>
      <c r="G103">
        <v>91.477999999999994</v>
      </c>
      <c r="I103">
        <v>288.5</v>
      </c>
      <c r="J103">
        <v>542.63199999999995</v>
      </c>
      <c r="L103">
        <v>40.631</v>
      </c>
      <c r="M103">
        <v>598.11500000000001</v>
      </c>
      <c r="N103">
        <v>1625.799</v>
      </c>
      <c r="O103">
        <v>480.19499999999999</v>
      </c>
      <c r="P103">
        <v>314.18</v>
      </c>
      <c r="Q103">
        <v>1226.07</v>
      </c>
      <c r="R103">
        <v>797983.451</v>
      </c>
      <c r="S103">
        <v>170.69</v>
      </c>
      <c r="W103">
        <v>689.19600000000003</v>
      </c>
      <c r="X103">
        <v>267.73500000000001</v>
      </c>
      <c r="Y103">
        <v>2151.0479999999998</v>
      </c>
      <c r="AA103">
        <v>655</v>
      </c>
      <c r="AB103">
        <v>472.851</v>
      </c>
      <c r="AD103">
        <v>488.91</v>
      </c>
      <c r="AE103">
        <v>811.46699999999998</v>
      </c>
      <c r="AF103">
        <v>534.84299999999996</v>
      </c>
      <c r="AG103">
        <v>17.600000000000001</v>
      </c>
      <c r="AH103">
        <v>385.02699999999999</v>
      </c>
      <c r="AI103">
        <v>9.8369999999999997</v>
      </c>
      <c r="AJ103">
        <v>514.29999999999995</v>
      </c>
      <c r="AK103">
        <v>87.108999999999995</v>
      </c>
      <c r="AL103">
        <v>379.46</v>
      </c>
      <c r="AN103">
        <v>1613.1</v>
      </c>
      <c r="AO103">
        <v>42</v>
      </c>
      <c r="AP103">
        <v>1058.3699999999999</v>
      </c>
      <c r="AQ103">
        <v>85589.188999999998</v>
      </c>
      <c r="AU103">
        <v>1852.1079999999999</v>
      </c>
      <c r="AV103">
        <v>879.03899999999999</v>
      </c>
      <c r="AW103">
        <v>1120.3399999999999</v>
      </c>
      <c r="AX103">
        <v>1761.3320000000001</v>
      </c>
      <c r="AY103">
        <v>2519.357</v>
      </c>
      <c r="BA103">
        <v>19</v>
      </c>
      <c r="BC103">
        <v>186.7</v>
      </c>
      <c r="BD103">
        <v>1015.9</v>
      </c>
      <c r="BE103">
        <v>357.3</v>
      </c>
      <c r="BG103">
        <v>1053.481</v>
      </c>
      <c r="BH103">
        <v>0</v>
      </c>
      <c r="BI103">
        <v>1563.4010000000001</v>
      </c>
      <c r="BJ103">
        <v>735.20699999999999</v>
      </c>
      <c r="BK103">
        <v>2486.6999999999998</v>
      </c>
      <c r="BL103">
        <v>229.62</v>
      </c>
      <c r="BO103">
        <v>7229</v>
      </c>
      <c r="BP103">
        <v>691.37</v>
      </c>
      <c r="BQ103">
        <v>332.78</v>
      </c>
      <c r="BR103">
        <v>252.32300000000001</v>
      </c>
      <c r="BS103">
        <v>148.62299999999999</v>
      </c>
      <c r="BT103">
        <v>384.4</v>
      </c>
      <c r="BU103">
        <v>809.38099999999997</v>
      </c>
      <c r="BV103">
        <v>85.587999999999994</v>
      </c>
      <c r="BW103">
        <v>266.99700000000001</v>
      </c>
      <c r="BY103">
        <v>888.2</v>
      </c>
      <c r="CA103">
        <v>324.64</v>
      </c>
      <c r="CB103">
        <v>116.8</v>
      </c>
      <c r="CC103">
        <v>690.58699999999999</v>
      </c>
      <c r="CD103">
        <v>972.01</v>
      </c>
      <c r="CH103">
        <v>8184.1279999999997</v>
      </c>
    </row>
    <row r="104" spans="1:91" x14ac:dyDescent="0.25">
      <c r="A104" s="36"/>
      <c r="G104">
        <v>90.888000000000005</v>
      </c>
      <c r="I104">
        <v>288.5</v>
      </c>
      <c r="J104">
        <v>552.07299999999998</v>
      </c>
      <c r="L104">
        <v>40.631</v>
      </c>
      <c r="M104">
        <v>611.83100000000002</v>
      </c>
      <c r="N104">
        <v>1661.3679999999999</v>
      </c>
      <c r="O104">
        <v>483.36500000000001</v>
      </c>
      <c r="P104">
        <v>315.03100000000001</v>
      </c>
      <c r="Q104">
        <v>1278.71</v>
      </c>
      <c r="R104">
        <v>798067.79399999999</v>
      </c>
      <c r="S104">
        <v>168.69</v>
      </c>
      <c r="W104">
        <v>708.00199999999995</v>
      </c>
      <c r="X104">
        <v>289.197</v>
      </c>
      <c r="Y104">
        <v>2507.1750000000002</v>
      </c>
      <c r="AA104">
        <v>667.8</v>
      </c>
      <c r="AB104">
        <v>534.36099999999999</v>
      </c>
      <c r="AD104">
        <v>508.77</v>
      </c>
      <c r="AE104">
        <v>952.70600000000002</v>
      </c>
      <c r="AF104">
        <v>534.84299999999996</v>
      </c>
      <c r="AG104">
        <v>32.6</v>
      </c>
      <c r="AH104">
        <v>386.56700000000001</v>
      </c>
      <c r="AI104">
        <v>8.9160000000000004</v>
      </c>
      <c r="AJ104">
        <v>523.6</v>
      </c>
      <c r="AK104">
        <v>87.108999999999995</v>
      </c>
      <c r="AL104">
        <v>387.24</v>
      </c>
      <c r="AN104">
        <v>1772</v>
      </c>
      <c r="AO104">
        <v>55</v>
      </c>
      <c r="AP104">
        <v>1058.3699999999999</v>
      </c>
      <c r="AQ104">
        <v>86583.491999999998</v>
      </c>
      <c r="AU104">
        <v>1877.645</v>
      </c>
      <c r="AV104">
        <v>941.37300000000005</v>
      </c>
      <c r="AW104">
        <v>1141.74</v>
      </c>
      <c r="AX104">
        <v>1765.1310000000001</v>
      </c>
      <c r="AY104">
        <v>2518.5949999999998</v>
      </c>
      <c r="BA104">
        <v>419</v>
      </c>
      <c r="BC104">
        <v>191.95</v>
      </c>
      <c r="BD104">
        <v>1017.078</v>
      </c>
      <c r="BE104">
        <v>367.5</v>
      </c>
      <c r="BG104">
        <v>1068.9459999999999</v>
      </c>
      <c r="BH104">
        <v>0</v>
      </c>
      <c r="BI104">
        <v>1597.578</v>
      </c>
      <c r="BJ104">
        <v>749.75699999999995</v>
      </c>
      <c r="BK104">
        <v>2573.9</v>
      </c>
      <c r="BL104">
        <v>232.39</v>
      </c>
      <c r="BM104">
        <v>8.9979999999999993</v>
      </c>
      <c r="BO104">
        <v>7371</v>
      </c>
      <c r="BP104">
        <v>696.07899999999995</v>
      </c>
      <c r="BQ104">
        <v>336.59500000000003</v>
      </c>
      <c r="BR104">
        <v>254.50299999999999</v>
      </c>
      <c r="BS104">
        <v>121.75</v>
      </c>
      <c r="BT104">
        <v>390</v>
      </c>
      <c r="BU104">
        <v>836.86400000000003</v>
      </c>
      <c r="BV104">
        <v>85.638000000000005</v>
      </c>
      <c r="BW104">
        <v>239.613</v>
      </c>
      <c r="BY104">
        <v>888.2</v>
      </c>
      <c r="CA104">
        <v>324.64</v>
      </c>
      <c r="CB104">
        <v>138.24</v>
      </c>
      <c r="CC104">
        <v>693.39700000000005</v>
      </c>
      <c r="CD104">
        <v>981.48</v>
      </c>
      <c r="CH104">
        <v>8466.598</v>
      </c>
    </row>
    <row r="105" spans="1:91" x14ac:dyDescent="0.25">
      <c r="A105" s="36"/>
      <c r="G105">
        <v>4.069</v>
      </c>
      <c r="J105">
        <v>38.753999999999998</v>
      </c>
      <c r="M105">
        <v>0</v>
      </c>
      <c r="N105">
        <v>0</v>
      </c>
      <c r="O105">
        <v>0</v>
      </c>
      <c r="Q105">
        <v>236.15</v>
      </c>
      <c r="R105">
        <v>11.7</v>
      </c>
      <c r="S105">
        <v>38.5</v>
      </c>
      <c r="W105">
        <v>3</v>
      </c>
      <c r="Y105">
        <v>20.54</v>
      </c>
      <c r="AA105">
        <v>64.099999999999994</v>
      </c>
      <c r="AB105">
        <v>35.700000000000003</v>
      </c>
      <c r="AC105">
        <v>0</v>
      </c>
      <c r="AE105">
        <v>32585.24</v>
      </c>
      <c r="AF105">
        <v>12027.9</v>
      </c>
      <c r="AG105">
        <v>23.3</v>
      </c>
      <c r="AH105">
        <v>0</v>
      </c>
      <c r="AI105">
        <v>13.172000000000001</v>
      </c>
      <c r="AJ105">
        <v>7.5</v>
      </c>
      <c r="AK105">
        <v>0</v>
      </c>
      <c r="AL105">
        <v>16.43</v>
      </c>
      <c r="AN105">
        <v>0</v>
      </c>
      <c r="AO105">
        <v>17</v>
      </c>
      <c r="AP105">
        <v>0</v>
      </c>
      <c r="AQ105">
        <v>0</v>
      </c>
      <c r="AR105">
        <v>125</v>
      </c>
      <c r="AS105">
        <v>12</v>
      </c>
      <c r="AU105">
        <v>15</v>
      </c>
      <c r="AV105">
        <v>0</v>
      </c>
      <c r="AX105">
        <v>24</v>
      </c>
      <c r="AY105">
        <v>0</v>
      </c>
      <c r="BC105">
        <v>4.3</v>
      </c>
      <c r="BD105">
        <v>1.4</v>
      </c>
      <c r="BE105">
        <v>0</v>
      </c>
      <c r="BF105">
        <v>542.1</v>
      </c>
      <c r="BG105">
        <v>0</v>
      </c>
      <c r="BI105">
        <v>250.16900000000001</v>
      </c>
      <c r="BJ105">
        <v>13.3</v>
      </c>
      <c r="BK105">
        <v>0</v>
      </c>
      <c r="BM105">
        <v>21.85</v>
      </c>
      <c r="BP105">
        <v>18.850000000000001</v>
      </c>
      <c r="BQ105">
        <v>108</v>
      </c>
      <c r="BR105">
        <v>0</v>
      </c>
      <c r="BS105">
        <v>82.7</v>
      </c>
      <c r="BT105">
        <v>0</v>
      </c>
      <c r="BV105">
        <v>43.4</v>
      </c>
      <c r="BW105">
        <v>0</v>
      </c>
      <c r="BY105">
        <v>0</v>
      </c>
      <c r="CA105">
        <v>9</v>
      </c>
      <c r="CC105">
        <v>0</v>
      </c>
      <c r="CD105">
        <v>0</v>
      </c>
      <c r="CE105">
        <v>0</v>
      </c>
      <c r="CH105">
        <v>2118.5059999999999</v>
      </c>
    </row>
    <row r="106" spans="1:91" x14ac:dyDescent="0.25">
      <c r="A106" s="36"/>
      <c r="G106">
        <v>4.069</v>
      </c>
      <c r="J106">
        <v>47.801000000000002</v>
      </c>
      <c r="M106">
        <v>0</v>
      </c>
      <c r="N106">
        <v>0</v>
      </c>
      <c r="O106">
        <v>0</v>
      </c>
      <c r="Q106">
        <v>249.94</v>
      </c>
      <c r="R106">
        <v>5.92</v>
      </c>
      <c r="S106">
        <v>49.7</v>
      </c>
      <c r="W106">
        <v>3</v>
      </c>
      <c r="Y106">
        <v>20.54</v>
      </c>
      <c r="AA106">
        <v>74.900000000000006</v>
      </c>
      <c r="AB106">
        <v>40.299999999999997</v>
      </c>
      <c r="AC106">
        <v>0</v>
      </c>
      <c r="AE106">
        <v>45175.71</v>
      </c>
      <c r="AF106">
        <v>12027.9</v>
      </c>
      <c r="AG106">
        <v>23.3</v>
      </c>
      <c r="AH106">
        <v>0</v>
      </c>
      <c r="AI106">
        <v>13.964</v>
      </c>
      <c r="AJ106">
        <v>7.5</v>
      </c>
      <c r="AK106">
        <v>0</v>
      </c>
      <c r="AL106">
        <v>24.42</v>
      </c>
      <c r="AN106">
        <v>0</v>
      </c>
      <c r="AO106">
        <v>23</v>
      </c>
      <c r="AP106">
        <v>0</v>
      </c>
      <c r="AQ106">
        <v>0</v>
      </c>
      <c r="AR106">
        <v>125</v>
      </c>
      <c r="AS106">
        <v>12</v>
      </c>
      <c r="AU106">
        <v>15</v>
      </c>
      <c r="AV106">
        <v>0</v>
      </c>
      <c r="AX106">
        <v>49.715000000000003</v>
      </c>
      <c r="AY106">
        <v>0</v>
      </c>
      <c r="BC106">
        <v>8.1999999999999993</v>
      </c>
      <c r="BD106">
        <v>1.4</v>
      </c>
      <c r="BE106">
        <v>0</v>
      </c>
      <c r="BF106">
        <v>573.9</v>
      </c>
      <c r="BG106">
        <v>0</v>
      </c>
      <c r="BI106">
        <v>250.16900000000001</v>
      </c>
      <c r="BJ106">
        <v>13.3</v>
      </c>
      <c r="BK106">
        <v>0.7</v>
      </c>
      <c r="BM106">
        <v>45.37</v>
      </c>
      <c r="BP106">
        <v>18.399999999999999</v>
      </c>
      <c r="BQ106">
        <v>108</v>
      </c>
      <c r="BR106">
        <v>0</v>
      </c>
      <c r="BS106">
        <v>82.7</v>
      </c>
      <c r="BT106">
        <v>0</v>
      </c>
      <c r="BV106">
        <v>54.88</v>
      </c>
      <c r="BW106">
        <v>0</v>
      </c>
      <c r="BY106">
        <v>0</v>
      </c>
      <c r="CA106">
        <v>9</v>
      </c>
      <c r="CC106">
        <v>0</v>
      </c>
      <c r="CD106">
        <v>0</v>
      </c>
      <c r="CE106">
        <v>0</v>
      </c>
      <c r="CH106">
        <v>2356.067</v>
      </c>
    </row>
    <row r="107" spans="1:91" x14ac:dyDescent="0.25">
      <c r="A107" s="36"/>
      <c r="G107">
        <v>3.1949999999999998</v>
      </c>
      <c r="I107">
        <v>59</v>
      </c>
      <c r="J107">
        <v>146.78</v>
      </c>
      <c r="L107">
        <v>1.4990000000000001</v>
      </c>
      <c r="M107">
        <v>230</v>
      </c>
      <c r="N107">
        <v>601.90700000000004</v>
      </c>
      <c r="O107">
        <v>318.697</v>
      </c>
      <c r="P107">
        <v>247.8</v>
      </c>
      <c r="Q107">
        <v>245.86</v>
      </c>
      <c r="R107">
        <v>443427.33100000001</v>
      </c>
      <c r="S107">
        <v>37.35</v>
      </c>
      <c r="W107">
        <v>173.28700000000001</v>
      </c>
      <c r="X107">
        <v>1.4</v>
      </c>
      <c r="Y107">
        <v>989.28399999999999</v>
      </c>
      <c r="AA107">
        <v>108</v>
      </c>
      <c r="AB107">
        <v>225.29599999999999</v>
      </c>
      <c r="AD107">
        <v>188.89</v>
      </c>
      <c r="AE107">
        <v>387.56</v>
      </c>
      <c r="AF107">
        <v>408.82100000000003</v>
      </c>
      <c r="AG107">
        <v>17.600000000000001</v>
      </c>
      <c r="AH107">
        <v>86.293999999999997</v>
      </c>
      <c r="AI107">
        <v>9</v>
      </c>
      <c r="AJ107">
        <v>122.5</v>
      </c>
      <c r="AK107">
        <v>78.650999999999996</v>
      </c>
      <c r="AL107">
        <v>83.31</v>
      </c>
      <c r="AN107">
        <v>499</v>
      </c>
      <c r="AO107">
        <v>17</v>
      </c>
      <c r="AP107">
        <v>342</v>
      </c>
      <c r="AQ107">
        <v>1305.46</v>
      </c>
      <c r="AU107">
        <v>192.483</v>
      </c>
      <c r="AV107">
        <v>162.72</v>
      </c>
      <c r="AW107">
        <v>486.4</v>
      </c>
      <c r="AX107">
        <v>1396.662</v>
      </c>
      <c r="AY107">
        <v>5.0199999999999996</v>
      </c>
      <c r="BC107">
        <v>136</v>
      </c>
      <c r="BD107">
        <v>27.597999999999999</v>
      </c>
      <c r="BE107">
        <v>267.89999999999998</v>
      </c>
      <c r="BG107">
        <v>836.976</v>
      </c>
      <c r="BH107">
        <v>0</v>
      </c>
      <c r="BI107">
        <v>297.60000000000002</v>
      </c>
      <c r="BJ107">
        <v>431.86399999999998</v>
      </c>
      <c r="BK107">
        <v>1241.0999999999999</v>
      </c>
      <c r="BL107">
        <v>153.69999999999999</v>
      </c>
      <c r="BO107">
        <v>7229</v>
      </c>
      <c r="BP107">
        <v>415.88200000000001</v>
      </c>
      <c r="BQ107">
        <v>138.09</v>
      </c>
      <c r="BR107">
        <v>85.7</v>
      </c>
      <c r="BS107">
        <v>85.257000000000005</v>
      </c>
      <c r="BT107">
        <v>141</v>
      </c>
      <c r="BU107">
        <v>443.06400000000002</v>
      </c>
      <c r="BV107">
        <v>14.106999999999999</v>
      </c>
      <c r="BW107">
        <v>106.818</v>
      </c>
      <c r="BY107">
        <v>467</v>
      </c>
      <c r="CA107">
        <v>115.11</v>
      </c>
      <c r="CB107">
        <v>33.4</v>
      </c>
      <c r="CC107">
        <v>67.918999999999997</v>
      </c>
      <c r="CD107">
        <v>578.24</v>
      </c>
      <c r="CH107">
        <v>2353.5659999999998</v>
      </c>
    </row>
    <row r="108" spans="1:91" x14ac:dyDescent="0.25">
      <c r="A108" s="36"/>
      <c r="G108">
        <v>2.605</v>
      </c>
      <c r="I108">
        <v>59</v>
      </c>
      <c r="J108">
        <v>157.17099999999999</v>
      </c>
      <c r="L108">
        <v>1.4990000000000001</v>
      </c>
      <c r="M108">
        <v>230</v>
      </c>
      <c r="N108">
        <v>633.70699999999999</v>
      </c>
      <c r="O108">
        <v>322.077</v>
      </c>
      <c r="P108">
        <v>247.8</v>
      </c>
      <c r="Q108">
        <v>259.79000000000002</v>
      </c>
      <c r="R108">
        <v>443455.304</v>
      </c>
      <c r="S108">
        <v>53.32</v>
      </c>
      <c r="W108">
        <v>185.41200000000001</v>
      </c>
      <c r="X108">
        <v>3.2759999999999998</v>
      </c>
      <c r="Y108">
        <v>1340.711</v>
      </c>
      <c r="AA108">
        <v>110.5</v>
      </c>
      <c r="AB108">
        <v>269.98599999999999</v>
      </c>
      <c r="AD108">
        <v>210.96</v>
      </c>
      <c r="AE108">
        <v>462.19</v>
      </c>
      <c r="AF108">
        <v>414.82100000000003</v>
      </c>
      <c r="AG108">
        <v>7.2</v>
      </c>
      <c r="AH108">
        <v>87.293999999999997</v>
      </c>
      <c r="AI108">
        <v>8.6159999999999997</v>
      </c>
      <c r="AJ108">
        <v>123.5</v>
      </c>
      <c r="AK108">
        <v>78.650999999999996</v>
      </c>
      <c r="AL108">
        <v>86.39</v>
      </c>
      <c r="AN108">
        <v>641.1</v>
      </c>
      <c r="AO108">
        <v>23</v>
      </c>
      <c r="AP108">
        <v>387</v>
      </c>
      <c r="AQ108">
        <v>1430.0640000000001</v>
      </c>
      <c r="AU108">
        <v>204.209</v>
      </c>
      <c r="AV108">
        <v>166.41</v>
      </c>
      <c r="AW108">
        <v>502.8</v>
      </c>
      <c r="AX108">
        <v>1404.6859999999999</v>
      </c>
      <c r="AY108">
        <v>5.26</v>
      </c>
      <c r="BC108">
        <v>141.56</v>
      </c>
      <c r="BD108">
        <v>28.776</v>
      </c>
      <c r="BE108">
        <v>275.89999999999998</v>
      </c>
      <c r="BG108">
        <v>850.42200000000003</v>
      </c>
      <c r="BH108">
        <v>0</v>
      </c>
      <c r="BI108">
        <v>325.36</v>
      </c>
      <c r="BJ108">
        <v>444.09100000000001</v>
      </c>
      <c r="BK108">
        <v>1353.9</v>
      </c>
      <c r="BL108">
        <v>153.69999999999999</v>
      </c>
      <c r="BM108">
        <v>3.69</v>
      </c>
      <c r="BO108">
        <v>7371</v>
      </c>
      <c r="BP108">
        <v>418.52499999999998</v>
      </c>
      <c r="BQ108">
        <v>141.51499999999999</v>
      </c>
      <c r="BR108">
        <v>90.754000000000005</v>
      </c>
      <c r="BS108">
        <v>72.8</v>
      </c>
      <c r="BT108">
        <v>143</v>
      </c>
      <c r="BU108">
        <v>505.38400000000001</v>
      </c>
      <c r="BV108">
        <v>14.106999999999999</v>
      </c>
      <c r="BW108">
        <v>88.367000000000004</v>
      </c>
      <c r="BY108">
        <v>469.1</v>
      </c>
      <c r="CA108">
        <v>115.11</v>
      </c>
      <c r="CB108">
        <v>33.4</v>
      </c>
      <c r="CC108">
        <v>67.716999999999999</v>
      </c>
      <c r="CD108">
        <v>589.28</v>
      </c>
      <c r="CH108">
        <v>2605.6370000000002</v>
      </c>
    </row>
    <row r="109" spans="1:91" x14ac:dyDescent="0.25">
      <c r="A109" s="36"/>
      <c r="G109">
        <v>0</v>
      </c>
      <c r="J109">
        <v>72.784999999999997</v>
      </c>
      <c r="M109">
        <v>142.60900000000001</v>
      </c>
      <c r="N109">
        <v>24.449000000000002</v>
      </c>
      <c r="O109">
        <v>3.5</v>
      </c>
      <c r="Q109">
        <v>711.97</v>
      </c>
      <c r="R109">
        <v>0</v>
      </c>
      <c r="S109">
        <v>45.2</v>
      </c>
      <c r="W109">
        <v>14</v>
      </c>
      <c r="Y109">
        <v>34.927</v>
      </c>
      <c r="AA109">
        <v>0</v>
      </c>
      <c r="AB109">
        <v>0</v>
      </c>
      <c r="AC109">
        <v>0</v>
      </c>
      <c r="AF109">
        <v>0</v>
      </c>
      <c r="AG109">
        <v>0</v>
      </c>
      <c r="AH109">
        <v>166.5</v>
      </c>
      <c r="AI109">
        <v>0</v>
      </c>
      <c r="AJ109">
        <v>13.5</v>
      </c>
      <c r="AK109">
        <v>0</v>
      </c>
      <c r="AL109">
        <v>0</v>
      </c>
      <c r="AN109">
        <v>2</v>
      </c>
      <c r="AO109">
        <v>25</v>
      </c>
      <c r="AP109">
        <v>23.2</v>
      </c>
      <c r="AQ109">
        <v>267</v>
      </c>
      <c r="AR109">
        <v>90</v>
      </c>
      <c r="AU109">
        <v>21</v>
      </c>
      <c r="AV109">
        <v>0</v>
      </c>
      <c r="AX109">
        <v>64</v>
      </c>
      <c r="AY109">
        <v>0</v>
      </c>
      <c r="BC109">
        <v>0</v>
      </c>
      <c r="BD109">
        <v>0</v>
      </c>
      <c r="BE109">
        <v>4.8</v>
      </c>
      <c r="BF109">
        <v>1073.5999999999999</v>
      </c>
      <c r="BG109">
        <v>0</v>
      </c>
      <c r="BI109">
        <v>0</v>
      </c>
      <c r="BJ109">
        <v>0</v>
      </c>
      <c r="BK109">
        <v>0</v>
      </c>
      <c r="BM109">
        <v>0</v>
      </c>
      <c r="BP109">
        <v>0.68</v>
      </c>
      <c r="BQ109">
        <v>0</v>
      </c>
      <c r="BR109">
        <v>28</v>
      </c>
      <c r="BS109">
        <v>44.2</v>
      </c>
      <c r="BT109">
        <v>17.600000000000001</v>
      </c>
      <c r="BV109">
        <v>65.14</v>
      </c>
      <c r="BW109">
        <v>0</v>
      </c>
      <c r="BY109">
        <v>27.7</v>
      </c>
      <c r="CA109">
        <v>38</v>
      </c>
      <c r="CC109">
        <v>0</v>
      </c>
      <c r="CD109">
        <v>0</v>
      </c>
      <c r="CE109">
        <v>138.69999999999999</v>
      </c>
      <c r="CH109">
        <v>2111.2559999999999</v>
      </c>
    </row>
    <row r="110" spans="1:91" x14ac:dyDescent="0.25">
      <c r="A110" s="36"/>
      <c r="G110">
        <v>0</v>
      </c>
      <c r="J110">
        <v>72.909000000000006</v>
      </c>
      <c r="M110">
        <v>158.589</v>
      </c>
      <c r="N110">
        <v>24.449000000000002</v>
      </c>
      <c r="O110">
        <v>3.5</v>
      </c>
      <c r="Q110">
        <v>751.55</v>
      </c>
      <c r="R110">
        <v>0</v>
      </c>
      <c r="S110">
        <v>46.5</v>
      </c>
      <c r="W110">
        <v>14</v>
      </c>
      <c r="Y110">
        <v>34.9</v>
      </c>
      <c r="AA110">
        <v>0</v>
      </c>
      <c r="AB110">
        <v>0</v>
      </c>
      <c r="AC110">
        <v>0</v>
      </c>
      <c r="AF110">
        <v>0</v>
      </c>
      <c r="AG110">
        <v>0</v>
      </c>
      <c r="AH110">
        <v>165.8</v>
      </c>
      <c r="AI110">
        <v>0</v>
      </c>
      <c r="AJ110">
        <v>13.5</v>
      </c>
      <c r="AK110">
        <v>0</v>
      </c>
      <c r="AL110">
        <v>0</v>
      </c>
      <c r="AN110">
        <v>2.6</v>
      </c>
      <c r="AO110">
        <v>29</v>
      </c>
      <c r="AP110">
        <v>23.2</v>
      </c>
      <c r="AQ110">
        <v>267</v>
      </c>
      <c r="AR110">
        <v>90</v>
      </c>
      <c r="AU110">
        <v>21</v>
      </c>
      <c r="AV110">
        <v>0</v>
      </c>
      <c r="AX110">
        <v>38.200000000000003</v>
      </c>
      <c r="AY110">
        <v>0</v>
      </c>
      <c r="BC110">
        <v>0</v>
      </c>
      <c r="BD110">
        <v>0</v>
      </c>
      <c r="BE110">
        <v>8</v>
      </c>
      <c r="BF110">
        <v>1105.4000000000001</v>
      </c>
      <c r="BG110">
        <v>0</v>
      </c>
      <c r="BI110">
        <v>0</v>
      </c>
      <c r="BJ110">
        <v>0</v>
      </c>
      <c r="BK110">
        <v>0</v>
      </c>
      <c r="BM110">
        <v>0</v>
      </c>
      <c r="BP110">
        <v>0.68</v>
      </c>
      <c r="BQ110">
        <v>0</v>
      </c>
      <c r="BR110">
        <v>28</v>
      </c>
      <c r="BS110">
        <v>44.2</v>
      </c>
      <c r="BT110">
        <v>19</v>
      </c>
      <c r="BV110">
        <v>65.14</v>
      </c>
      <c r="BW110">
        <v>0</v>
      </c>
      <c r="BY110">
        <v>27.7</v>
      </c>
      <c r="CA110">
        <v>45.7</v>
      </c>
      <c r="CC110">
        <v>1.5049999999999999</v>
      </c>
      <c r="CD110">
        <v>0</v>
      </c>
      <c r="CE110">
        <v>139.6</v>
      </c>
      <c r="CH110">
        <v>2126.0169999999998</v>
      </c>
    </row>
    <row r="111" spans="1:91" x14ac:dyDescent="0.25">
      <c r="A111" s="36"/>
      <c r="G111">
        <v>75.283000000000001</v>
      </c>
      <c r="I111">
        <v>59</v>
      </c>
      <c r="J111">
        <v>232.512</v>
      </c>
      <c r="L111">
        <v>38.997999999999998</v>
      </c>
      <c r="M111">
        <v>159.97999999999999</v>
      </c>
      <c r="N111">
        <v>893.05</v>
      </c>
      <c r="O111">
        <v>55.238999999999997</v>
      </c>
      <c r="P111">
        <v>25.18</v>
      </c>
      <c r="Q111">
        <v>718.69</v>
      </c>
      <c r="R111">
        <v>62.82</v>
      </c>
      <c r="S111">
        <v>133.13999999999999</v>
      </c>
      <c r="W111">
        <v>219.90899999999999</v>
      </c>
      <c r="X111">
        <v>91.876000000000005</v>
      </c>
      <c r="Y111">
        <v>1161.5640000000001</v>
      </c>
      <c r="AA111">
        <v>323.7</v>
      </c>
      <c r="AB111">
        <v>219.10499999999999</v>
      </c>
      <c r="AD111">
        <v>39.31</v>
      </c>
      <c r="AE111">
        <v>188.411</v>
      </c>
      <c r="AF111">
        <v>101.822</v>
      </c>
      <c r="AG111">
        <v>0</v>
      </c>
      <c r="AH111">
        <v>41.639000000000003</v>
      </c>
      <c r="AI111">
        <v>0.83699999999999997</v>
      </c>
      <c r="AJ111">
        <v>261.60000000000002</v>
      </c>
      <c r="AK111">
        <v>0</v>
      </c>
      <c r="AL111">
        <v>267.97000000000003</v>
      </c>
      <c r="AN111">
        <v>989.1</v>
      </c>
      <c r="AO111">
        <v>25</v>
      </c>
      <c r="AP111">
        <v>642.4</v>
      </c>
      <c r="AQ111">
        <v>83768.733999999997</v>
      </c>
      <c r="AU111">
        <v>393.17700000000002</v>
      </c>
      <c r="AV111">
        <v>464.12099999999998</v>
      </c>
      <c r="AX111">
        <v>349.87</v>
      </c>
      <c r="AY111">
        <v>2001.501</v>
      </c>
      <c r="BA111">
        <v>19</v>
      </c>
      <c r="BC111">
        <v>50.41</v>
      </c>
      <c r="BD111">
        <v>854.05</v>
      </c>
      <c r="BE111">
        <v>74.900000000000006</v>
      </c>
      <c r="BG111">
        <v>71.602999999999994</v>
      </c>
      <c r="BH111">
        <v>0</v>
      </c>
      <c r="BI111">
        <v>510</v>
      </c>
      <c r="BJ111">
        <v>303.34100000000001</v>
      </c>
      <c r="BK111">
        <v>0</v>
      </c>
      <c r="BL111">
        <v>75.92</v>
      </c>
      <c r="BO111">
        <v>0</v>
      </c>
      <c r="BP111">
        <v>187.35300000000001</v>
      </c>
      <c r="BQ111">
        <v>189.1</v>
      </c>
      <c r="BR111">
        <v>134.71</v>
      </c>
      <c r="BS111">
        <v>23.815999999999999</v>
      </c>
      <c r="BT111">
        <v>154</v>
      </c>
      <c r="BU111">
        <v>192.33699999999999</v>
      </c>
      <c r="BV111">
        <v>63.529000000000003</v>
      </c>
      <c r="BW111">
        <v>160.179</v>
      </c>
      <c r="BY111">
        <v>231.4</v>
      </c>
      <c r="CA111">
        <v>209.5</v>
      </c>
      <c r="CB111">
        <v>81.7</v>
      </c>
      <c r="CC111">
        <v>489.47</v>
      </c>
      <c r="CD111">
        <v>141.96</v>
      </c>
      <c r="CH111">
        <v>2379.1559999999999</v>
      </c>
    </row>
    <row r="112" spans="1:91" x14ac:dyDescent="0.25">
      <c r="A112" s="36"/>
      <c r="G112">
        <v>75.283000000000001</v>
      </c>
      <c r="I112">
        <v>59</v>
      </c>
      <c r="J112">
        <v>232.614</v>
      </c>
      <c r="L112">
        <v>38.997999999999998</v>
      </c>
      <c r="M112">
        <v>172.64</v>
      </c>
      <c r="N112">
        <v>892.68899999999996</v>
      </c>
      <c r="O112">
        <v>55.029000000000003</v>
      </c>
      <c r="P112">
        <v>26.231000000000002</v>
      </c>
      <c r="Q112">
        <v>758.87</v>
      </c>
      <c r="R112">
        <v>133.91999999999999</v>
      </c>
      <c r="S112">
        <v>115.17</v>
      </c>
      <c r="W112">
        <v>226.29</v>
      </c>
      <c r="X112">
        <v>105.411</v>
      </c>
      <c r="Y112">
        <v>1166.2639999999999</v>
      </c>
      <c r="AA112">
        <v>324.2</v>
      </c>
      <c r="AB112">
        <v>235.67500000000001</v>
      </c>
      <c r="AD112">
        <v>37.5</v>
      </c>
      <c r="AE112">
        <v>198.26</v>
      </c>
      <c r="AF112">
        <v>95.822000000000003</v>
      </c>
      <c r="AG112">
        <v>0</v>
      </c>
      <c r="AH112">
        <v>41.819000000000003</v>
      </c>
      <c r="AI112">
        <v>0.3</v>
      </c>
      <c r="AJ112">
        <v>261.60000000000002</v>
      </c>
      <c r="AK112">
        <v>0</v>
      </c>
      <c r="AL112">
        <v>273.488</v>
      </c>
      <c r="AN112">
        <v>988.9</v>
      </c>
      <c r="AO112">
        <v>32</v>
      </c>
      <c r="AP112">
        <v>612.4</v>
      </c>
      <c r="AQ112">
        <v>84636.25</v>
      </c>
      <c r="AU112">
        <v>429.77300000000002</v>
      </c>
      <c r="AV112">
        <v>521.30100000000004</v>
      </c>
      <c r="AX112">
        <v>347.17200000000003</v>
      </c>
      <c r="AY112">
        <v>2005.5909999999999</v>
      </c>
      <c r="BA112">
        <v>19</v>
      </c>
      <c r="BC112">
        <v>50.39</v>
      </c>
      <c r="BD112">
        <v>855.05</v>
      </c>
      <c r="BE112">
        <v>75</v>
      </c>
      <c r="BG112">
        <v>73.454999999999998</v>
      </c>
      <c r="BH112">
        <v>0</v>
      </c>
      <c r="BI112">
        <v>517.92499999999995</v>
      </c>
      <c r="BJ112">
        <v>301.92899999999997</v>
      </c>
      <c r="BK112">
        <v>0</v>
      </c>
      <c r="BL112">
        <v>78.69</v>
      </c>
      <c r="BO112">
        <v>0</v>
      </c>
      <c r="BP112">
        <v>168.86699999999999</v>
      </c>
      <c r="BQ112">
        <v>189.1</v>
      </c>
      <c r="BR112">
        <v>126.986</v>
      </c>
      <c r="BS112">
        <v>30.2</v>
      </c>
      <c r="BT112">
        <v>156.80000000000001</v>
      </c>
      <c r="BU112">
        <v>181.07</v>
      </c>
      <c r="BV112">
        <v>63.529000000000003</v>
      </c>
      <c r="BW112">
        <v>111.586</v>
      </c>
      <c r="BY112">
        <v>235</v>
      </c>
      <c r="CA112">
        <v>209.5</v>
      </c>
      <c r="CB112">
        <v>104.84</v>
      </c>
      <c r="CC112">
        <v>474.33199999999999</v>
      </c>
      <c r="CD112">
        <v>147.08000000000001</v>
      </c>
      <c r="CH112">
        <v>2399.877</v>
      </c>
    </row>
    <row r="113" spans="1:91" x14ac:dyDescent="0.25">
      <c r="A113" s="36"/>
      <c r="G113">
        <v>100</v>
      </c>
      <c r="J113">
        <v>34.744999999999997</v>
      </c>
      <c r="M113">
        <v>0</v>
      </c>
      <c r="N113">
        <v>0</v>
      </c>
      <c r="O113">
        <v>0</v>
      </c>
      <c r="Q113">
        <v>19.437000000000001</v>
      </c>
      <c r="R113">
        <v>100</v>
      </c>
      <c r="S113">
        <v>45.997999999999998</v>
      </c>
      <c r="W113">
        <v>8.1080000000000005</v>
      </c>
      <c r="Y113">
        <v>37.030999999999999</v>
      </c>
      <c r="AA113">
        <v>100</v>
      </c>
      <c r="AB113">
        <v>100</v>
      </c>
      <c r="AE113">
        <v>90.962000000000003</v>
      </c>
      <c r="AF113">
        <v>100</v>
      </c>
      <c r="AG113">
        <v>83.813000000000002</v>
      </c>
      <c r="AH113">
        <v>0</v>
      </c>
      <c r="AI113">
        <v>100</v>
      </c>
      <c r="AJ113">
        <v>15.789</v>
      </c>
      <c r="AK113">
        <v>0</v>
      </c>
      <c r="AL113">
        <v>22.372</v>
      </c>
      <c r="AN113">
        <v>0</v>
      </c>
      <c r="AO113">
        <v>40.475999999999999</v>
      </c>
      <c r="AP113">
        <v>0</v>
      </c>
      <c r="AQ113">
        <v>0</v>
      </c>
      <c r="AR113">
        <v>40.584000000000003</v>
      </c>
      <c r="AS113">
        <v>3.093</v>
      </c>
      <c r="AU113">
        <v>41.667000000000002</v>
      </c>
      <c r="AV113">
        <v>0</v>
      </c>
      <c r="AX113">
        <v>27.273</v>
      </c>
      <c r="BC113">
        <v>100</v>
      </c>
      <c r="BD113">
        <v>100</v>
      </c>
      <c r="BE113">
        <v>0</v>
      </c>
      <c r="BF113">
        <v>24.555</v>
      </c>
      <c r="BG113">
        <v>0</v>
      </c>
      <c r="BI113">
        <v>100</v>
      </c>
      <c r="BJ113">
        <v>99.887</v>
      </c>
      <c r="BK113">
        <v>0</v>
      </c>
      <c r="BM113">
        <v>100</v>
      </c>
      <c r="BP113">
        <v>84.757000000000005</v>
      </c>
      <c r="BQ113">
        <v>100</v>
      </c>
      <c r="BR113">
        <v>0</v>
      </c>
      <c r="BS113">
        <v>62.320999999999998</v>
      </c>
      <c r="BT113">
        <v>0</v>
      </c>
      <c r="BV113">
        <v>39.984999999999999</v>
      </c>
      <c r="BW113">
        <v>0</v>
      </c>
      <c r="BY113">
        <v>0</v>
      </c>
      <c r="CA113">
        <v>19.149000000000001</v>
      </c>
      <c r="CC113">
        <v>0</v>
      </c>
      <c r="CD113">
        <v>0</v>
      </c>
      <c r="CE113">
        <v>0</v>
      </c>
      <c r="CH113">
        <v>28.423999999999999</v>
      </c>
    </row>
    <row r="114" spans="1:91" x14ac:dyDescent="0.25">
      <c r="A114" s="36"/>
      <c r="G114">
        <v>100</v>
      </c>
      <c r="J114">
        <v>39.6</v>
      </c>
      <c r="M114">
        <v>0</v>
      </c>
      <c r="N114">
        <v>0</v>
      </c>
      <c r="O114">
        <v>0</v>
      </c>
      <c r="Q114">
        <v>19.709</v>
      </c>
      <c r="R114">
        <v>100</v>
      </c>
      <c r="S114">
        <v>51.662999999999997</v>
      </c>
      <c r="W114">
        <v>8.1080000000000005</v>
      </c>
      <c r="Y114">
        <v>37.030999999999999</v>
      </c>
      <c r="AA114">
        <v>100</v>
      </c>
      <c r="AB114">
        <v>100</v>
      </c>
      <c r="AE114">
        <v>94.46</v>
      </c>
      <c r="AF114">
        <v>100</v>
      </c>
      <c r="AG114">
        <v>83.813000000000002</v>
      </c>
      <c r="AH114">
        <v>0</v>
      </c>
      <c r="AI114">
        <v>100</v>
      </c>
      <c r="AJ114">
        <v>13.021000000000001</v>
      </c>
      <c r="AK114">
        <v>0</v>
      </c>
      <c r="AL114">
        <v>24.992000000000001</v>
      </c>
      <c r="AN114">
        <v>0</v>
      </c>
      <c r="AO114">
        <v>41.817999999999998</v>
      </c>
      <c r="AP114">
        <v>0</v>
      </c>
      <c r="AQ114">
        <v>0</v>
      </c>
      <c r="AR114">
        <v>40.584000000000003</v>
      </c>
      <c r="AS114">
        <v>3.093</v>
      </c>
      <c r="AU114">
        <v>41.667000000000002</v>
      </c>
      <c r="AV114">
        <v>0</v>
      </c>
      <c r="AX114">
        <v>56.494</v>
      </c>
      <c r="BC114">
        <v>100</v>
      </c>
      <c r="BD114">
        <v>100</v>
      </c>
      <c r="BE114">
        <v>0</v>
      </c>
      <c r="BF114">
        <v>28.838999999999999</v>
      </c>
      <c r="BG114">
        <v>0</v>
      </c>
      <c r="BI114">
        <v>100</v>
      </c>
      <c r="BJ114">
        <v>100</v>
      </c>
      <c r="BK114">
        <v>5.5119999999999996</v>
      </c>
      <c r="BM114">
        <v>100</v>
      </c>
      <c r="BP114">
        <v>90.328999999999994</v>
      </c>
      <c r="BQ114">
        <v>100</v>
      </c>
      <c r="BR114">
        <v>0</v>
      </c>
      <c r="BS114">
        <v>62.320999999999998</v>
      </c>
      <c r="BT114">
        <v>0</v>
      </c>
      <c r="BV114">
        <v>45.725999999999999</v>
      </c>
      <c r="BW114">
        <v>0</v>
      </c>
      <c r="BY114">
        <v>0</v>
      </c>
      <c r="CA114">
        <v>16.452999999999999</v>
      </c>
      <c r="CC114">
        <v>0</v>
      </c>
      <c r="CD114">
        <v>0</v>
      </c>
      <c r="CE114">
        <v>0</v>
      </c>
      <c r="CH114">
        <v>30.657</v>
      </c>
    </row>
    <row r="115" spans="1:91" x14ac:dyDescent="0.25">
      <c r="A115" s="36"/>
      <c r="G115">
        <v>3.4929999999999999</v>
      </c>
      <c r="I115">
        <v>20.451000000000001</v>
      </c>
      <c r="J115">
        <v>27.05</v>
      </c>
      <c r="L115">
        <v>3.6890000000000001</v>
      </c>
      <c r="M115">
        <v>38.454000000000001</v>
      </c>
      <c r="N115">
        <v>37.021999999999998</v>
      </c>
      <c r="O115">
        <v>66.367999999999995</v>
      </c>
      <c r="P115">
        <v>78.872</v>
      </c>
      <c r="Q115">
        <v>20.053000000000001</v>
      </c>
      <c r="R115">
        <v>55.567999999999998</v>
      </c>
      <c r="S115">
        <v>21.882000000000001</v>
      </c>
      <c r="W115">
        <v>25.143000000000001</v>
      </c>
      <c r="X115">
        <v>0.52300000000000002</v>
      </c>
      <c r="Y115">
        <v>45.991</v>
      </c>
      <c r="AA115">
        <v>16.489000000000001</v>
      </c>
      <c r="AB115">
        <v>47.646000000000001</v>
      </c>
      <c r="AD115">
        <v>38.634999999999998</v>
      </c>
      <c r="AE115">
        <v>47.76</v>
      </c>
      <c r="AF115">
        <v>76.438000000000002</v>
      </c>
      <c r="AG115">
        <v>100</v>
      </c>
      <c r="AH115">
        <v>22.411999999999999</v>
      </c>
      <c r="AI115">
        <v>91.491</v>
      </c>
      <c r="AJ115">
        <v>23.818999999999999</v>
      </c>
      <c r="AK115">
        <v>90.29</v>
      </c>
      <c r="AL115">
        <v>21.954999999999998</v>
      </c>
      <c r="AN115">
        <v>30.934000000000001</v>
      </c>
      <c r="AO115">
        <v>40.475999999999999</v>
      </c>
      <c r="AP115">
        <v>32.314</v>
      </c>
      <c r="AQ115">
        <v>1.5249999999999999</v>
      </c>
      <c r="AU115">
        <v>10.393000000000001</v>
      </c>
      <c r="AV115">
        <v>18.510999999999999</v>
      </c>
      <c r="AW115">
        <v>43.414999999999999</v>
      </c>
      <c r="AX115">
        <v>79.296000000000006</v>
      </c>
      <c r="AY115">
        <v>0.19900000000000001</v>
      </c>
      <c r="BC115">
        <v>72.843999999999994</v>
      </c>
      <c r="BD115">
        <v>2.7170000000000001</v>
      </c>
      <c r="BE115">
        <v>74.978999999999999</v>
      </c>
      <c r="BG115">
        <v>79.448999999999998</v>
      </c>
      <c r="BI115">
        <v>19.035</v>
      </c>
      <c r="BJ115">
        <v>58.74</v>
      </c>
      <c r="BK115">
        <v>49.91</v>
      </c>
      <c r="BL115">
        <v>66.936999999999998</v>
      </c>
      <c r="BO115">
        <v>100</v>
      </c>
      <c r="BP115">
        <v>60.152999999999999</v>
      </c>
      <c r="BQ115">
        <v>41.496000000000002</v>
      </c>
      <c r="BR115">
        <v>33.963999999999999</v>
      </c>
      <c r="BS115">
        <v>57.365000000000002</v>
      </c>
      <c r="BT115">
        <v>36.680999999999997</v>
      </c>
      <c r="BU115">
        <v>54.741</v>
      </c>
      <c r="BV115">
        <v>16.481999999999999</v>
      </c>
      <c r="BW115">
        <v>40.006999999999998</v>
      </c>
      <c r="BY115">
        <v>52.578000000000003</v>
      </c>
      <c r="CA115">
        <v>35.457999999999998</v>
      </c>
      <c r="CB115">
        <v>28.596</v>
      </c>
      <c r="CC115">
        <v>9.8350000000000009</v>
      </c>
      <c r="CD115">
        <v>59.488999999999997</v>
      </c>
      <c r="CH115">
        <v>28.757999999999999</v>
      </c>
    </row>
    <row r="116" spans="1:91" x14ac:dyDescent="0.25">
      <c r="A116" s="36"/>
      <c r="G116">
        <v>2.8660000000000001</v>
      </c>
      <c r="I116">
        <v>20.451000000000001</v>
      </c>
      <c r="J116">
        <v>28.469000000000001</v>
      </c>
      <c r="L116">
        <v>3.6890000000000001</v>
      </c>
      <c r="M116">
        <v>37.591999999999999</v>
      </c>
      <c r="N116">
        <v>38.143999999999998</v>
      </c>
      <c r="O116">
        <v>66.632000000000005</v>
      </c>
      <c r="P116">
        <v>78.659000000000006</v>
      </c>
      <c r="Q116">
        <v>20.317</v>
      </c>
      <c r="R116">
        <v>55.566000000000003</v>
      </c>
      <c r="S116">
        <v>31.608000000000001</v>
      </c>
      <c r="W116">
        <v>26.187999999999999</v>
      </c>
      <c r="X116">
        <v>1.133</v>
      </c>
      <c r="Y116">
        <v>53.475000000000001</v>
      </c>
      <c r="AA116">
        <v>16.547000000000001</v>
      </c>
      <c r="AB116">
        <v>50.524999999999999</v>
      </c>
      <c r="AD116">
        <v>41.465000000000003</v>
      </c>
      <c r="AE116">
        <v>48.512999999999998</v>
      </c>
      <c r="AF116">
        <v>77.558999999999997</v>
      </c>
      <c r="AG116">
        <v>22.085999999999999</v>
      </c>
      <c r="AH116">
        <v>22.582000000000001</v>
      </c>
      <c r="AI116">
        <v>96.635000000000005</v>
      </c>
      <c r="AJ116">
        <v>23.587</v>
      </c>
      <c r="AK116">
        <v>90.29</v>
      </c>
      <c r="AL116">
        <v>22.309000000000001</v>
      </c>
      <c r="AN116">
        <v>36.179000000000002</v>
      </c>
      <c r="AO116">
        <v>41.817999999999998</v>
      </c>
      <c r="AP116">
        <v>36.566000000000003</v>
      </c>
      <c r="AQ116">
        <v>1.6519999999999999</v>
      </c>
      <c r="AU116">
        <v>10.875999999999999</v>
      </c>
      <c r="AV116">
        <v>17.677</v>
      </c>
      <c r="AW116">
        <v>44.037999999999997</v>
      </c>
      <c r="AX116">
        <v>79.58</v>
      </c>
      <c r="AY116">
        <v>0.20899999999999999</v>
      </c>
      <c r="BC116">
        <v>73.748000000000005</v>
      </c>
      <c r="BD116">
        <v>2.8290000000000002</v>
      </c>
      <c r="BE116">
        <v>75.075000000000003</v>
      </c>
      <c r="BG116">
        <v>79.557000000000002</v>
      </c>
      <c r="BI116">
        <v>20.366</v>
      </c>
      <c r="BJ116">
        <v>59.231000000000002</v>
      </c>
      <c r="BK116">
        <v>52.600999999999999</v>
      </c>
      <c r="BL116">
        <v>66.138999999999996</v>
      </c>
      <c r="BM116">
        <v>41.009</v>
      </c>
      <c r="BO116">
        <v>100</v>
      </c>
      <c r="BP116">
        <v>60.125999999999998</v>
      </c>
      <c r="BQ116">
        <v>42.042999999999999</v>
      </c>
      <c r="BR116">
        <v>35.658999999999999</v>
      </c>
      <c r="BS116">
        <v>59.795000000000002</v>
      </c>
      <c r="BT116">
        <v>36.667000000000002</v>
      </c>
      <c r="BU116">
        <v>60.39</v>
      </c>
      <c r="BV116">
        <v>16.472999999999999</v>
      </c>
      <c r="BW116">
        <v>36.878999999999998</v>
      </c>
      <c r="BY116">
        <v>52.814999999999998</v>
      </c>
      <c r="CA116">
        <v>35.457999999999998</v>
      </c>
      <c r="CB116">
        <v>24.161000000000001</v>
      </c>
      <c r="CC116">
        <v>9.766</v>
      </c>
      <c r="CD116">
        <v>60.04</v>
      </c>
      <c r="CH116">
        <v>30.774999999999999</v>
      </c>
    </row>
    <row r="117" spans="1:91" x14ac:dyDescent="0.25">
      <c r="A117" s="36"/>
      <c r="G117">
        <v>0</v>
      </c>
      <c r="J117">
        <v>65.254999999999995</v>
      </c>
      <c r="M117">
        <v>100</v>
      </c>
      <c r="N117">
        <v>100</v>
      </c>
      <c r="O117">
        <v>100</v>
      </c>
      <c r="Q117">
        <v>58.601999999999997</v>
      </c>
      <c r="R117">
        <v>0</v>
      </c>
      <c r="S117">
        <v>54.002000000000002</v>
      </c>
      <c r="W117">
        <v>37.838000000000001</v>
      </c>
      <c r="Y117">
        <v>62.969000000000001</v>
      </c>
      <c r="AA117">
        <v>0</v>
      </c>
      <c r="AB117">
        <v>0</v>
      </c>
      <c r="AF117">
        <v>0</v>
      </c>
      <c r="AG117">
        <v>0</v>
      </c>
      <c r="AH117">
        <v>100</v>
      </c>
      <c r="AI117">
        <v>0</v>
      </c>
      <c r="AJ117">
        <v>28.420999999999999</v>
      </c>
      <c r="AK117">
        <v>0</v>
      </c>
      <c r="AL117">
        <v>0</v>
      </c>
      <c r="AN117">
        <v>100</v>
      </c>
      <c r="AO117">
        <v>59.524000000000001</v>
      </c>
      <c r="AP117">
        <v>95.867999999999995</v>
      </c>
      <c r="AQ117">
        <v>99.85</v>
      </c>
      <c r="AR117">
        <v>29.221</v>
      </c>
      <c r="AU117">
        <v>58.332999999999998</v>
      </c>
      <c r="AV117">
        <v>0</v>
      </c>
      <c r="AX117">
        <v>72.727000000000004</v>
      </c>
      <c r="BC117">
        <v>0</v>
      </c>
      <c r="BD117">
        <v>0</v>
      </c>
      <c r="BE117">
        <v>100</v>
      </c>
      <c r="BF117">
        <v>48.63</v>
      </c>
      <c r="BG117">
        <v>0</v>
      </c>
      <c r="BI117">
        <v>0</v>
      </c>
      <c r="BJ117">
        <v>0</v>
      </c>
      <c r="BK117">
        <v>0</v>
      </c>
      <c r="BM117">
        <v>0</v>
      </c>
      <c r="BP117">
        <v>3.0579999999999998</v>
      </c>
      <c r="BQ117">
        <v>0</v>
      </c>
      <c r="BR117">
        <v>100</v>
      </c>
      <c r="BS117">
        <v>33.308</v>
      </c>
      <c r="BT117">
        <v>56.41</v>
      </c>
      <c r="BV117">
        <v>60.015000000000001</v>
      </c>
      <c r="BW117">
        <v>0</v>
      </c>
      <c r="BY117">
        <v>100</v>
      </c>
      <c r="CA117">
        <v>80.850999999999999</v>
      </c>
      <c r="CC117">
        <v>0</v>
      </c>
      <c r="CD117">
        <v>0</v>
      </c>
      <c r="CE117">
        <v>29.995999999999999</v>
      </c>
      <c r="CH117">
        <v>28.327000000000002</v>
      </c>
    </row>
    <row r="118" spans="1:91" x14ac:dyDescent="0.25">
      <c r="A118" s="36"/>
      <c r="G118">
        <v>0</v>
      </c>
      <c r="J118">
        <v>60.4</v>
      </c>
      <c r="M118">
        <v>100</v>
      </c>
      <c r="N118">
        <v>100</v>
      </c>
      <c r="O118">
        <v>100</v>
      </c>
      <c r="Q118">
        <v>59.265000000000001</v>
      </c>
      <c r="R118">
        <v>0</v>
      </c>
      <c r="S118">
        <v>48.337000000000003</v>
      </c>
      <c r="W118">
        <v>37.838000000000001</v>
      </c>
      <c r="Y118">
        <v>62.92</v>
      </c>
      <c r="AA118">
        <v>0</v>
      </c>
      <c r="AB118">
        <v>0</v>
      </c>
      <c r="AF118">
        <v>0</v>
      </c>
      <c r="AG118">
        <v>0</v>
      </c>
      <c r="AH118">
        <v>100</v>
      </c>
      <c r="AI118">
        <v>0</v>
      </c>
      <c r="AJ118">
        <v>23.437999999999999</v>
      </c>
      <c r="AK118">
        <v>0</v>
      </c>
      <c r="AL118">
        <v>0</v>
      </c>
      <c r="AN118">
        <v>100</v>
      </c>
      <c r="AO118">
        <v>52.726999999999997</v>
      </c>
      <c r="AP118">
        <v>95.867999999999995</v>
      </c>
      <c r="AQ118">
        <v>99.85</v>
      </c>
      <c r="AR118">
        <v>29.221</v>
      </c>
      <c r="AU118">
        <v>58.332999999999998</v>
      </c>
      <c r="AV118">
        <v>0</v>
      </c>
      <c r="AX118">
        <v>43.408999999999999</v>
      </c>
      <c r="BC118">
        <v>0</v>
      </c>
      <c r="BD118">
        <v>0</v>
      </c>
      <c r="BE118">
        <v>100</v>
      </c>
      <c r="BF118">
        <v>55.548000000000002</v>
      </c>
      <c r="BG118">
        <v>0</v>
      </c>
      <c r="BI118">
        <v>0</v>
      </c>
      <c r="BJ118">
        <v>0</v>
      </c>
      <c r="BK118">
        <v>0</v>
      </c>
      <c r="BM118">
        <v>0</v>
      </c>
      <c r="BP118">
        <v>3.3380000000000001</v>
      </c>
      <c r="BQ118">
        <v>0</v>
      </c>
      <c r="BR118">
        <v>100</v>
      </c>
      <c r="BS118">
        <v>33.308</v>
      </c>
      <c r="BT118">
        <v>58.281999999999996</v>
      </c>
      <c r="BV118">
        <v>54.274000000000001</v>
      </c>
      <c r="BW118">
        <v>0</v>
      </c>
      <c r="BY118">
        <v>100</v>
      </c>
      <c r="CA118">
        <v>83.546999999999997</v>
      </c>
      <c r="CC118">
        <v>3.306</v>
      </c>
      <c r="CD118">
        <v>0</v>
      </c>
      <c r="CE118">
        <v>30.19</v>
      </c>
      <c r="CH118">
        <v>27.664000000000001</v>
      </c>
    </row>
    <row r="119" spans="1:91" x14ac:dyDescent="0.25">
      <c r="A119" s="36"/>
      <c r="G119">
        <v>82.296000000000006</v>
      </c>
      <c r="I119">
        <v>20.451000000000001</v>
      </c>
      <c r="J119">
        <v>42.848999999999997</v>
      </c>
      <c r="L119">
        <v>95.980999999999995</v>
      </c>
      <c r="M119">
        <v>26.747</v>
      </c>
      <c r="N119">
        <v>54.93</v>
      </c>
      <c r="O119">
        <v>11.503</v>
      </c>
      <c r="P119">
        <v>8.0150000000000006</v>
      </c>
      <c r="Q119">
        <v>58.616999999999997</v>
      </c>
      <c r="R119">
        <v>8.0000000000000002E-3</v>
      </c>
      <c r="S119">
        <v>78.001000000000005</v>
      </c>
      <c r="W119">
        <v>31.908000000000001</v>
      </c>
      <c r="X119">
        <v>34.316000000000003</v>
      </c>
      <c r="Y119">
        <v>54</v>
      </c>
      <c r="AA119">
        <v>49.42</v>
      </c>
      <c r="AB119">
        <v>46.337000000000003</v>
      </c>
      <c r="AD119">
        <v>8.0399999999999991</v>
      </c>
      <c r="AE119">
        <v>23.219000000000001</v>
      </c>
      <c r="AF119">
        <v>19.038</v>
      </c>
      <c r="AG119">
        <v>0</v>
      </c>
      <c r="AH119">
        <v>10.815</v>
      </c>
      <c r="AI119">
        <v>8.5090000000000003</v>
      </c>
      <c r="AJ119">
        <v>50.865000000000002</v>
      </c>
      <c r="AK119">
        <v>0</v>
      </c>
      <c r="AL119">
        <v>70.619</v>
      </c>
      <c r="AN119">
        <v>61.317</v>
      </c>
      <c r="AO119">
        <v>59.524000000000001</v>
      </c>
      <c r="AP119">
        <v>60.697000000000003</v>
      </c>
      <c r="AQ119">
        <v>97.873000000000005</v>
      </c>
      <c r="AU119">
        <v>21.228999999999999</v>
      </c>
      <c r="AV119">
        <v>52.798999999999999</v>
      </c>
      <c r="AX119">
        <v>19.864000000000001</v>
      </c>
      <c r="AY119">
        <v>79.444999999999993</v>
      </c>
      <c r="BA119">
        <v>100</v>
      </c>
      <c r="BC119">
        <v>27.001000000000001</v>
      </c>
      <c r="BD119">
        <v>84.067999999999998</v>
      </c>
      <c r="BE119">
        <v>20.963000000000001</v>
      </c>
      <c r="BG119">
        <v>6.7969999999999997</v>
      </c>
      <c r="BI119">
        <v>32.621000000000002</v>
      </c>
      <c r="BJ119">
        <v>41.259</v>
      </c>
      <c r="BK119">
        <v>0</v>
      </c>
      <c r="BL119">
        <v>33.063000000000002</v>
      </c>
      <c r="BO119">
        <v>0</v>
      </c>
      <c r="BP119">
        <v>27.099</v>
      </c>
      <c r="BQ119">
        <v>56.823999999999998</v>
      </c>
      <c r="BR119">
        <v>53.387999999999998</v>
      </c>
      <c r="BS119">
        <v>16.024000000000001</v>
      </c>
      <c r="BT119">
        <v>40.061999999999998</v>
      </c>
      <c r="BU119">
        <v>23.763000000000002</v>
      </c>
      <c r="BV119">
        <v>74.227000000000004</v>
      </c>
      <c r="BW119">
        <v>59.993000000000002</v>
      </c>
      <c r="BY119">
        <v>26.053000000000001</v>
      </c>
      <c r="CA119">
        <v>64.533000000000001</v>
      </c>
      <c r="CB119">
        <v>69.948999999999998</v>
      </c>
      <c r="CC119">
        <v>70.876999999999995</v>
      </c>
      <c r="CD119">
        <v>14.605</v>
      </c>
      <c r="CH119">
        <v>29.07</v>
      </c>
    </row>
    <row r="120" spans="1:91" x14ac:dyDescent="0.25">
      <c r="A120" s="36"/>
      <c r="G120">
        <v>82.831000000000003</v>
      </c>
      <c r="I120">
        <v>20.451000000000001</v>
      </c>
      <c r="J120">
        <v>42.134999999999998</v>
      </c>
      <c r="L120">
        <v>95.980999999999995</v>
      </c>
      <c r="M120">
        <v>28.216999999999999</v>
      </c>
      <c r="N120">
        <v>53.731999999999999</v>
      </c>
      <c r="O120">
        <v>11.385</v>
      </c>
      <c r="P120">
        <v>8.3260000000000005</v>
      </c>
      <c r="Q120">
        <v>59.347000000000001</v>
      </c>
      <c r="R120">
        <v>1.7000000000000001E-2</v>
      </c>
      <c r="S120">
        <v>68.272999999999996</v>
      </c>
      <c r="W120">
        <v>31.962</v>
      </c>
      <c r="X120">
        <v>36.450000000000003</v>
      </c>
      <c r="Y120">
        <v>46.517000000000003</v>
      </c>
      <c r="AA120">
        <v>48.546999999999997</v>
      </c>
      <c r="AB120">
        <v>44.103999999999999</v>
      </c>
      <c r="AD120">
        <v>7.3710000000000004</v>
      </c>
      <c r="AE120">
        <v>20.81</v>
      </c>
      <c r="AF120">
        <v>17.916</v>
      </c>
      <c r="AG120">
        <v>0</v>
      </c>
      <c r="AH120">
        <v>10.818</v>
      </c>
      <c r="AI120">
        <v>3.3650000000000002</v>
      </c>
      <c r="AJ120">
        <v>49.962000000000003</v>
      </c>
      <c r="AK120">
        <v>0</v>
      </c>
      <c r="AL120">
        <v>70.625</v>
      </c>
      <c r="AN120">
        <v>55.807000000000002</v>
      </c>
      <c r="AO120">
        <v>58.182000000000002</v>
      </c>
      <c r="AP120">
        <v>57.863</v>
      </c>
      <c r="AQ120">
        <v>97.751000000000005</v>
      </c>
      <c r="AU120">
        <v>22.888999999999999</v>
      </c>
      <c r="AV120">
        <v>55.377000000000002</v>
      </c>
      <c r="AX120">
        <v>19.667999999999999</v>
      </c>
      <c r="AY120">
        <v>79.631</v>
      </c>
      <c r="BA120">
        <v>4.5350000000000001</v>
      </c>
      <c r="BC120">
        <v>26.251999999999999</v>
      </c>
      <c r="BD120">
        <v>84.069000000000003</v>
      </c>
      <c r="BE120">
        <v>20.408000000000001</v>
      </c>
      <c r="BG120">
        <v>6.8719999999999999</v>
      </c>
      <c r="BI120">
        <v>32.418999999999997</v>
      </c>
      <c r="BJ120">
        <v>40.270000000000003</v>
      </c>
      <c r="BK120">
        <v>0</v>
      </c>
      <c r="BL120">
        <v>33.860999999999997</v>
      </c>
      <c r="BO120">
        <v>0</v>
      </c>
      <c r="BP120">
        <v>24.26</v>
      </c>
      <c r="BQ120">
        <v>56.18</v>
      </c>
      <c r="BR120">
        <v>49.896000000000001</v>
      </c>
      <c r="BS120">
        <v>24.805</v>
      </c>
      <c r="BT120">
        <v>40.204999999999998</v>
      </c>
      <c r="BU120">
        <v>21.637</v>
      </c>
      <c r="BV120">
        <v>74.183000000000007</v>
      </c>
      <c r="BW120">
        <v>46.569000000000003</v>
      </c>
      <c r="BY120">
        <v>26.457999999999998</v>
      </c>
      <c r="CA120">
        <v>64.533000000000001</v>
      </c>
      <c r="CB120">
        <v>75.838999999999999</v>
      </c>
      <c r="CC120">
        <v>68.406999999999996</v>
      </c>
      <c r="CD120">
        <v>14.986000000000001</v>
      </c>
      <c r="CH120">
        <v>28.344999999999999</v>
      </c>
    </row>
    <row r="121" spans="1:91" x14ac:dyDescent="0.25">
      <c r="A121" s="36"/>
      <c r="G121" t="s">
        <v>6</v>
      </c>
      <c r="I121" t="s">
        <v>6</v>
      </c>
      <c r="J121" t="s">
        <v>7</v>
      </c>
      <c r="K121" t="s">
        <v>6</v>
      </c>
      <c r="L121" t="s">
        <v>7</v>
      </c>
      <c r="M121" t="s">
        <v>7</v>
      </c>
      <c r="N121" t="s">
        <v>6</v>
      </c>
      <c r="O121" t="s">
        <v>6</v>
      </c>
      <c r="P121" t="s">
        <v>7</v>
      </c>
      <c r="Q121" t="s">
        <v>7</v>
      </c>
      <c r="R121" t="s">
        <v>7</v>
      </c>
      <c r="S121" t="s">
        <v>7</v>
      </c>
      <c r="W121" t="s">
        <v>6</v>
      </c>
      <c r="X121" t="s">
        <v>7</v>
      </c>
      <c r="Y121" t="s">
        <v>7</v>
      </c>
      <c r="AA121" t="s">
        <v>6</v>
      </c>
      <c r="AB121" t="s">
        <v>6</v>
      </c>
      <c r="AC121" t="s">
        <v>7</v>
      </c>
      <c r="AE121" t="s">
        <v>7</v>
      </c>
      <c r="AF121" t="s">
        <v>7</v>
      </c>
      <c r="AG121" t="s">
        <v>6</v>
      </c>
      <c r="AH121" t="s">
        <v>7</v>
      </c>
      <c r="AI121" t="s">
        <v>7</v>
      </c>
      <c r="AJ121" t="s">
        <v>7</v>
      </c>
      <c r="AK121" t="s">
        <v>6</v>
      </c>
      <c r="AL121" t="s">
        <v>7</v>
      </c>
      <c r="AN121" t="s">
        <v>7</v>
      </c>
      <c r="AO121" t="s">
        <v>6</v>
      </c>
      <c r="AP121" t="s">
        <v>7</v>
      </c>
      <c r="AQ121" t="s">
        <v>7</v>
      </c>
      <c r="AR121" t="s">
        <v>7</v>
      </c>
      <c r="AS121" t="s">
        <v>6</v>
      </c>
      <c r="AU121" t="s">
        <v>7</v>
      </c>
      <c r="AV121" t="s">
        <v>6</v>
      </c>
      <c r="AW121" t="s">
        <v>6</v>
      </c>
      <c r="AX121" t="s">
        <v>7</v>
      </c>
      <c r="AY121" t="s">
        <v>7</v>
      </c>
      <c r="BC121" t="s">
        <v>7</v>
      </c>
      <c r="BD121" t="s">
        <v>7</v>
      </c>
      <c r="BE121" t="s">
        <v>6</v>
      </c>
      <c r="BF121" t="s">
        <v>6</v>
      </c>
      <c r="BG121" t="s">
        <v>7</v>
      </c>
      <c r="BI121" t="s">
        <v>6</v>
      </c>
      <c r="BJ121" t="s">
        <v>6</v>
      </c>
      <c r="BK121" t="s">
        <v>7</v>
      </c>
      <c r="BL121" t="s">
        <v>7</v>
      </c>
      <c r="BM121" t="s">
        <v>7</v>
      </c>
      <c r="BN121" t="s">
        <v>6</v>
      </c>
      <c r="BP121" t="s">
        <v>7</v>
      </c>
      <c r="BQ121" t="s">
        <v>7</v>
      </c>
      <c r="BR121" t="s">
        <v>6</v>
      </c>
      <c r="BS121" t="s">
        <v>6</v>
      </c>
      <c r="BT121" t="s">
        <v>7</v>
      </c>
      <c r="BV121" t="s">
        <v>6</v>
      </c>
      <c r="BW121" t="s">
        <v>6</v>
      </c>
      <c r="BY121" t="s">
        <v>7</v>
      </c>
      <c r="CA121" t="s">
        <v>7</v>
      </c>
      <c r="CB121" t="s">
        <v>7</v>
      </c>
      <c r="CC121" t="s">
        <v>7</v>
      </c>
      <c r="CD121" t="s">
        <v>6</v>
      </c>
      <c r="CE121" t="s">
        <v>7</v>
      </c>
      <c r="CH121" t="s">
        <v>6</v>
      </c>
      <c r="CM121" t="s">
        <v>7</v>
      </c>
    </row>
    <row r="122" spans="1:91" x14ac:dyDescent="0.25">
      <c r="A122" s="36"/>
      <c r="J122" t="s">
        <v>7</v>
      </c>
      <c r="L122" t="s">
        <v>7</v>
      </c>
      <c r="M122" t="s">
        <v>7</v>
      </c>
      <c r="P122" t="s">
        <v>7</v>
      </c>
      <c r="Q122" t="s">
        <v>7</v>
      </c>
      <c r="R122" t="s">
        <v>7</v>
      </c>
      <c r="S122" t="s">
        <v>7</v>
      </c>
      <c r="X122" t="s">
        <v>7</v>
      </c>
      <c r="Y122" t="s">
        <v>7</v>
      </c>
      <c r="AA122" t="s">
        <v>6</v>
      </c>
      <c r="AB122" t="s">
        <v>6</v>
      </c>
      <c r="AC122" t="s">
        <v>7</v>
      </c>
      <c r="AE122" t="s">
        <v>7</v>
      </c>
      <c r="AF122" t="s">
        <v>7</v>
      </c>
      <c r="AH122" t="s">
        <v>6</v>
      </c>
      <c r="AJ122" t="s">
        <v>7</v>
      </c>
      <c r="AL122" t="s">
        <v>7</v>
      </c>
      <c r="AN122" t="s">
        <v>6</v>
      </c>
      <c r="AP122" t="s">
        <v>7</v>
      </c>
      <c r="AQ122" t="s">
        <v>6</v>
      </c>
      <c r="AR122" t="s">
        <v>6</v>
      </c>
      <c r="AU122" t="s">
        <v>6</v>
      </c>
      <c r="AX122" t="s">
        <v>7</v>
      </c>
      <c r="AY122" t="s">
        <v>7</v>
      </c>
      <c r="BC122" t="s">
        <v>7</v>
      </c>
      <c r="BD122" t="s">
        <v>7</v>
      </c>
      <c r="BG122" t="s">
        <v>6</v>
      </c>
      <c r="BK122" t="s">
        <v>7</v>
      </c>
      <c r="BL122" t="s">
        <v>6</v>
      </c>
      <c r="BM122" t="s">
        <v>7</v>
      </c>
      <c r="BP122" t="s">
        <v>7</v>
      </c>
      <c r="BQ122" t="s">
        <v>7</v>
      </c>
      <c r="BT122" t="s">
        <v>7</v>
      </c>
      <c r="BY122" t="s">
        <v>7</v>
      </c>
      <c r="CA122" t="s">
        <v>7</v>
      </c>
      <c r="CB122" t="s">
        <v>7</v>
      </c>
      <c r="CC122" t="s">
        <v>7</v>
      </c>
      <c r="CE122" t="s">
        <v>6</v>
      </c>
      <c r="CM122" t="s">
        <v>7</v>
      </c>
    </row>
    <row r="123" spans="1:91" x14ac:dyDescent="0.25">
      <c r="A123" s="36"/>
      <c r="J123" t="s">
        <v>524</v>
      </c>
      <c r="L123" t="s">
        <v>525</v>
      </c>
      <c r="M123" t="s">
        <v>526</v>
      </c>
      <c r="P123" t="s">
        <v>527</v>
      </c>
      <c r="Q123" t="s">
        <v>528</v>
      </c>
      <c r="R123" t="s">
        <v>529</v>
      </c>
      <c r="S123" t="s">
        <v>530</v>
      </c>
      <c r="X123" t="s">
        <v>531</v>
      </c>
      <c r="Y123" t="s">
        <v>532</v>
      </c>
      <c r="AC123" t="s">
        <v>533</v>
      </c>
      <c r="AE123" t="s">
        <v>534</v>
      </c>
      <c r="AF123" t="s">
        <v>535</v>
      </c>
      <c r="AJ123" t="s">
        <v>536</v>
      </c>
      <c r="AL123" t="s">
        <v>536</v>
      </c>
      <c r="AP123" t="s">
        <v>537</v>
      </c>
      <c r="AX123" t="s">
        <v>538</v>
      </c>
      <c r="AY123" t="s">
        <v>539</v>
      </c>
      <c r="BC123" t="s">
        <v>538</v>
      </c>
      <c r="BD123" t="s">
        <v>540</v>
      </c>
      <c r="BK123" t="s">
        <v>541</v>
      </c>
      <c r="BM123" t="s">
        <v>542</v>
      </c>
      <c r="BP123" t="s">
        <v>543</v>
      </c>
      <c r="BQ123" t="s">
        <v>544</v>
      </c>
      <c r="BT123" t="s">
        <v>545</v>
      </c>
      <c r="BY123" t="s">
        <v>546</v>
      </c>
      <c r="CA123" t="s">
        <v>545</v>
      </c>
      <c r="CC123" t="s">
        <v>547</v>
      </c>
      <c r="CE123" t="s">
        <v>548</v>
      </c>
      <c r="CM123" t="s">
        <v>549</v>
      </c>
    </row>
    <row r="124" spans="1:91" x14ac:dyDescent="0.25">
      <c r="A124" s="36"/>
      <c r="J124" t="s">
        <v>368</v>
      </c>
      <c r="L124" t="s">
        <v>368</v>
      </c>
      <c r="M124" t="s">
        <v>368</v>
      </c>
      <c r="Q124" t="s">
        <v>368</v>
      </c>
      <c r="R124" t="s">
        <v>367</v>
      </c>
      <c r="S124" t="s">
        <v>368</v>
      </c>
      <c r="X124" t="s">
        <v>368</v>
      </c>
      <c r="Y124" t="s">
        <v>368</v>
      </c>
      <c r="AC124" t="s">
        <v>368</v>
      </c>
      <c r="AE124" t="s">
        <v>367</v>
      </c>
      <c r="AF124" t="s">
        <v>368</v>
      </c>
      <c r="AJ124" t="s">
        <v>368</v>
      </c>
      <c r="AL124" t="s">
        <v>368</v>
      </c>
      <c r="AP124" t="s">
        <v>368</v>
      </c>
      <c r="AX124" t="s">
        <v>368</v>
      </c>
      <c r="AY124" t="s">
        <v>367</v>
      </c>
      <c r="BC124" t="s">
        <v>368</v>
      </c>
      <c r="BD124" t="s">
        <v>368</v>
      </c>
      <c r="BK124" t="s">
        <v>368</v>
      </c>
      <c r="BM124" t="s">
        <v>368</v>
      </c>
      <c r="BP124" t="s">
        <v>368</v>
      </c>
      <c r="BQ124" t="s">
        <v>368</v>
      </c>
      <c r="BT124" t="s">
        <v>368</v>
      </c>
      <c r="BY124" t="s">
        <v>367</v>
      </c>
      <c r="CA124" t="s">
        <v>367</v>
      </c>
      <c r="CC124" t="s">
        <v>368</v>
      </c>
      <c r="CM124" t="s">
        <v>368</v>
      </c>
    </row>
    <row r="125" spans="1:91" x14ac:dyDescent="0.25">
      <c r="A125" s="36"/>
      <c r="J125">
        <v>60</v>
      </c>
      <c r="L125">
        <v>20</v>
      </c>
      <c r="M125">
        <v>20</v>
      </c>
      <c r="Q125">
        <v>30</v>
      </c>
      <c r="S125">
        <v>25</v>
      </c>
      <c r="X125">
        <v>100</v>
      </c>
      <c r="Y125">
        <v>30</v>
      </c>
      <c r="AB125">
        <v>0</v>
      </c>
      <c r="AC125">
        <v>72</v>
      </c>
      <c r="AF125">
        <v>30</v>
      </c>
      <c r="AJ125">
        <v>25</v>
      </c>
      <c r="AL125">
        <v>55</v>
      </c>
      <c r="AP125">
        <v>0</v>
      </c>
      <c r="AX125">
        <v>32.299999999999997</v>
      </c>
      <c r="AY125">
        <v>0</v>
      </c>
      <c r="BD125">
        <v>10</v>
      </c>
      <c r="BK125">
        <v>57</v>
      </c>
      <c r="BM125">
        <v>20</v>
      </c>
      <c r="BP125">
        <v>0</v>
      </c>
      <c r="BQ125">
        <v>15</v>
      </c>
      <c r="BT125">
        <v>0</v>
      </c>
      <c r="BY125">
        <v>0</v>
      </c>
      <c r="CA125">
        <v>5</v>
      </c>
      <c r="CC125">
        <v>0</v>
      </c>
      <c r="CM125">
        <v>100</v>
      </c>
    </row>
    <row r="126" spans="1:91" x14ac:dyDescent="0.25">
      <c r="A126" s="36"/>
      <c r="J126">
        <v>62.82</v>
      </c>
      <c r="L126">
        <v>0</v>
      </c>
      <c r="M126">
        <v>20</v>
      </c>
      <c r="Q126">
        <v>20</v>
      </c>
      <c r="R126">
        <v>53</v>
      </c>
      <c r="S126">
        <v>15</v>
      </c>
      <c r="X126">
        <v>100</v>
      </c>
      <c r="Y126">
        <v>30</v>
      </c>
      <c r="AC126">
        <v>0</v>
      </c>
      <c r="AF126">
        <v>30</v>
      </c>
      <c r="AJ126">
        <v>25</v>
      </c>
      <c r="AL126">
        <v>52</v>
      </c>
      <c r="AP126">
        <v>0</v>
      </c>
      <c r="AX126">
        <v>41.6</v>
      </c>
      <c r="AY126">
        <v>1</v>
      </c>
      <c r="BC126">
        <v>100</v>
      </c>
      <c r="BD126">
        <v>10</v>
      </c>
      <c r="BK126">
        <v>31</v>
      </c>
      <c r="BM126">
        <v>20</v>
      </c>
      <c r="BP126">
        <v>0</v>
      </c>
      <c r="BQ126">
        <v>15</v>
      </c>
      <c r="BT126">
        <v>0</v>
      </c>
      <c r="BY126">
        <v>10</v>
      </c>
      <c r="CA126">
        <v>0</v>
      </c>
      <c r="CC126">
        <v>10</v>
      </c>
      <c r="CM126">
        <v>100</v>
      </c>
    </row>
    <row r="127" spans="1:91" x14ac:dyDescent="0.25">
      <c r="A127" s="36"/>
      <c r="J127">
        <v>47</v>
      </c>
      <c r="L127">
        <v>0</v>
      </c>
      <c r="M127">
        <v>92.3</v>
      </c>
      <c r="Q127">
        <v>26</v>
      </c>
      <c r="S127">
        <v>81.8</v>
      </c>
      <c r="X127">
        <v>0</v>
      </c>
      <c r="Y127">
        <v>0</v>
      </c>
      <c r="AB127">
        <v>0</v>
      </c>
      <c r="AC127">
        <v>72</v>
      </c>
      <c r="AE127">
        <v>51</v>
      </c>
      <c r="AF127">
        <v>100</v>
      </c>
      <c r="AJ127">
        <v>97.5</v>
      </c>
      <c r="AL127">
        <v>56.25</v>
      </c>
      <c r="AP127">
        <v>0</v>
      </c>
      <c r="AX127">
        <v>61.3</v>
      </c>
      <c r="AY127">
        <v>0</v>
      </c>
      <c r="BD127">
        <v>78.2</v>
      </c>
      <c r="BK127">
        <v>59</v>
      </c>
      <c r="BM127">
        <v>20</v>
      </c>
      <c r="BP127">
        <v>100</v>
      </c>
      <c r="BQ127">
        <v>17.600000000000001</v>
      </c>
      <c r="BT127">
        <v>12.5</v>
      </c>
      <c r="BY127">
        <v>0</v>
      </c>
      <c r="CA127">
        <v>5</v>
      </c>
      <c r="CC127">
        <v>0</v>
      </c>
      <c r="CM127">
        <v>92</v>
      </c>
    </row>
    <row r="128" spans="1:91" x14ac:dyDescent="0.25">
      <c r="A128" s="36"/>
      <c r="J128">
        <v>69.3</v>
      </c>
      <c r="L128">
        <v>0</v>
      </c>
      <c r="M128">
        <v>76.099999999999994</v>
      </c>
      <c r="Q128">
        <v>14</v>
      </c>
      <c r="R128">
        <v>54</v>
      </c>
      <c r="S128">
        <v>25.3</v>
      </c>
      <c r="X128">
        <v>100</v>
      </c>
      <c r="Y128">
        <v>69.7</v>
      </c>
      <c r="AC128">
        <v>0</v>
      </c>
      <c r="AF128">
        <v>93</v>
      </c>
      <c r="AJ128">
        <v>93.7</v>
      </c>
      <c r="AL128">
        <v>30.36</v>
      </c>
      <c r="AP128">
        <v>0</v>
      </c>
      <c r="AX128">
        <v>67.099999999999994</v>
      </c>
      <c r="AY128">
        <v>1</v>
      </c>
      <c r="BD128">
        <v>90.78</v>
      </c>
      <c r="BK128">
        <v>32</v>
      </c>
      <c r="BM128">
        <v>12.4</v>
      </c>
      <c r="BP128">
        <v>66.7</v>
      </c>
      <c r="BQ128">
        <v>15.768000000000001</v>
      </c>
      <c r="BT128">
        <v>11.1</v>
      </c>
      <c r="BY128">
        <v>10</v>
      </c>
      <c r="CA128">
        <v>0</v>
      </c>
      <c r="CC128">
        <v>5.3150000000000004</v>
      </c>
      <c r="CM128">
        <v>92</v>
      </c>
    </row>
    <row r="129" spans="1:91" x14ac:dyDescent="0.25">
      <c r="A129" s="36"/>
      <c r="G129" t="s">
        <v>6</v>
      </c>
      <c r="I129" t="s">
        <v>6</v>
      </c>
      <c r="J129" t="s">
        <v>6</v>
      </c>
      <c r="K129" t="s">
        <v>7</v>
      </c>
      <c r="L129" t="s">
        <v>6</v>
      </c>
      <c r="M129" t="s">
        <v>7</v>
      </c>
      <c r="N129" t="s">
        <v>7</v>
      </c>
      <c r="O129" t="s">
        <v>6</v>
      </c>
      <c r="P129" t="s">
        <v>7</v>
      </c>
      <c r="Q129" t="s">
        <v>7</v>
      </c>
      <c r="R129" t="s">
        <v>7</v>
      </c>
      <c r="S129" t="s">
        <v>7</v>
      </c>
      <c r="W129" t="s">
        <v>7</v>
      </c>
      <c r="Y129" t="s">
        <v>7</v>
      </c>
      <c r="AA129" t="s">
        <v>7</v>
      </c>
      <c r="AB129" t="s">
        <v>6</v>
      </c>
      <c r="AC129" t="s">
        <v>7</v>
      </c>
      <c r="AE129" t="s">
        <v>7</v>
      </c>
      <c r="AF129" t="s">
        <v>6</v>
      </c>
      <c r="AG129" t="s">
        <v>6</v>
      </c>
      <c r="AH129" t="s">
        <v>7</v>
      </c>
      <c r="AI129" t="s">
        <v>6</v>
      </c>
      <c r="AJ129" t="s">
        <v>7</v>
      </c>
      <c r="AK129" t="s">
        <v>7</v>
      </c>
      <c r="AL129" t="s">
        <v>7</v>
      </c>
      <c r="AN129" t="s">
        <v>7</v>
      </c>
      <c r="AO129" t="s">
        <v>7</v>
      </c>
      <c r="AP129" t="s">
        <v>7</v>
      </c>
      <c r="AQ129" t="s">
        <v>7</v>
      </c>
      <c r="AR129" t="s">
        <v>7</v>
      </c>
      <c r="AS129" t="s">
        <v>6</v>
      </c>
      <c r="AU129" t="s">
        <v>6</v>
      </c>
      <c r="AV129" t="s">
        <v>7</v>
      </c>
      <c r="AW129" t="s">
        <v>7</v>
      </c>
      <c r="AX129" t="s">
        <v>7</v>
      </c>
      <c r="AY129" t="s">
        <v>7</v>
      </c>
      <c r="BC129" t="s">
        <v>7</v>
      </c>
      <c r="BD129" t="s">
        <v>7</v>
      </c>
      <c r="BE129" t="s">
        <v>6</v>
      </c>
      <c r="BF129" t="s">
        <v>7</v>
      </c>
      <c r="BG129" t="s">
        <v>7</v>
      </c>
      <c r="BI129" t="s">
        <v>7</v>
      </c>
      <c r="BJ129" t="s">
        <v>7</v>
      </c>
      <c r="BK129" t="s">
        <v>7</v>
      </c>
      <c r="BL129" t="s">
        <v>6</v>
      </c>
      <c r="BM129" t="s">
        <v>7</v>
      </c>
      <c r="BN129" t="s">
        <v>7</v>
      </c>
      <c r="BO129" t="s">
        <v>7</v>
      </c>
      <c r="BP129" t="s">
        <v>6</v>
      </c>
      <c r="BQ129" t="s">
        <v>7</v>
      </c>
      <c r="BR129" t="s">
        <v>7</v>
      </c>
      <c r="BS129" t="s">
        <v>7</v>
      </c>
      <c r="BT129" t="s">
        <v>7</v>
      </c>
      <c r="BV129" t="s">
        <v>7</v>
      </c>
      <c r="BW129" t="s">
        <v>7</v>
      </c>
      <c r="BY129" t="s">
        <v>7</v>
      </c>
      <c r="CA129" t="s">
        <v>7</v>
      </c>
      <c r="CB129" t="s">
        <v>7</v>
      </c>
      <c r="CC129" t="s">
        <v>6</v>
      </c>
      <c r="CD129" t="s">
        <v>7</v>
      </c>
      <c r="CE129" t="s">
        <v>7</v>
      </c>
      <c r="CH129" t="s">
        <v>7</v>
      </c>
      <c r="CM129" t="s">
        <v>7</v>
      </c>
    </row>
    <row r="130" spans="1:91" x14ac:dyDescent="0.25">
      <c r="A130" s="36"/>
      <c r="AR130" t="s">
        <v>550</v>
      </c>
    </row>
    <row r="131" spans="1:91" x14ac:dyDescent="0.25">
      <c r="A131" s="36"/>
      <c r="G131">
        <v>2</v>
      </c>
      <c r="J131">
        <v>15</v>
      </c>
      <c r="K131">
        <v>12</v>
      </c>
      <c r="M131">
        <v>13</v>
      </c>
      <c r="N131">
        <v>94</v>
      </c>
      <c r="O131">
        <v>11</v>
      </c>
      <c r="Q131">
        <v>420</v>
      </c>
      <c r="R131">
        <v>28</v>
      </c>
      <c r="S131">
        <v>10</v>
      </c>
      <c r="W131">
        <v>38</v>
      </c>
      <c r="Y131">
        <v>3</v>
      </c>
      <c r="AA131">
        <v>6</v>
      </c>
      <c r="AB131">
        <v>4</v>
      </c>
      <c r="AC131">
        <v>1905</v>
      </c>
      <c r="AE131">
        <v>113</v>
      </c>
      <c r="AF131">
        <v>6</v>
      </c>
      <c r="AG131">
        <v>3</v>
      </c>
      <c r="AH131">
        <v>5</v>
      </c>
      <c r="AI131">
        <v>0</v>
      </c>
      <c r="AJ131">
        <v>38</v>
      </c>
      <c r="AK131">
        <v>24</v>
      </c>
      <c r="AL131">
        <v>15</v>
      </c>
      <c r="AN131">
        <v>141</v>
      </c>
      <c r="AO131">
        <v>267</v>
      </c>
      <c r="AP131">
        <v>12</v>
      </c>
      <c r="AQ131">
        <v>40</v>
      </c>
      <c r="AR131">
        <v>32</v>
      </c>
      <c r="AU131">
        <v>13</v>
      </c>
      <c r="AV131">
        <v>8</v>
      </c>
      <c r="AW131">
        <v>14</v>
      </c>
      <c r="AX131">
        <v>31</v>
      </c>
      <c r="AY131">
        <v>140</v>
      </c>
      <c r="BC131">
        <v>15</v>
      </c>
      <c r="BD131">
        <v>119</v>
      </c>
      <c r="BE131">
        <v>109</v>
      </c>
      <c r="BF131">
        <v>2321</v>
      </c>
      <c r="BG131">
        <v>55</v>
      </c>
      <c r="BI131">
        <v>24</v>
      </c>
      <c r="BJ131">
        <v>16</v>
      </c>
      <c r="BK131">
        <v>107</v>
      </c>
      <c r="BM131">
        <v>5</v>
      </c>
      <c r="BP131">
        <v>35</v>
      </c>
      <c r="BQ131">
        <v>51</v>
      </c>
      <c r="BR131">
        <v>120</v>
      </c>
      <c r="BS131">
        <v>245</v>
      </c>
      <c r="BT131">
        <v>16</v>
      </c>
      <c r="BV131">
        <v>194</v>
      </c>
      <c r="BW131">
        <v>18</v>
      </c>
      <c r="BY131">
        <v>14</v>
      </c>
      <c r="CA131">
        <v>27</v>
      </c>
      <c r="CB131">
        <v>43</v>
      </c>
      <c r="CC131">
        <v>4</v>
      </c>
      <c r="CD131">
        <v>19</v>
      </c>
      <c r="CE131">
        <v>92</v>
      </c>
      <c r="CH131">
        <v>1704</v>
      </c>
    </row>
    <row r="132" spans="1:91" x14ac:dyDescent="0.25">
      <c r="A132" s="36"/>
      <c r="G132">
        <v>2</v>
      </c>
      <c r="J132">
        <v>47</v>
      </c>
      <c r="K132">
        <v>12</v>
      </c>
      <c r="M132">
        <v>13</v>
      </c>
      <c r="N132">
        <v>95</v>
      </c>
      <c r="O132">
        <v>11</v>
      </c>
      <c r="Q132">
        <v>451</v>
      </c>
      <c r="R132">
        <v>32</v>
      </c>
      <c r="S132">
        <v>11</v>
      </c>
      <c r="W132">
        <v>39</v>
      </c>
      <c r="Y132">
        <v>3</v>
      </c>
      <c r="AA132">
        <v>6</v>
      </c>
      <c r="AB132">
        <v>4</v>
      </c>
      <c r="AC132">
        <v>1941</v>
      </c>
      <c r="AE132">
        <v>127</v>
      </c>
      <c r="AF132">
        <v>6</v>
      </c>
      <c r="AG132">
        <v>3</v>
      </c>
      <c r="AH132">
        <v>5</v>
      </c>
      <c r="AI132">
        <v>0</v>
      </c>
      <c r="AJ132">
        <v>40</v>
      </c>
      <c r="AK132">
        <v>24</v>
      </c>
      <c r="AL132">
        <v>16</v>
      </c>
      <c r="AN132">
        <v>150</v>
      </c>
      <c r="AO132">
        <v>275</v>
      </c>
      <c r="AP132">
        <v>12</v>
      </c>
      <c r="AQ132">
        <v>40</v>
      </c>
      <c r="AR132">
        <v>32</v>
      </c>
      <c r="AU132">
        <v>13</v>
      </c>
      <c r="AV132">
        <v>8</v>
      </c>
      <c r="AW132">
        <v>14</v>
      </c>
      <c r="AX132">
        <v>31</v>
      </c>
      <c r="AY132">
        <v>150</v>
      </c>
      <c r="BC132">
        <v>15</v>
      </c>
      <c r="BD132">
        <v>119</v>
      </c>
      <c r="BE132">
        <v>123</v>
      </c>
      <c r="BF132">
        <v>2392</v>
      </c>
      <c r="BG132">
        <v>56</v>
      </c>
      <c r="BI132">
        <v>11</v>
      </c>
      <c r="BJ132">
        <v>30</v>
      </c>
      <c r="BK132">
        <v>115</v>
      </c>
      <c r="BM132">
        <v>5</v>
      </c>
      <c r="BP132">
        <v>55</v>
      </c>
      <c r="BQ132">
        <v>51</v>
      </c>
      <c r="BR132">
        <v>120</v>
      </c>
      <c r="BS132">
        <v>249</v>
      </c>
      <c r="BT132">
        <v>18</v>
      </c>
      <c r="BV132">
        <v>194</v>
      </c>
      <c r="BW132">
        <v>21</v>
      </c>
      <c r="BY132">
        <v>14</v>
      </c>
      <c r="CA132">
        <v>34</v>
      </c>
      <c r="CB132">
        <v>52</v>
      </c>
      <c r="CC132">
        <v>4</v>
      </c>
      <c r="CD132">
        <v>20</v>
      </c>
      <c r="CE132">
        <v>100</v>
      </c>
      <c r="CH132">
        <v>1858</v>
      </c>
    </row>
    <row r="133" spans="1:91" x14ac:dyDescent="0.25">
      <c r="A133" s="36"/>
      <c r="G133">
        <v>42</v>
      </c>
      <c r="I133">
        <v>245</v>
      </c>
      <c r="J133">
        <v>183</v>
      </c>
      <c r="K133">
        <v>437</v>
      </c>
      <c r="L133">
        <v>16</v>
      </c>
      <c r="M133">
        <v>354</v>
      </c>
      <c r="N133">
        <v>972</v>
      </c>
      <c r="O133">
        <v>330</v>
      </c>
      <c r="P133">
        <v>27</v>
      </c>
      <c r="Q133">
        <v>378</v>
      </c>
      <c r="R133">
        <v>894</v>
      </c>
      <c r="S133">
        <v>192</v>
      </c>
      <c r="W133">
        <v>271</v>
      </c>
      <c r="X133">
        <v>178</v>
      </c>
      <c r="Y133">
        <v>239</v>
      </c>
      <c r="AA133">
        <v>300</v>
      </c>
      <c r="AB133">
        <v>227</v>
      </c>
      <c r="AE133">
        <v>188</v>
      </c>
      <c r="AF133">
        <v>200</v>
      </c>
      <c r="AG133">
        <v>6</v>
      </c>
      <c r="AH133">
        <v>133</v>
      </c>
      <c r="AI133">
        <v>4</v>
      </c>
      <c r="AJ133">
        <v>155</v>
      </c>
      <c r="AK133">
        <v>44</v>
      </c>
      <c r="AL133">
        <v>767</v>
      </c>
      <c r="AN133">
        <v>499</v>
      </c>
      <c r="AO133">
        <v>4</v>
      </c>
      <c r="AP133">
        <v>138</v>
      </c>
      <c r="AQ133">
        <v>842</v>
      </c>
      <c r="AU133">
        <v>226</v>
      </c>
      <c r="AV133">
        <v>905</v>
      </c>
      <c r="AX133">
        <v>757</v>
      </c>
      <c r="AY133">
        <v>604</v>
      </c>
      <c r="BA133">
        <v>11</v>
      </c>
      <c r="BC133">
        <v>126</v>
      </c>
      <c r="BD133">
        <v>379</v>
      </c>
      <c r="BE133">
        <v>229</v>
      </c>
      <c r="BG133">
        <v>652</v>
      </c>
      <c r="BH133">
        <v>0</v>
      </c>
      <c r="BI133">
        <v>619</v>
      </c>
      <c r="BJ133">
        <v>376</v>
      </c>
      <c r="BK133">
        <v>234</v>
      </c>
      <c r="BL133">
        <v>19</v>
      </c>
      <c r="BO133">
        <v>3946</v>
      </c>
      <c r="BP133">
        <v>141</v>
      </c>
      <c r="BQ133">
        <v>236</v>
      </c>
      <c r="BR133">
        <v>330</v>
      </c>
      <c r="BS133">
        <v>13</v>
      </c>
      <c r="BT133">
        <v>290</v>
      </c>
      <c r="BU133">
        <v>325</v>
      </c>
      <c r="BV133">
        <v>250</v>
      </c>
      <c r="BW133">
        <v>126</v>
      </c>
      <c r="BY133">
        <v>350</v>
      </c>
      <c r="CA133">
        <v>336</v>
      </c>
      <c r="CC133">
        <v>922</v>
      </c>
      <c r="CD133">
        <v>578</v>
      </c>
      <c r="CH133">
        <v>1779</v>
      </c>
    </row>
    <row r="134" spans="1:91" x14ac:dyDescent="0.25">
      <c r="A134" s="36"/>
      <c r="G134">
        <v>42</v>
      </c>
      <c r="I134">
        <v>245</v>
      </c>
      <c r="J134">
        <v>192</v>
      </c>
      <c r="K134">
        <v>453</v>
      </c>
      <c r="L134">
        <v>24</v>
      </c>
      <c r="M134">
        <v>376</v>
      </c>
      <c r="N134">
        <v>989</v>
      </c>
      <c r="O134">
        <v>330</v>
      </c>
      <c r="P134">
        <v>27</v>
      </c>
      <c r="Q134">
        <v>385</v>
      </c>
      <c r="R134">
        <v>1087</v>
      </c>
      <c r="S134">
        <v>205</v>
      </c>
      <c r="W134">
        <v>269</v>
      </c>
      <c r="X134">
        <v>230</v>
      </c>
      <c r="Y134">
        <v>254</v>
      </c>
      <c r="AA134">
        <v>329</v>
      </c>
      <c r="AB134">
        <v>227</v>
      </c>
      <c r="AE134">
        <v>205</v>
      </c>
      <c r="AF134">
        <v>200</v>
      </c>
      <c r="AG134">
        <v>7</v>
      </c>
      <c r="AH134">
        <v>138</v>
      </c>
      <c r="AI134">
        <v>2</v>
      </c>
      <c r="AJ134">
        <v>158</v>
      </c>
      <c r="AK134">
        <v>251</v>
      </c>
      <c r="AL134">
        <v>784</v>
      </c>
      <c r="AN134">
        <v>541</v>
      </c>
      <c r="AO134">
        <v>8</v>
      </c>
      <c r="AP134">
        <v>139</v>
      </c>
      <c r="AQ134">
        <v>864</v>
      </c>
      <c r="AU134">
        <v>243</v>
      </c>
      <c r="AV134">
        <v>934</v>
      </c>
      <c r="AW134">
        <v>960</v>
      </c>
      <c r="AX134">
        <v>768</v>
      </c>
      <c r="AY134">
        <v>621</v>
      </c>
      <c r="BA134">
        <v>11</v>
      </c>
      <c r="BC134">
        <v>139</v>
      </c>
      <c r="BD134">
        <v>380</v>
      </c>
      <c r="BE134">
        <v>244</v>
      </c>
      <c r="BG134">
        <v>679</v>
      </c>
      <c r="BH134">
        <v>0</v>
      </c>
      <c r="BI134">
        <v>1057</v>
      </c>
      <c r="BJ134">
        <v>376</v>
      </c>
      <c r="BK134">
        <v>237</v>
      </c>
      <c r="BL134">
        <v>21</v>
      </c>
      <c r="BM134">
        <v>109</v>
      </c>
      <c r="BO134">
        <v>4131</v>
      </c>
      <c r="BP134">
        <v>141</v>
      </c>
      <c r="BQ134">
        <v>241</v>
      </c>
      <c r="BR134">
        <v>337</v>
      </c>
      <c r="BS134">
        <v>13</v>
      </c>
      <c r="BT134">
        <v>290</v>
      </c>
      <c r="BU134">
        <v>342</v>
      </c>
      <c r="BV134">
        <v>251</v>
      </c>
      <c r="BW134">
        <v>169</v>
      </c>
      <c r="BY134">
        <v>350</v>
      </c>
      <c r="CA134">
        <v>338</v>
      </c>
      <c r="CC134">
        <v>922</v>
      </c>
      <c r="CD134">
        <v>607</v>
      </c>
      <c r="CH134">
        <v>1931</v>
      </c>
    </row>
    <row r="135" spans="1:91" x14ac:dyDescent="0.25">
      <c r="A135" s="36"/>
      <c r="G135">
        <v>2</v>
      </c>
      <c r="J135">
        <v>7</v>
      </c>
      <c r="K135">
        <v>0</v>
      </c>
      <c r="M135">
        <v>12</v>
      </c>
      <c r="N135">
        <v>3</v>
      </c>
      <c r="O135">
        <v>0</v>
      </c>
      <c r="Q135">
        <v>154</v>
      </c>
      <c r="R135">
        <v>21</v>
      </c>
      <c r="S135">
        <v>7</v>
      </c>
      <c r="W135">
        <v>0</v>
      </c>
      <c r="Y135">
        <v>0</v>
      </c>
      <c r="AA135">
        <v>0</v>
      </c>
      <c r="AB135">
        <v>4</v>
      </c>
      <c r="AC135">
        <v>1321</v>
      </c>
      <c r="AE135">
        <v>44</v>
      </c>
      <c r="AF135">
        <v>6</v>
      </c>
      <c r="AG135">
        <v>3</v>
      </c>
      <c r="AH135">
        <v>0</v>
      </c>
      <c r="AI135">
        <v>0</v>
      </c>
      <c r="AJ135">
        <v>37</v>
      </c>
      <c r="AK135">
        <v>0</v>
      </c>
      <c r="AL135">
        <v>8</v>
      </c>
      <c r="AN135">
        <v>141</v>
      </c>
      <c r="AO135">
        <v>0</v>
      </c>
      <c r="AP135">
        <v>12</v>
      </c>
      <c r="AQ135">
        <v>0</v>
      </c>
      <c r="AR135">
        <v>13</v>
      </c>
      <c r="AU135">
        <v>6</v>
      </c>
      <c r="AV135">
        <v>8</v>
      </c>
      <c r="AX135">
        <v>19</v>
      </c>
      <c r="AY135">
        <v>0</v>
      </c>
      <c r="BC135">
        <v>0</v>
      </c>
      <c r="BD135">
        <v>27</v>
      </c>
      <c r="BE135">
        <v>0</v>
      </c>
      <c r="BF135">
        <v>316</v>
      </c>
      <c r="BG135">
        <v>55</v>
      </c>
      <c r="BI135">
        <v>0</v>
      </c>
      <c r="BJ135">
        <v>16</v>
      </c>
      <c r="BK135">
        <v>56</v>
      </c>
      <c r="BM135">
        <v>1</v>
      </c>
      <c r="BP135">
        <v>35</v>
      </c>
      <c r="BQ135">
        <v>0</v>
      </c>
      <c r="BR135">
        <v>0</v>
      </c>
      <c r="BS135">
        <v>0</v>
      </c>
      <c r="BT135">
        <v>2</v>
      </c>
      <c r="BV135">
        <v>58</v>
      </c>
      <c r="BW135">
        <v>0</v>
      </c>
      <c r="BY135">
        <v>0</v>
      </c>
      <c r="CA135">
        <v>27</v>
      </c>
      <c r="CB135">
        <v>39</v>
      </c>
      <c r="CC135">
        <v>0</v>
      </c>
      <c r="CD135">
        <v>4</v>
      </c>
      <c r="CE135">
        <v>0</v>
      </c>
      <c r="CH135">
        <v>1105</v>
      </c>
    </row>
    <row r="136" spans="1:91" x14ac:dyDescent="0.25">
      <c r="A136" s="36"/>
      <c r="G136">
        <v>2</v>
      </c>
      <c r="J136">
        <v>7</v>
      </c>
      <c r="K136">
        <v>0</v>
      </c>
      <c r="M136">
        <v>12</v>
      </c>
      <c r="N136">
        <v>3</v>
      </c>
      <c r="O136">
        <v>0</v>
      </c>
      <c r="Q136">
        <v>191</v>
      </c>
      <c r="R136">
        <v>25</v>
      </c>
      <c r="S136">
        <v>9</v>
      </c>
      <c r="W136">
        <v>0</v>
      </c>
      <c r="Y136">
        <v>0</v>
      </c>
      <c r="AA136">
        <v>0</v>
      </c>
      <c r="AB136">
        <v>4</v>
      </c>
      <c r="AC136">
        <v>1385</v>
      </c>
      <c r="AE136">
        <v>64</v>
      </c>
      <c r="AF136">
        <v>6</v>
      </c>
      <c r="AG136">
        <v>1</v>
      </c>
      <c r="AH136">
        <v>0</v>
      </c>
      <c r="AI136">
        <v>0</v>
      </c>
      <c r="AJ136">
        <v>39</v>
      </c>
      <c r="AK136">
        <v>0</v>
      </c>
      <c r="AL136">
        <v>9</v>
      </c>
      <c r="AN136">
        <v>148</v>
      </c>
      <c r="AO136">
        <v>0</v>
      </c>
      <c r="AP136">
        <v>12</v>
      </c>
      <c r="AQ136">
        <v>0</v>
      </c>
      <c r="AR136">
        <v>13</v>
      </c>
      <c r="AU136">
        <v>6</v>
      </c>
      <c r="AV136">
        <v>8</v>
      </c>
      <c r="AW136">
        <v>14</v>
      </c>
      <c r="AX136">
        <v>31</v>
      </c>
      <c r="AY136">
        <v>0</v>
      </c>
      <c r="BC136">
        <v>0</v>
      </c>
      <c r="BD136">
        <v>26</v>
      </c>
      <c r="BE136">
        <v>0</v>
      </c>
      <c r="BF136">
        <v>356</v>
      </c>
      <c r="BG136">
        <v>56</v>
      </c>
      <c r="BI136">
        <v>11</v>
      </c>
      <c r="BJ136">
        <v>30</v>
      </c>
      <c r="BK136">
        <v>59</v>
      </c>
      <c r="BM136">
        <v>1</v>
      </c>
      <c r="BP136">
        <v>35</v>
      </c>
      <c r="BQ136">
        <v>0</v>
      </c>
      <c r="BR136">
        <v>0</v>
      </c>
      <c r="BS136">
        <v>0</v>
      </c>
      <c r="BT136">
        <v>2</v>
      </c>
      <c r="BV136">
        <v>58</v>
      </c>
      <c r="BW136">
        <v>0</v>
      </c>
      <c r="BY136">
        <v>0</v>
      </c>
      <c r="CA136">
        <v>31</v>
      </c>
      <c r="CB136">
        <v>48</v>
      </c>
      <c r="CC136">
        <v>0</v>
      </c>
      <c r="CD136">
        <v>5</v>
      </c>
      <c r="CE136">
        <v>0</v>
      </c>
      <c r="CH136">
        <v>1270</v>
      </c>
    </row>
    <row r="137" spans="1:91" x14ac:dyDescent="0.25">
      <c r="A137" s="36"/>
      <c r="G137">
        <v>42</v>
      </c>
      <c r="I137">
        <v>32</v>
      </c>
      <c r="J137">
        <v>132</v>
      </c>
      <c r="K137">
        <v>240</v>
      </c>
      <c r="L137">
        <v>0</v>
      </c>
      <c r="M137">
        <v>0</v>
      </c>
      <c r="N137">
        <v>142</v>
      </c>
      <c r="O137">
        <v>25</v>
      </c>
      <c r="P137">
        <v>22</v>
      </c>
      <c r="Q137">
        <v>111</v>
      </c>
      <c r="R137">
        <v>574</v>
      </c>
      <c r="S137">
        <v>29</v>
      </c>
      <c r="W137">
        <v>219</v>
      </c>
      <c r="X137">
        <v>5</v>
      </c>
      <c r="Y137">
        <v>171</v>
      </c>
      <c r="AA137">
        <v>159</v>
      </c>
      <c r="AB137">
        <v>102</v>
      </c>
      <c r="AE137">
        <v>77</v>
      </c>
      <c r="AF137">
        <v>186</v>
      </c>
      <c r="AG137">
        <v>6</v>
      </c>
      <c r="AH137">
        <v>84</v>
      </c>
      <c r="AI137">
        <v>3</v>
      </c>
      <c r="AJ137">
        <v>144</v>
      </c>
      <c r="AK137">
        <v>39</v>
      </c>
      <c r="AL137">
        <v>225</v>
      </c>
      <c r="AN137">
        <v>45</v>
      </c>
      <c r="AO137">
        <v>0</v>
      </c>
      <c r="AP137">
        <v>3</v>
      </c>
      <c r="AQ137">
        <v>212</v>
      </c>
      <c r="AU137">
        <v>30</v>
      </c>
      <c r="AV137">
        <v>524</v>
      </c>
      <c r="AW137">
        <v>307</v>
      </c>
      <c r="AX137">
        <v>506</v>
      </c>
      <c r="AY137">
        <v>0</v>
      </c>
      <c r="BA137">
        <v>0</v>
      </c>
      <c r="BC137">
        <v>122</v>
      </c>
      <c r="BD137">
        <v>8</v>
      </c>
      <c r="BE137">
        <v>0</v>
      </c>
      <c r="BG137">
        <v>443</v>
      </c>
      <c r="BH137">
        <v>0</v>
      </c>
      <c r="BI137">
        <v>332</v>
      </c>
      <c r="BJ137">
        <v>285</v>
      </c>
      <c r="BK137">
        <v>70</v>
      </c>
      <c r="BL137">
        <v>9</v>
      </c>
      <c r="BO137">
        <v>1762</v>
      </c>
      <c r="BP137">
        <v>96</v>
      </c>
      <c r="BQ137">
        <v>36</v>
      </c>
      <c r="BR137">
        <v>81</v>
      </c>
      <c r="BS137">
        <v>0</v>
      </c>
      <c r="BT137">
        <v>5</v>
      </c>
      <c r="BU137">
        <v>68</v>
      </c>
      <c r="BV137">
        <v>34</v>
      </c>
      <c r="BW137">
        <v>0</v>
      </c>
      <c r="BY137">
        <v>239</v>
      </c>
      <c r="CA137">
        <v>10</v>
      </c>
      <c r="CC137">
        <v>37</v>
      </c>
      <c r="CD137">
        <v>249</v>
      </c>
      <c r="CH137">
        <v>1148</v>
      </c>
    </row>
    <row r="138" spans="1:91" x14ac:dyDescent="0.25">
      <c r="A138" s="36"/>
      <c r="G138">
        <v>42</v>
      </c>
      <c r="I138">
        <v>32</v>
      </c>
      <c r="J138">
        <v>133</v>
      </c>
      <c r="K138">
        <v>243</v>
      </c>
      <c r="L138">
        <v>0</v>
      </c>
      <c r="M138">
        <v>0</v>
      </c>
      <c r="N138">
        <v>144</v>
      </c>
      <c r="O138">
        <v>25</v>
      </c>
      <c r="P138">
        <v>22</v>
      </c>
      <c r="Q138">
        <v>123</v>
      </c>
      <c r="R138">
        <v>650</v>
      </c>
      <c r="S138">
        <v>52</v>
      </c>
      <c r="W138">
        <v>220</v>
      </c>
      <c r="X138">
        <v>5</v>
      </c>
      <c r="Y138">
        <v>177</v>
      </c>
      <c r="AA138">
        <v>173</v>
      </c>
      <c r="AB138">
        <v>102</v>
      </c>
      <c r="AE138">
        <v>91</v>
      </c>
      <c r="AF138">
        <v>186</v>
      </c>
      <c r="AG138">
        <v>7</v>
      </c>
      <c r="AH138">
        <v>84</v>
      </c>
      <c r="AI138">
        <v>2</v>
      </c>
      <c r="AJ138">
        <v>148</v>
      </c>
      <c r="AK138">
        <v>39</v>
      </c>
      <c r="AL138">
        <v>238</v>
      </c>
      <c r="AN138">
        <v>295</v>
      </c>
      <c r="AO138">
        <v>0</v>
      </c>
      <c r="AP138">
        <v>3</v>
      </c>
      <c r="AQ138">
        <v>230</v>
      </c>
      <c r="AU138">
        <v>33</v>
      </c>
      <c r="AV138">
        <v>567</v>
      </c>
      <c r="AW138">
        <v>338</v>
      </c>
      <c r="AX138">
        <v>562</v>
      </c>
      <c r="AY138">
        <v>0</v>
      </c>
      <c r="BA138">
        <v>0</v>
      </c>
      <c r="BC138">
        <v>135</v>
      </c>
      <c r="BD138">
        <v>9</v>
      </c>
      <c r="BE138">
        <v>1</v>
      </c>
      <c r="BG138">
        <v>470</v>
      </c>
      <c r="BH138">
        <v>0</v>
      </c>
      <c r="BI138">
        <v>764</v>
      </c>
      <c r="BJ138">
        <v>285</v>
      </c>
      <c r="BK138">
        <v>75</v>
      </c>
      <c r="BL138">
        <v>9</v>
      </c>
      <c r="BM138">
        <v>0</v>
      </c>
      <c r="BO138">
        <v>2026</v>
      </c>
      <c r="BP138">
        <v>94</v>
      </c>
      <c r="BQ138">
        <v>38</v>
      </c>
      <c r="BR138">
        <v>86</v>
      </c>
      <c r="BS138">
        <v>0</v>
      </c>
      <c r="BT138">
        <v>9</v>
      </c>
      <c r="BU138">
        <v>80</v>
      </c>
      <c r="BV138">
        <v>34</v>
      </c>
      <c r="BW138">
        <v>11</v>
      </c>
      <c r="BY138">
        <v>241</v>
      </c>
      <c r="CA138">
        <v>25</v>
      </c>
      <c r="CC138">
        <v>49</v>
      </c>
      <c r="CD138">
        <v>257</v>
      </c>
      <c r="CH138">
        <v>1313</v>
      </c>
    </row>
    <row r="139" spans="1:91" x14ac:dyDescent="0.25">
      <c r="A139" s="36"/>
      <c r="G139">
        <v>0</v>
      </c>
      <c r="J139">
        <v>0</v>
      </c>
      <c r="K139">
        <v>1</v>
      </c>
      <c r="M139">
        <v>1</v>
      </c>
      <c r="N139">
        <v>91</v>
      </c>
      <c r="O139">
        <v>11</v>
      </c>
      <c r="Q139">
        <v>105</v>
      </c>
      <c r="R139">
        <v>7</v>
      </c>
      <c r="S139">
        <v>3</v>
      </c>
      <c r="W139">
        <v>5</v>
      </c>
      <c r="Y139">
        <v>3</v>
      </c>
      <c r="AA139">
        <v>6</v>
      </c>
      <c r="AB139">
        <v>0</v>
      </c>
      <c r="AC139">
        <v>0</v>
      </c>
      <c r="AF139">
        <v>0</v>
      </c>
      <c r="AG139">
        <v>0</v>
      </c>
      <c r="AH139">
        <v>5</v>
      </c>
      <c r="AI139">
        <v>0</v>
      </c>
      <c r="AJ139">
        <v>1</v>
      </c>
      <c r="AK139">
        <v>0</v>
      </c>
      <c r="AL139">
        <v>0</v>
      </c>
      <c r="AN139">
        <v>0</v>
      </c>
      <c r="AO139">
        <v>32</v>
      </c>
      <c r="AP139">
        <v>0</v>
      </c>
      <c r="AQ139">
        <v>40</v>
      </c>
      <c r="AR139">
        <v>10</v>
      </c>
      <c r="AU139">
        <v>7</v>
      </c>
      <c r="AV139">
        <v>0</v>
      </c>
      <c r="AX139">
        <v>12</v>
      </c>
      <c r="AY139">
        <v>0</v>
      </c>
      <c r="BC139">
        <v>0</v>
      </c>
      <c r="BD139">
        <v>92</v>
      </c>
      <c r="BE139">
        <v>0</v>
      </c>
      <c r="BF139">
        <v>1019</v>
      </c>
      <c r="BG139">
        <v>0</v>
      </c>
      <c r="BI139">
        <v>0</v>
      </c>
      <c r="BJ139">
        <v>0</v>
      </c>
      <c r="BK139">
        <v>0</v>
      </c>
      <c r="BM139">
        <v>4</v>
      </c>
      <c r="BP139">
        <v>0</v>
      </c>
      <c r="BQ139">
        <v>9</v>
      </c>
      <c r="BR139">
        <v>0</v>
      </c>
      <c r="BS139">
        <v>0</v>
      </c>
      <c r="BT139">
        <v>0</v>
      </c>
      <c r="BV139">
        <v>136</v>
      </c>
      <c r="BW139">
        <v>0</v>
      </c>
      <c r="BY139">
        <v>14</v>
      </c>
      <c r="CA139">
        <v>0</v>
      </c>
      <c r="CB139">
        <v>4</v>
      </c>
      <c r="CC139">
        <v>3</v>
      </c>
      <c r="CD139">
        <v>0</v>
      </c>
      <c r="CE139">
        <v>92</v>
      </c>
      <c r="CH139">
        <v>384</v>
      </c>
    </row>
    <row r="140" spans="1:91" x14ac:dyDescent="0.25">
      <c r="A140" s="36"/>
      <c r="G140">
        <v>0</v>
      </c>
      <c r="J140">
        <v>0</v>
      </c>
      <c r="K140">
        <v>1</v>
      </c>
      <c r="M140">
        <v>1</v>
      </c>
      <c r="N140">
        <v>92</v>
      </c>
      <c r="O140">
        <v>11</v>
      </c>
      <c r="Q140">
        <v>115</v>
      </c>
      <c r="R140">
        <v>7</v>
      </c>
      <c r="S140">
        <v>2</v>
      </c>
      <c r="W140">
        <v>6</v>
      </c>
      <c r="Y140">
        <v>3</v>
      </c>
      <c r="AA140">
        <v>6</v>
      </c>
      <c r="AB140">
        <v>0</v>
      </c>
      <c r="AC140">
        <v>0</v>
      </c>
      <c r="AF140">
        <v>0</v>
      </c>
      <c r="AG140">
        <v>0</v>
      </c>
      <c r="AH140">
        <v>5</v>
      </c>
      <c r="AI140">
        <v>0</v>
      </c>
      <c r="AJ140">
        <v>1</v>
      </c>
      <c r="AK140">
        <v>0</v>
      </c>
      <c r="AL140">
        <v>0</v>
      </c>
      <c r="AN140">
        <v>2</v>
      </c>
      <c r="AO140">
        <v>32</v>
      </c>
      <c r="AP140">
        <v>0</v>
      </c>
      <c r="AQ140">
        <v>40</v>
      </c>
      <c r="AR140">
        <v>10</v>
      </c>
      <c r="AU140">
        <v>7</v>
      </c>
      <c r="AV140">
        <v>0</v>
      </c>
      <c r="AX140">
        <v>0</v>
      </c>
      <c r="AY140">
        <v>0</v>
      </c>
      <c r="BC140">
        <v>0</v>
      </c>
      <c r="BD140">
        <v>93</v>
      </c>
      <c r="BE140">
        <v>0</v>
      </c>
      <c r="BF140">
        <v>1054</v>
      </c>
      <c r="BG140">
        <v>0</v>
      </c>
      <c r="BI140">
        <v>0</v>
      </c>
      <c r="BJ140">
        <v>0</v>
      </c>
      <c r="BK140">
        <v>0</v>
      </c>
      <c r="BM140">
        <v>4</v>
      </c>
      <c r="BP140">
        <v>20</v>
      </c>
      <c r="BQ140">
        <v>9</v>
      </c>
      <c r="BR140">
        <v>0</v>
      </c>
      <c r="BS140">
        <v>0</v>
      </c>
      <c r="BT140">
        <v>0</v>
      </c>
      <c r="BV140">
        <v>136</v>
      </c>
      <c r="BW140">
        <v>0</v>
      </c>
      <c r="BY140">
        <v>14</v>
      </c>
      <c r="CA140">
        <v>3</v>
      </c>
      <c r="CB140">
        <v>4</v>
      </c>
      <c r="CC140">
        <v>3</v>
      </c>
      <c r="CD140">
        <v>0</v>
      </c>
      <c r="CE140">
        <v>100</v>
      </c>
      <c r="CH140">
        <v>359</v>
      </c>
    </row>
    <row r="141" spans="1:91" x14ac:dyDescent="0.25">
      <c r="A141" s="36"/>
      <c r="G141">
        <v>0</v>
      </c>
      <c r="I141">
        <v>32</v>
      </c>
      <c r="J141">
        <v>0</v>
      </c>
      <c r="K141">
        <v>0</v>
      </c>
      <c r="L141">
        <v>0</v>
      </c>
      <c r="M141">
        <v>266</v>
      </c>
      <c r="N141">
        <v>539</v>
      </c>
      <c r="O141">
        <v>140</v>
      </c>
      <c r="P141">
        <v>5</v>
      </c>
      <c r="Q141">
        <v>106</v>
      </c>
      <c r="R141">
        <v>117</v>
      </c>
      <c r="S141">
        <v>156</v>
      </c>
      <c r="W141">
        <v>43</v>
      </c>
      <c r="X141">
        <v>44</v>
      </c>
      <c r="Y141">
        <v>68</v>
      </c>
      <c r="AA141">
        <v>135</v>
      </c>
      <c r="AB141">
        <v>125</v>
      </c>
      <c r="AE141">
        <v>111</v>
      </c>
      <c r="AF141">
        <v>13</v>
      </c>
      <c r="AG141">
        <v>0</v>
      </c>
      <c r="AH141">
        <v>29</v>
      </c>
      <c r="AI141">
        <v>1</v>
      </c>
      <c r="AJ141">
        <v>7</v>
      </c>
      <c r="AK141">
        <v>2</v>
      </c>
      <c r="AL141">
        <v>538</v>
      </c>
      <c r="AN141">
        <v>437</v>
      </c>
      <c r="AO141">
        <v>0</v>
      </c>
      <c r="AP141">
        <v>0</v>
      </c>
      <c r="AQ141">
        <v>118</v>
      </c>
      <c r="AU141">
        <v>75</v>
      </c>
      <c r="AV141">
        <v>232</v>
      </c>
      <c r="AW141">
        <v>357</v>
      </c>
      <c r="AX141">
        <v>249</v>
      </c>
      <c r="AY141">
        <v>57</v>
      </c>
      <c r="BA141">
        <v>11</v>
      </c>
      <c r="BC141">
        <v>0</v>
      </c>
      <c r="BD141">
        <v>345</v>
      </c>
      <c r="BE141">
        <v>0</v>
      </c>
      <c r="BG141">
        <v>20</v>
      </c>
      <c r="BH141">
        <v>0</v>
      </c>
      <c r="BI141">
        <v>114</v>
      </c>
      <c r="BJ141">
        <v>91</v>
      </c>
      <c r="BK141">
        <v>0</v>
      </c>
      <c r="BL141">
        <v>9</v>
      </c>
      <c r="BO141">
        <v>2184</v>
      </c>
      <c r="BP141">
        <v>10</v>
      </c>
      <c r="BQ141">
        <v>188</v>
      </c>
      <c r="BR141">
        <v>103</v>
      </c>
      <c r="BS141">
        <v>12</v>
      </c>
      <c r="BT141">
        <v>204</v>
      </c>
      <c r="BU141">
        <v>47</v>
      </c>
      <c r="BV141">
        <v>213</v>
      </c>
      <c r="BW141">
        <v>0</v>
      </c>
      <c r="BY141">
        <v>111</v>
      </c>
      <c r="CA141">
        <v>11</v>
      </c>
      <c r="CC141">
        <v>139</v>
      </c>
      <c r="CD141">
        <v>76</v>
      </c>
      <c r="CH141">
        <v>389</v>
      </c>
    </row>
    <row r="142" spans="1:91" x14ac:dyDescent="0.25">
      <c r="A142" s="36"/>
      <c r="G142">
        <v>0</v>
      </c>
      <c r="I142">
        <v>32</v>
      </c>
      <c r="J142">
        <v>0</v>
      </c>
      <c r="K142">
        <v>0</v>
      </c>
      <c r="L142">
        <v>4</v>
      </c>
      <c r="M142">
        <v>286</v>
      </c>
      <c r="N142">
        <v>553</v>
      </c>
      <c r="O142">
        <v>140</v>
      </c>
      <c r="P142">
        <v>5</v>
      </c>
      <c r="Q142">
        <v>119</v>
      </c>
      <c r="R142">
        <v>174</v>
      </c>
      <c r="S142">
        <v>144</v>
      </c>
      <c r="W142">
        <v>41</v>
      </c>
      <c r="X142">
        <v>45</v>
      </c>
      <c r="Y142">
        <v>77</v>
      </c>
      <c r="AA142">
        <v>150</v>
      </c>
      <c r="AB142">
        <v>125</v>
      </c>
      <c r="AE142">
        <v>114</v>
      </c>
      <c r="AF142">
        <v>13</v>
      </c>
      <c r="AG142">
        <v>0</v>
      </c>
      <c r="AH142">
        <v>30</v>
      </c>
      <c r="AI142">
        <v>0</v>
      </c>
      <c r="AJ142">
        <v>7</v>
      </c>
      <c r="AK142">
        <v>2</v>
      </c>
      <c r="AL142">
        <v>536</v>
      </c>
      <c r="AN142">
        <v>229</v>
      </c>
      <c r="AO142">
        <v>0</v>
      </c>
      <c r="AP142">
        <v>0</v>
      </c>
      <c r="AQ142">
        <v>118</v>
      </c>
      <c r="AU142">
        <v>84</v>
      </c>
      <c r="AV142">
        <v>211</v>
      </c>
      <c r="AW142">
        <v>361</v>
      </c>
      <c r="AX142">
        <v>204</v>
      </c>
      <c r="AY142">
        <v>57</v>
      </c>
      <c r="BA142">
        <v>11</v>
      </c>
      <c r="BC142">
        <v>0</v>
      </c>
      <c r="BD142">
        <v>345</v>
      </c>
      <c r="BE142">
        <v>1</v>
      </c>
      <c r="BG142">
        <v>23</v>
      </c>
      <c r="BH142">
        <v>0</v>
      </c>
      <c r="BI142">
        <v>119</v>
      </c>
      <c r="BJ142">
        <v>91</v>
      </c>
      <c r="BK142">
        <v>0</v>
      </c>
      <c r="BL142">
        <v>9</v>
      </c>
      <c r="BM142">
        <v>73</v>
      </c>
      <c r="BO142">
        <v>2105</v>
      </c>
      <c r="BP142">
        <v>11</v>
      </c>
      <c r="BQ142">
        <v>191</v>
      </c>
      <c r="BR142">
        <v>103</v>
      </c>
      <c r="BS142">
        <v>12</v>
      </c>
      <c r="BT142">
        <v>207</v>
      </c>
      <c r="BU142">
        <v>53</v>
      </c>
      <c r="BV142">
        <v>214</v>
      </c>
      <c r="BW142">
        <v>1</v>
      </c>
      <c r="BY142">
        <v>109</v>
      </c>
      <c r="CA142">
        <v>11</v>
      </c>
      <c r="CC142">
        <v>139</v>
      </c>
      <c r="CD142">
        <v>99</v>
      </c>
      <c r="CH142">
        <v>364</v>
      </c>
    </row>
    <row r="143" spans="1:91" x14ac:dyDescent="0.25">
      <c r="A143" s="36"/>
      <c r="G143">
        <v>100</v>
      </c>
      <c r="J143">
        <v>46.667000000000002</v>
      </c>
      <c r="K143">
        <v>0</v>
      </c>
      <c r="M143">
        <v>92.308000000000007</v>
      </c>
      <c r="N143">
        <v>3.1909999999999998</v>
      </c>
      <c r="O143">
        <v>0</v>
      </c>
      <c r="Q143">
        <v>36.667000000000002</v>
      </c>
      <c r="R143">
        <v>75</v>
      </c>
      <c r="S143">
        <v>70</v>
      </c>
      <c r="W143">
        <v>0</v>
      </c>
      <c r="Y143">
        <v>0</v>
      </c>
      <c r="AA143">
        <v>0</v>
      </c>
      <c r="AB143">
        <v>100</v>
      </c>
      <c r="AC143">
        <v>69.343999999999994</v>
      </c>
      <c r="AE143">
        <v>38.938000000000002</v>
      </c>
      <c r="AF143">
        <v>100</v>
      </c>
      <c r="AG143">
        <v>100</v>
      </c>
      <c r="AH143">
        <v>0</v>
      </c>
      <c r="AJ143">
        <v>97.367999999999995</v>
      </c>
      <c r="AK143">
        <v>0</v>
      </c>
      <c r="AL143">
        <v>53.332999999999998</v>
      </c>
      <c r="AN143">
        <v>100</v>
      </c>
      <c r="AO143">
        <v>0</v>
      </c>
      <c r="AP143">
        <v>100</v>
      </c>
      <c r="AQ143">
        <v>0</v>
      </c>
      <c r="AR143">
        <v>40.625</v>
      </c>
      <c r="AU143">
        <v>46.154000000000003</v>
      </c>
      <c r="AV143">
        <v>100</v>
      </c>
      <c r="AX143">
        <v>61.29</v>
      </c>
      <c r="AY143">
        <v>0</v>
      </c>
      <c r="BC143">
        <v>0</v>
      </c>
      <c r="BD143">
        <v>22.689</v>
      </c>
      <c r="BE143">
        <v>0</v>
      </c>
      <c r="BF143">
        <v>13.615</v>
      </c>
      <c r="BG143">
        <v>100</v>
      </c>
      <c r="BI143">
        <v>0</v>
      </c>
      <c r="BJ143">
        <v>100</v>
      </c>
      <c r="BK143">
        <v>52.335999999999999</v>
      </c>
      <c r="BM143">
        <v>20</v>
      </c>
      <c r="BP143">
        <v>100</v>
      </c>
      <c r="BQ143">
        <v>0</v>
      </c>
      <c r="BR143">
        <v>0</v>
      </c>
      <c r="BS143">
        <v>0</v>
      </c>
      <c r="BT143">
        <v>12.5</v>
      </c>
      <c r="BV143">
        <v>29.896999999999998</v>
      </c>
      <c r="BW143">
        <v>0</v>
      </c>
      <c r="BY143">
        <v>0</v>
      </c>
      <c r="CA143">
        <v>100</v>
      </c>
      <c r="CB143">
        <v>90.697999999999993</v>
      </c>
      <c r="CC143">
        <v>0</v>
      </c>
      <c r="CD143">
        <v>21.053000000000001</v>
      </c>
      <c r="CE143">
        <v>0</v>
      </c>
      <c r="CH143">
        <v>64.846999999999994</v>
      </c>
    </row>
    <row r="144" spans="1:91" x14ac:dyDescent="0.25">
      <c r="A144" s="36"/>
      <c r="G144">
        <v>100</v>
      </c>
      <c r="J144">
        <v>14.894</v>
      </c>
      <c r="K144">
        <v>0</v>
      </c>
      <c r="M144">
        <v>92.308000000000007</v>
      </c>
      <c r="N144">
        <v>3.1579999999999999</v>
      </c>
      <c r="O144">
        <v>0</v>
      </c>
      <c r="Q144">
        <v>42.35</v>
      </c>
      <c r="R144">
        <v>78.125</v>
      </c>
      <c r="S144">
        <v>81.817999999999998</v>
      </c>
      <c r="W144">
        <v>0</v>
      </c>
      <c r="Y144">
        <v>0</v>
      </c>
      <c r="AA144">
        <v>0</v>
      </c>
      <c r="AB144">
        <v>100</v>
      </c>
      <c r="AC144">
        <v>71.355000000000004</v>
      </c>
      <c r="AE144">
        <v>50.393999999999998</v>
      </c>
      <c r="AF144">
        <v>100</v>
      </c>
      <c r="AG144">
        <v>33.332999999999998</v>
      </c>
      <c r="AH144">
        <v>0</v>
      </c>
      <c r="AJ144">
        <v>97.5</v>
      </c>
      <c r="AK144">
        <v>0</v>
      </c>
      <c r="AL144">
        <v>56.25</v>
      </c>
      <c r="AN144">
        <v>98.667000000000002</v>
      </c>
      <c r="AO144">
        <v>0</v>
      </c>
      <c r="AP144">
        <v>100</v>
      </c>
      <c r="AQ144">
        <v>0</v>
      </c>
      <c r="AR144">
        <v>40.625</v>
      </c>
      <c r="AU144">
        <v>46.154000000000003</v>
      </c>
      <c r="AV144">
        <v>100</v>
      </c>
      <c r="AW144">
        <v>100</v>
      </c>
      <c r="AX144">
        <v>100</v>
      </c>
      <c r="AY144">
        <v>0</v>
      </c>
      <c r="BC144">
        <v>0</v>
      </c>
      <c r="BD144">
        <v>21.849</v>
      </c>
      <c r="BE144">
        <v>0</v>
      </c>
      <c r="BF144">
        <v>14.882999999999999</v>
      </c>
      <c r="BG144">
        <v>100</v>
      </c>
      <c r="BI144">
        <v>100</v>
      </c>
      <c r="BJ144">
        <v>100</v>
      </c>
      <c r="BK144">
        <v>51.304000000000002</v>
      </c>
      <c r="BM144">
        <v>20</v>
      </c>
      <c r="BP144">
        <v>63.636000000000003</v>
      </c>
      <c r="BQ144">
        <v>0</v>
      </c>
      <c r="BR144">
        <v>0</v>
      </c>
      <c r="BS144">
        <v>0</v>
      </c>
      <c r="BT144">
        <v>11.111000000000001</v>
      </c>
      <c r="BV144">
        <v>29.896999999999998</v>
      </c>
      <c r="BW144">
        <v>0</v>
      </c>
      <c r="BY144">
        <v>0</v>
      </c>
      <c r="CA144">
        <v>91.176000000000002</v>
      </c>
      <c r="CB144">
        <v>92.308000000000007</v>
      </c>
      <c r="CC144">
        <v>0</v>
      </c>
      <c r="CD144">
        <v>25</v>
      </c>
      <c r="CE144">
        <v>0</v>
      </c>
      <c r="CH144">
        <v>68.352999999999994</v>
      </c>
    </row>
    <row r="145" spans="1:91" x14ac:dyDescent="0.25">
      <c r="A145" s="36"/>
      <c r="G145">
        <v>100</v>
      </c>
      <c r="I145">
        <v>13.061</v>
      </c>
      <c r="J145">
        <v>72.131</v>
      </c>
      <c r="K145">
        <v>54.92</v>
      </c>
      <c r="L145">
        <v>0</v>
      </c>
      <c r="M145">
        <v>0</v>
      </c>
      <c r="N145">
        <v>14.609</v>
      </c>
      <c r="O145">
        <v>7.5759999999999996</v>
      </c>
      <c r="P145">
        <v>81.480999999999995</v>
      </c>
      <c r="Q145">
        <v>29.364999999999998</v>
      </c>
      <c r="R145">
        <v>64.206000000000003</v>
      </c>
      <c r="S145">
        <v>15.103999999999999</v>
      </c>
      <c r="W145">
        <v>80.811999999999998</v>
      </c>
      <c r="X145">
        <v>2.8090000000000002</v>
      </c>
      <c r="Y145">
        <v>71.548000000000002</v>
      </c>
      <c r="AA145">
        <v>53</v>
      </c>
      <c r="AB145">
        <v>44.933999999999997</v>
      </c>
      <c r="AE145">
        <v>40.957000000000001</v>
      </c>
      <c r="AF145">
        <v>93</v>
      </c>
      <c r="AG145">
        <v>100</v>
      </c>
      <c r="AH145">
        <v>63.158000000000001</v>
      </c>
      <c r="AI145">
        <v>75</v>
      </c>
      <c r="AJ145">
        <v>92.903000000000006</v>
      </c>
      <c r="AK145">
        <v>88.635999999999996</v>
      </c>
      <c r="AL145">
        <v>29.335000000000001</v>
      </c>
      <c r="AN145">
        <v>9.0180000000000007</v>
      </c>
      <c r="AO145">
        <v>0</v>
      </c>
      <c r="AP145">
        <v>2.1739999999999999</v>
      </c>
      <c r="AQ145">
        <v>25.178000000000001</v>
      </c>
      <c r="AU145">
        <v>13.273999999999999</v>
      </c>
      <c r="AV145">
        <v>57.901000000000003</v>
      </c>
      <c r="AX145">
        <v>66.843000000000004</v>
      </c>
      <c r="AY145">
        <v>0</v>
      </c>
      <c r="BA145">
        <v>0</v>
      </c>
      <c r="BC145">
        <v>96.825000000000003</v>
      </c>
      <c r="BD145">
        <v>2.1110000000000002</v>
      </c>
      <c r="BE145">
        <v>0</v>
      </c>
      <c r="BG145">
        <v>67.944999999999993</v>
      </c>
      <c r="BI145">
        <v>53.634999999999998</v>
      </c>
      <c r="BJ145">
        <v>75.798000000000002</v>
      </c>
      <c r="BK145">
        <v>29.914999999999999</v>
      </c>
      <c r="BL145">
        <v>47.368000000000002</v>
      </c>
      <c r="BO145">
        <v>44.652999999999999</v>
      </c>
      <c r="BP145">
        <v>68.084999999999994</v>
      </c>
      <c r="BQ145">
        <v>15.254</v>
      </c>
      <c r="BR145">
        <v>24.545000000000002</v>
      </c>
      <c r="BS145">
        <v>0</v>
      </c>
      <c r="BT145">
        <v>1.724</v>
      </c>
      <c r="BU145">
        <v>20.922999999999998</v>
      </c>
      <c r="BV145">
        <v>13.6</v>
      </c>
      <c r="BW145">
        <v>0</v>
      </c>
      <c r="BY145">
        <v>68.286000000000001</v>
      </c>
      <c r="CA145">
        <v>2.976</v>
      </c>
      <c r="CC145">
        <v>4.0129999999999999</v>
      </c>
      <c r="CD145">
        <v>43.08</v>
      </c>
      <c r="CH145">
        <v>64.531000000000006</v>
      </c>
    </row>
    <row r="146" spans="1:91" x14ac:dyDescent="0.25">
      <c r="A146" s="36"/>
      <c r="G146">
        <v>100</v>
      </c>
      <c r="I146">
        <v>13.061</v>
      </c>
      <c r="J146">
        <v>69.271000000000001</v>
      </c>
      <c r="K146">
        <v>53.642000000000003</v>
      </c>
      <c r="L146">
        <v>0</v>
      </c>
      <c r="M146">
        <v>0</v>
      </c>
      <c r="N146">
        <v>14.56</v>
      </c>
      <c r="O146">
        <v>7.5759999999999996</v>
      </c>
      <c r="P146">
        <v>81.480999999999995</v>
      </c>
      <c r="Q146">
        <v>31.948</v>
      </c>
      <c r="R146">
        <v>59.798000000000002</v>
      </c>
      <c r="S146">
        <v>25.366</v>
      </c>
      <c r="W146">
        <v>81.784000000000006</v>
      </c>
      <c r="X146">
        <v>2.1739999999999999</v>
      </c>
      <c r="Y146">
        <v>69.685000000000002</v>
      </c>
      <c r="AA146">
        <v>52.584000000000003</v>
      </c>
      <c r="AB146">
        <v>44.933999999999997</v>
      </c>
      <c r="AE146">
        <v>44.39</v>
      </c>
      <c r="AF146">
        <v>93</v>
      </c>
      <c r="AG146">
        <v>100</v>
      </c>
      <c r="AH146">
        <v>60.87</v>
      </c>
      <c r="AI146">
        <v>100</v>
      </c>
      <c r="AJ146">
        <v>93.671000000000006</v>
      </c>
      <c r="AK146">
        <v>15.538</v>
      </c>
      <c r="AL146">
        <v>30.356999999999999</v>
      </c>
      <c r="AN146">
        <v>54.529000000000003</v>
      </c>
      <c r="AO146">
        <v>0</v>
      </c>
      <c r="AP146">
        <v>2.1579999999999999</v>
      </c>
      <c r="AQ146">
        <v>26.62</v>
      </c>
      <c r="AU146">
        <v>13.58</v>
      </c>
      <c r="AV146">
        <v>60.707000000000001</v>
      </c>
      <c r="AW146">
        <v>35.207999999999998</v>
      </c>
      <c r="AX146">
        <v>73.177000000000007</v>
      </c>
      <c r="AY146">
        <v>0</v>
      </c>
      <c r="BA146">
        <v>0</v>
      </c>
      <c r="BC146">
        <v>97.122</v>
      </c>
      <c r="BD146">
        <v>2.3679999999999999</v>
      </c>
      <c r="BE146">
        <v>0.41</v>
      </c>
      <c r="BG146">
        <v>69.218999999999994</v>
      </c>
      <c r="BI146">
        <v>72.28</v>
      </c>
      <c r="BJ146">
        <v>75.798000000000002</v>
      </c>
      <c r="BK146">
        <v>31.646000000000001</v>
      </c>
      <c r="BL146">
        <v>42.856999999999999</v>
      </c>
      <c r="BM146">
        <v>0</v>
      </c>
      <c r="BO146">
        <v>49.043999999999997</v>
      </c>
      <c r="BP146">
        <v>66.667000000000002</v>
      </c>
      <c r="BQ146">
        <v>15.768000000000001</v>
      </c>
      <c r="BR146">
        <v>25.518999999999998</v>
      </c>
      <c r="BS146">
        <v>0</v>
      </c>
      <c r="BT146">
        <v>3.1030000000000002</v>
      </c>
      <c r="BU146">
        <v>23.391999999999999</v>
      </c>
      <c r="BV146">
        <v>13.545999999999999</v>
      </c>
      <c r="BW146">
        <v>6.5090000000000003</v>
      </c>
      <c r="BY146">
        <v>68.856999999999999</v>
      </c>
      <c r="CA146">
        <v>7.3959999999999999</v>
      </c>
      <c r="CC146">
        <v>5.3150000000000004</v>
      </c>
      <c r="CD146">
        <v>42.338999999999999</v>
      </c>
      <c r="CH146">
        <v>67.995999999999995</v>
      </c>
    </row>
    <row r="147" spans="1:91" x14ac:dyDescent="0.25">
      <c r="A147" s="36"/>
      <c r="G147">
        <v>0</v>
      </c>
      <c r="J147">
        <v>0</v>
      </c>
      <c r="K147">
        <v>8.3330000000000002</v>
      </c>
      <c r="M147">
        <v>7.6920000000000002</v>
      </c>
      <c r="N147">
        <v>96.808999999999997</v>
      </c>
      <c r="O147">
        <v>100</v>
      </c>
      <c r="Q147">
        <v>25</v>
      </c>
      <c r="R147">
        <v>25</v>
      </c>
      <c r="S147">
        <v>30</v>
      </c>
      <c r="W147">
        <v>13.157999999999999</v>
      </c>
      <c r="Y147">
        <v>100</v>
      </c>
      <c r="AA147">
        <v>100</v>
      </c>
      <c r="AB147">
        <v>0</v>
      </c>
      <c r="AC147">
        <v>0</v>
      </c>
      <c r="AF147">
        <v>0</v>
      </c>
      <c r="AG147">
        <v>0</v>
      </c>
      <c r="AH147">
        <v>100</v>
      </c>
      <c r="AJ147">
        <v>2.6320000000000001</v>
      </c>
      <c r="AK147">
        <v>0</v>
      </c>
      <c r="AL147">
        <v>0</v>
      </c>
      <c r="AN147">
        <v>0</v>
      </c>
      <c r="AO147">
        <v>11.984999999999999</v>
      </c>
      <c r="AP147">
        <v>0</v>
      </c>
      <c r="AQ147">
        <v>100</v>
      </c>
      <c r="AR147">
        <v>31.25</v>
      </c>
      <c r="AU147">
        <v>53.845999999999997</v>
      </c>
      <c r="AV147">
        <v>0</v>
      </c>
      <c r="AX147">
        <v>38.71</v>
      </c>
      <c r="AY147">
        <v>0</v>
      </c>
      <c r="BC147">
        <v>0</v>
      </c>
      <c r="BD147">
        <v>77.311000000000007</v>
      </c>
      <c r="BE147">
        <v>0</v>
      </c>
      <c r="BF147">
        <v>43.902999999999999</v>
      </c>
      <c r="BG147">
        <v>0</v>
      </c>
      <c r="BI147">
        <v>0</v>
      </c>
      <c r="BJ147">
        <v>0</v>
      </c>
      <c r="BK147">
        <v>0</v>
      </c>
      <c r="BM147">
        <v>80</v>
      </c>
      <c r="BP147">
        <v>0</v>
      </c>
      <c r="BQ147">
        <v>17.646999999999998</v>
      </c>
      <c r="BR147">
        <v>0</v>
      </c>
      <c r="BS147">
        <v>0</v>
      </c>
      <c r="BT147">
        <v>0</v>
      </c>
      <c r="BV147">
        <v>70.102999999999994</v>
      </c>
      <c r="BW147">
        <v>0</v>
      </c>
      <c r="BY147">
        <v>100</v>
      </c>
      <c r="CA147">
        <v>0</v>
      </c>
      <c r="CB147">
        <v>9.3019999999999996</v>
      </c>
      <c r="CC147">
        <v>75</v>
      </c>
      <c r="CD147">
        <v>0</v>
      </c>
      <c r="CE147">
        <v>100</v>
      </c>
      <c r="CH147">
        <v>22.535</v>
      </c>
    </row>
    <row r="148" spans="1:91" x14ac:dyDescent="0.25">
      <c r="A148" s="36"/>
      <c r="G148">
        <v>0</v>
      </c>
      <c r="J148">
        <v>0</v>
      </c>
      <c r="K148">
        <v>8.3330000000000002</v>
      </c>
      <c r="M148">
        <v>7.6920000000000002</v>
      </c>
      <c r="N148">
        <v>96.841999999999999</v>
      </c>
      <c r="O148">
        <v>100</v>
      </c>
      <c r="Q148">
        <v>25.498999999999999</v>
      </c>
      <c r="R148">
        <v>21.875</v>
      </c>
      <c r="S148">
        <v>18.181999999999999</v>
      </c>
      <c r="W148">
        <v>15.385</v>
      </c>
      <c r="Y148">
        <v>100</v>
      </c>
      <c r="AA148">
        <v>100</v>
      </c>
      <c r="AB148">
        <v>0</v>
      </c>
      <c r="AC148">
        <v>0</v>
      </c>
      <c r="AF148">
        <v>0</v>
      </c>
      <c r="AG148">
        <v>0</v>
      </c>
      <c r="AH148">
        <v>100</v>
      </c>
      <c r="AJ148">
        <v>2.5</v>
      </c>
      <c r="AK148">
        <v>0</v>
      </c>
      <c r="AL148">
        <v>0</v>
      </c>
      <c r="AN148">
        <v>1.333</v>
      </c>
      <c r="AO148">
        <v>11.635999999999999</v>
      </c>
      <c r="AP148">
        <v>0</v>
      </c>
      <c r="AQ148">
        <v>100</v>
      </c>
      <c r="AR148">
        <v>31.25</v>
      </c>
      <c r="AU148">
        <v>53.845999999999997</v>
      </c>
      <c r="AV148">
        <v>0</v>
      </c>
      <c r="AX148">
        <v>0</v>
      </c>
      <c r="AY148">
        <v>0</v>
      </c>
      <c r="BC148">
        <v>0</v>
      </c>
      <c r="BD148">
        <v>78.150999999999996</v>
      </c>
      <c r="BE148">
        <v>0</v>
      </c>
      <c r="BF148">
        <v>44.064</v>
      </c>
      <c r="BG148">
        <v>0</v>
      </c>
      <c r="BI148">
        <v>0</v>
      </c>
      <c r="BJ148">
        <v>0</v>
      </c>
      <c r="BK148">
        <v>0</v>
      </c>
      <c r="BM148">
        <v>80</v>
      </c>
      <c r="BP148">
        <v>36.363999999999997</v>
      </c>
      <c r="BQ148">
        <v>17.646999999999998</v>
      </c>
      <c r="BR148">
        <v>0</v>
      </c>
      <c r="BS148">
        <v>0</v>
      </c>
      <c r="BT148">
        <v>0</v>
      </c>
      <c r="BV148">
        <v>70.102999999999994</v>
      </c>
      <c r="BW148">
        <v>0</v>
      </c>
      <c r="BY148">
        <v>100</v>
      </c>
      <c r="CA148">
        <v>8.8239999999999998</v>
      </c>
      <c r="CB148">
        <v>7.6920000000000002</v>
      </c>
      <c r="CC148">
        <v>75</v>
      </c>
      <c r="CD148">
        <v>0</v>
      </c>
      <c r="CE148">
        <v>100</v>
      </c>
      <c r="CH148">
        <v>19.321999999999999</v>
      </c>
    </row>
    <row r="149" spans="1:91" x14ac:dyDescent="0.25">
      <c r="A149" s="36"/>
      <c r="G149">
        <v>0</v>
      </c>
      <c r="I149">
        <v>13.061</v>
      </c>
      <c r="J149">
        <v>0</v>
      </c>
      <c r="K149">
        <v>0</v>
      </c>
      <c r="L149">
        <v>0</v>
      </c>
      <c r="M149">
        <v>75.141000000000005</v>
      </c>
      <c r="N149">
        <v>55.453000000000003</v>
      </c>
      <c r="O149">
        <v>42.423999999999999</v>
      </c>
      <c r="P149">
        <v>18.518999999999998</v>
      </c>
      <c r="Q149">
        <v>28.042000000000002</v>
      </c>
      <c r="R149">
        <v>13.087</v>
      </c>
      <c r="S149">
        <v>81.25</v>
      </c>
      <c r="W149">
        <v>15.867000000000001</v>
      </c>
      <c r="X149">
        <v>24.719000000000001</v>
      </c>
      <c r="Y149">
        <v>28.452000000000002</v>
      </c>
      <c r="AA149">
        <v>45</v>
      </c>
      <c r="AB149">
        <v>55.066000000000003</v>
      </c>
      <c r="AE149">
        <v>59.042999999999999</v>
      </c>
      <c r="AF149">
        <v>6.5</v>
      </c>
      <c r="AG149">
        <v>0</v>
      </c>
      <c r="AH149">
        <v>21.805</v>
      </c>
      <c r="AI149">
        <v>25</v>
      </c>
      <c r="AJ149">
        <v>4.516</v>
      </c>
      <c r="AK149">
        <v>4.5449999999999999</v>
      </c>
      <c r="AL149">
        <v>70.143000000000001</v>
      </c>
      <c r="AN149">
        <v>87.575000000000003</v>
      </c>
      <c r="AO149">
        <v>0</v>
      </c>
      <c r="AP149">
        <v>0</v>
      </c>
      <c r="AQ149">
        <v>14.013999999999999</v>
      </c>
      <c r="AU149">
        <v>33.186</v>
      </c>
      <c r="AV149">
        <v>25.635000000000002</v>
      </c>
      <c r="AX149">
        <v>32.893000000000001</v>
      </c>
      <c r="AY149">
        <v>9.4369999999999994</v>
      </c>
      <c r="BA149">
        <v>100</v>
      </c>
      <c r="BC149">
        <v>0</v>
      </c>
      <c r="BD149">
        <v>91.028999999999996</v>
      </c>
      <c r="BE149">
        <v>0</v>
      </c>
      <c r="BG149">
        <v>3.0670000000000002</v>
      </c>
      <c r="BI149">
        <v>18.417000000000002</v>
      </c>
      <c r="BJ149">
        <v>24.202000000000002</v>
      </c>
      <c r="BK149">
        <v>0</v>
      </c>
      <c r="BL149">
        <v>47.368000000000002</v>
      </c>
      <c r="BO149">
        <v>55.347000000000001</v>
      </c>
      <c r="BP149">
        <v>7.0919999999999996</v>
      </c>
      <c r="BQ149">
        <v>79.661000000000001</v>
      </c>
      <c r="BR149">
        <v>31.212</v>
      </c>
      <c r="BS149">
        <v>92.308000000000007</v>
      </c>
      <c r="BT149">
        <v>70.344999999999999</v>
      </c>
      <c r="BU149">
        <v>14.462</v>
      </c>
      <c r="BV149">
        <v>85.2</v>
      </c>
      <c r="BW149">
        <v>0</v>
      </c>
      <c r="BY149">
        <v>31.713999999999999</v>
      </c>
      <c r="CA149">
        <v>3.274</v>
      </c>
      <c r="CC149">
        <v>15.076000000000001</v>
      </c>
      <c r="CD149">
        <v>13.148999999999999</v>
      </c>
      <c r="CH149">
        <v>21.866</v>
      </c>
    </row>
    <row r="150" spans="1:91" x14ac:dyDescent="0.25">
      <c r="A150" s="36"/>
      <c r="G150">
        <v>0</v>
      </c>
      <c r="I150">
        <v>13.061</v>
      </c>
      <c r="J150">
        <v>0</v>
      </c>
      <c r="K150">
        <v>0</v>
      </c>
      <c r="L150">
        <v>16.667000000000002</v>
      </c>
      <c r="M150">
        <v>76.063999999999993</v>
      </c>
      <c r="N150">
        <v>55.914999999999999</v>
      </c>
      <c r="O150">
        <v>42.423999999999999</v>
      </c>
      <c r="P150">
        <v>18.518999999999998</v>
      </c>
      <c r="Q150">
        <v>30.908999999999999</v>
      </c>
      <c r="R150">
        <v>16.007000000000001</v>
      </c>
      <c r="S150">
        <v>70.244</v>
      </c>
      <c r="W150">
        <v>15.242000000000001</v>
      </c>
      <c r="X150">
        <v>19.565000000000001</v>
      </c>
      <c r="Y150">
        <v>30.315000000000001</v>
      </c>
      <c r="AA150">
        <v>45.593000000000004</v>
      </c>
      <c r="AB150">
        <v>55.066000000000003</v>
      </c>
      <c r="AE150">
        <v>55.61</v>
      </c>
      <c r="AF150">
        <v>6.5</v>
      </c>
      <c r="AG150">
        <v>0</v>
      </c>
      <c r="AH150">
        <v>21.739000000000001</v>
      </c>
      <c r="AI150">
        <v>0</v>
      </c>
      <c r="AJ150">
        <v>4.43</v>
      </c>
      <c r="AK150">
        <v>0.79700000000000004</v>
      </c>
      <c r="AL150">
        <v>68.367000000000004</v>
      </c>
      <c r="AN150">
        <v>42.329000000000001</v>
      </c>
      <c r="AO150">
        <v>0</v>
      </c>
      <c r="AP150">
        <v>0</v>
      </c>
      <c r="AQ150">
        <v>13.657</v>
      </c>
      <c r="AU150">
        <v>34.567999999999998</v>
      </c>
      <c r="AV150">
        <v>22.591000000000001</v>
      </c>
      <c r="AW150">
        <v>37.603999999999999</v>
      </c>
      <c r="AX150">
        <v>26.562999999999999</v>
      </c>
      <c r="AY150">
        <v>9.1790000000000003</v>
      </c>
      <c r="BA150">
        <v>100</v>
      </c>
      <c r="BC150">
        <v>0</v>
      </c>
      <c r="BD150">
        <v>90.789000000000001</v>
      </c>
      <c r="BE150">
        <v>0.41</v>
      </c>
      <c r="BG150">
        <v>3.387</v>
      </c>
      <c r="BI150">
        <v>11.257999999999999</v>
      </c>
      <c r="BJ150">
        <v>24.202000000000002</v>
      </c>
      <c r="BK150">
        <v>0</v>
      </c>
      <c r="BL150">
        <v>42.856999999999999</v>
      </c>
      <c r="BM150">
        <v>66.971999999999994</v>
      </c>
      <c r="BO150">
        <v>50.956000000000003</v>
      </c>
      <c r="BP150">
        <v>7.8010000000000002</v>
      </c>
      <c r="BQ150">
        <v>79.253</v>
      </c>
      <c r="BR150">
        <v>30.564</v>
      </c>
      <c r="BS150">
        <v>92.308000000000007</v>
      </c>
      <c r="BT150">
        <v>71.379000000000005</v>
      </c>
      <c r="BU150">
        <v>15.497</v>
      </c>
      <c r="BV150">
        <v>85.259</v>
      </c>
      <c r="BW150">
        <v>0.59199999999999997</v>
      </c>
      <c r="BY150">
        <v>31.143000000000001</v>
      </c>
      <c r="CA150">
        <v>3.254</v>
      </c>
      <c r="CC150">
        <v>15.076000000000001</v>
      </c>
      <c r="CD150">
        <v>16.309999999999999</v>
      </c>
      <c r="CH150">
        <v>18.850000000000001</v>
      </c>
    </row>
    <row r="151" spans="1:91" x14ac:dyDescent="0.25">
      <c r="A151" s="36"/>
      <c r="G151" t="s">
        <v>7</v>
      </c>
      <c r="H151" t="s">
        <v>6</v>
      </c>
      <c r="I151" t="s">
        <v>6</v>
      </c>
      <c r="J151" t="s">
        <v>7</v>
      </c>
      <c r="K151" t="s">
        <v>6</v>
      </c>
      <c r="L151" t="s">
        <v>7</v>
      </c>
      <c r="M151" t="s">
        <v>7</v>
      </c>
      <c r="N151" t="s">
        <v>6</v>
      </c>
      <c r="O151" t="s">
        <v>6</v>
      </c>
      <c r="P151" t="s">
        <v>7</v>
      </c>
      <c r="Q151" t="s">
        <v>7</v>
      </c>
      <c r="R151" t="s">
        <v>6</v>
      </c>
      <c r="S151" t="s">
        <v>7</v>
      </c>
      <c r="W151" t="s">
        <v>6</v>
      </c>
      <c r="X151" t="s">
        <v>7</v>
      </c>
      <c r="Y151" t="s">
        <v>7</v>
      </c>
      <c r="AA151" t="s">
        <v>6</v>
      </c>
      <c r="AB151" t="s">
        <v>6</v>
      </c>
      <c r="AC151" t="s">
        <v>7</v>
      </c>
      <c r="AE151" t="s">
        <v>7</v>
      </c>
      <c r="AF151" t="s">
        <v>7</v>
      </c>
      <c r="AG151" t="s">
        <v>6</v>
      </c>
      <c r="AH151" t="s">
        <v>7</v>
      </c>
      <c r="AI151" t="s">
        <v>7</v>
      </c>
      <c r="AJ151" t="s">
        <v>7</v>
      </c>
      <c r="AK151" t="s">
        <v>6</v>
      </c>
      <c r="AL151" t="s">
        <v>7</v>
      </c>
      <c r="AN151" t="s">
        <v>7</v>
      </c>
      <c r="AO151" t="s">
        <v>7</v>
      </c>
      <c r="AP151" t="s">
        <v>7</v>
      </c>
      <c r="AQ151" t="s">
        <v>6</v>
      </c>
      <c r="AR151" t="s">
        <v>7</v>
      </c>
      <c r="AS151" t="s">
        <v>6</v>
      </c>
      <c r="AU151" t="s">
        <v>7</v>
      </c>
      <c r="AV151" t="s">
        <v>6</v>
      </c>
      <c r="AW151" t="s">
        <v>6</v>
      </c>
      <c r="AX151" t="s">
        <v>7</v>
      </c>
      <c r="AY151" t="s">
        <v>7</v>
      </c>
      <c r="BC151" t="s">
        <v>7</v>
      </c>
      <c r="BD151" t="s">
        <v>7</v>
      </c>
      <c r="BE151" t="s">
        <v>6</v>
      </c>
      <c r="BF151" t="s">
        <v>6</v>
      </c>
      <c r="BG151" t="s">
        <v>7</v>
      </c>
      <c r="BI151" t="s">
        <v>6</v>
      </c>
      <c r="BJ151" t="s">
        <v>6</v>
      </c>
      <c r="BK151" t="s">
        <v>7</v>
      </c>
      <c r="BL151" t="s">
        <v>7</v>
      </c>
      <c r="BM151" t="s">
        <v>7</v>
      </c>
      <c r="BN151" t="s">
        <v>6</v>
      </c>
      <c r="BO151" t="s">
        <v>6</v>
      </c>
      <c r="BP151" t="s">
        <v>7</v>
      </c>
      <c r="BQ151" t="s">
        <v>7</v>
      </c>
      <c r="BR151" t="s">
        <v>7</v>
      </c>
      <c r="BS151" t="s">
        <v>6</v>
      </c>
      <c r="BT151" t="s">
        <v>7</v>
      </c>
      <c r="BV151" t="s">
        <v>6</v>
      </c>
      <c r="BW151" t="s">
        <v>6</v>
      </c>
      <c r="BY151" t="s">
        <v>7</v>
      </c>
      <c r="CA151" t="s">
        <v>7</v>
      </c>
      <c r="CC151" t="s">
        <v>7</v>
      </c>
      <c r="CD151" t="s">
        <v>6</v>
      </c>
      <c r="CE151" t="s">
        <v>7</v>
      </c>
      <c r="CH151" t="s">
        <v>6</v>
      </c>
      <c r="CM151" t="s">
        <v>7</v>
      </c>
    </row>
    <row r="152" spans="1:91" x14ac:dyDescent="0.25">
      <c r="A152" s="36"/>
      <c r="G152" t="s">
        <v>6</v>
      </c>
      <c r="J152" t="s">
        <v>7</v>
      </c>
      <c r="L152" t="s">
        <v>7</v>
      </c>
      <c r="M152" t="s">
        <v>7</v>
      </c>
      <c r="P152" t="s">
        <v>7</v>
      </c>
      <c r="Q152" t="s">
        <v>7</v>
      </c>
      <c r="S152" t="s">
        <v>7</v>
      </c>
      <c r="X152" t="s">
        <v>7</v>
      </c>
      <c r="Y152" t="s">
        <v>7</v>
      </c>
      <c r="AC152" t="s">
        <v>7</v>
      </c>
      <c r="AE152" t="s">
        <v>7</v>
      </c>
      <c r="AF152" t="s">
        <v>7</v>
      </c>
      <c r="AH152" t="s">
        <v>6</v>
      </c>
      <c r="AJ152" t="s">
        <v>7</v>
      </c>
      <c r="AL152" t="s">
        <v>7</v>
      </c>
      <c r="AN152" t="s">
        <v>7</v>
      </c>
      <c r="AO152" t="s">
        <v>7</v>
      </c>
      <c r="AP152" t="s">
        <v>7</v>
      </c>
      <c r="AR152" t="s">
        <v>7</v>
      </c>
      <c r="AS152" t="s">
        <v>6</v>
      </c>
      <c r="AU152" t="s">
        <v>6</v>
      </c>
      <c r="AX152" t="s">
        <v>7</v>
      </c>
      <c r="AY152" t="s">
        <v>7</v>
      </c>
      <c r="BC152" t="s">
        <v>7</v>
      </c>
      <c r="BD152" t="s">
        <v>7</v>
      </c>
      <c r="BG152" t="s">
        <v>6</v>
      </c>
      <c r="BJ152" t="s">
        <v>6</v>
      </c>
      <c r="BK152" t="s">
        <v>7</v>
      </c>
      <c r="BL152" t="s">
        <v>6</v>
      </c>
      <c r="BM152" t="s">
        <v>7</v>
      </c>
      <c r="BP152" t="s">
        <v>7</v>
      </c>
      <c r="BQ152" t="s">
        <v>7</v>
      </c>
      <c r="BR152" t="s">
        <v>7</v>
      </c>
      <c r="BT152" t="s">
        <v>7</v>
      </c>
      <c r="BY152" t="s">
        <v>6</v>
      </c>
      <c r="CA152" t="s">
        <v>7</v>
      </c>
      <c r="CC152" t="s">
        <v>7</v>
      </c>
      <c r="CE152" t="s">
        <v>7</v>
      </c>
      <c r="CM152" t="s">
        <v>7</v>
      </c>
    </row>
    <row r="153" spans="1:91" x14ac:dyDescent="0.25">
      <c r="A153" s="36"/>
      <c r="J153" t="s">
        <v>551</v>
      </c>
      <c r="L153" t="s">
        <v>525</v>
      </c>
      <c r="M153" t="s">
        <v>552</v>
      </c>
      <c r="P153" t="s">
        <v>553</v>
      </c>
      <c r="Q153" t="s">
        <v>554</v>
      </c>
      <c r="S153" t="s">
        <v>555</v>
      </c>
      <c r="X153" t="s">
        <v>556</v>
      </c>
      <c r="Y153" t="s">
        <v>557</v>
      </c>
      <c r="AC153" t="s">
        <v>558</v>
      </c>
      <c r="AE153" t="s">
        <v>506</v>
      </c>
      <c r="AF153" t="s">
        <v>559</v>
      </c>
      <c r="AJ153" t="s">
        <v>560</v>
      </c>
      <c r="AL153" t="s">
        <v>561</v>
      </c>
      <c r="AN153" t="s">
        <v>562</v>
      </c>
      <c r="AO153" t="s">
        <v>563</v>
      </c>
      <c r="AP153" t="s">
        <v>564</v>
      </c>
      <c r="AR153" t="s">
        <v>565</v>
      </c>
      <c r="AX153" t="s">
        <v>566</v>
      </c>
      <c r="AY153" t="s">
        <v>567</v>
      </c>
      <c r="BC153" t="s">
        <v>568</v>
      </c>
      <c r="BD153" t="s">
        <v>569</v>
      </c>
      <c r="BK153" t="s">
        <v>570</v>
      </c>
      <c r="BM153" t="s">
        <v>571</v>
      </c>
      <c r="BP153" t="s">
        <v>572</v>
      </c>
      <c r="BQ153" t="s">
        <v>573</v>
      </c>
      <c r="BR153" t="s">
        <v>574</v>
      </c>
      <c r="BT153" t="s">
        <v>561</v>
      </c>
      <c r="CA153" t="s">
        <v>575</v>
      </c>
      <c r="CC153" t="s">
        <v>576</v>
      </c>
      <c r="CE153" t="s">
        <v>577</v>
      </c>
      <c r="CM153" t="s">
        <v>522</v>
      </c>
    </row>
    <row r="154" spans="1:91" x14ac:dyDescent="0.25">
      <c r="A154" s="36"/>
      <c r="J154" t="s">
        <v>368</v>
      </c>
      <c r="L154" t="s">
        <v>368</v>
      </c>
      <c r="M154" t="s">
        <v>368</v>
      </c>
      <c r="P154" t="s">
        <v>368</v>
      </c>
      <c r="Q154" t="s">
        <v>368</v>
      </c>
      <c r="S154" t="s">
        <v>368</v>
      </c>
      <c r="X154" t="s">
        <v>368</v>
      </c>
      <c r="Y154" t="s">
        <v>368</v>
      </c>
      <c r="AC154" t="s">
        <v>368</v>
      </c>
      <c r="AE154" t="s">
        <v>367</v>
      </c>
      <c r="AF154" t="s">
        <v>368</v>
      </c>
      <c r="AJ154" t="s">
        <v>368</v>
      </c>
      <c r="AL154" t="s">
        <v>368</v>
      </c>
      <c r="AN154" t="s">
        <v>368</v>
      </c>
      <c r="AO154" t="s">
        <v>368</v>
      </c>
      <c r="AP154" t="s">
        <v>368</v>
      </c>
      <c r="AR154" t="s">
        <v>368</v>
      </c>
      <c r="AX154" t="s">
        <v>368</v>
      </c>
      <c r="AY154" t="s">
        <v>367</v>
      </c>
      <c r="BC154" t="s">
        <v>368</v>
      </c>
      <c r="BD154" t="s">
        <v>368</v>
      </c>
      <c r="BJ154" t="s">
        <v>368</v>
      </c>
      <c r="BK154" t="s">
        <v>368</v>
      </c>
      <c r="BM154" t="s">
        <v>368</v>
      </c>
      <c r="BP154" t="s">
        <v>368</v>
      </c>
      <c r="BQ154" t="s">
        <v>367</v>
      </c>
      <c r="BR154" t="s">
        <v>368</v>
      </c>
      <c r="BT154" t="s">
        <v>368</v>
      </c>
      <c r="CA154" t="s">
        <v>367</v>
      </c>
      <c r="CC154" t="s">
        <v>368</v>
      </c>
      <c r="CE154" t="s">
        <v>368</v>
      </c>
      <c r="CM154" t="s">
        <v>368</v>
      </c>
    </row>
    <row r="155" spans="1:91" x14ac:dyDescent="0.25">
      <c r="A155" s="36"/>
      <c r="J155">
        <v>4</v>
      </c>
      <c r="L155">
        <v>20</v>
      </c>
      <c r="M155">
        <v>2</v>
      </c>
      <c r="Q155">
        <v>35</v>
      </c>
      <c r="S155">
        <v>20</v>
      </c>
      <c r="X155">
        <v>59</v>
      </c>
      <c r="Y155">
        <v>20</v>
      </c>
      <c r="AC155">
        <v>30</v>
      </c>
      <c r="AF155">
        <v>30</v>
      </c>
      <c r="AJ155">
        <v>7.5</v>
      </c>
      <c r="AL155">
        <v>5</v>
      </c>
      <c r="AN155">
        <v>10</v>
      </c>
      <c r="AO155">
        <v>0</v>
      </c>
      <c r="AP155">
        <v>0</v>
      </c>
      <c r="AR155">
        <v>10</v>
      </c>
      <c r="AX155">
        <v>4.72</v>
      </c>
      <c r="AY155">
        <v>0</v>
      </c>
      <c r="BC155">
        <v>100</v>
      </c>
      <c r="BD155">
        <v>30</v>
      </c>
      <c r="BK155">
        <v>5</v>
      </c>
      <c r="BM155">
        <v>30</v>
      </c>
      <c r="BP155">
        <v>0</v>
      </c>
      <c r="BQ155">
        <v>15</v>
      </c>
      <c r="BR155">
        <v>46</v>
      </c>
      <c r="BT155">
        <v>0</v>
      </c>
      <c r="CA155">
        <v>109</v>
      </c>
      <c r="CC155">
        <v>20</v>
      </c>
      <c r="CE155">
        <v>86</v>
      </c>
      <c r="CM155">
        <v>100</v>
      </c>
    </row>
    <row r="156" spans="1:91" x14ac:dyDescent="0.25">
      <c r="A156" s="36"/>
      <c r="J156">
        <v>19.64</v>
      </c>
      <c r="L156">
        <v>0</v>
      </c>
      <c r="M156">
        <v>2</v>
      </c>
      <c r="Q156">
        <v>30</v>
      </c>
      <c r="S156">
        <v>15</v>
      </c>
      <c r="X156">
        <v>59</v>
      </c>
      <c r="Y156">
        <v>20</v>
      </c>
      <c r="AC156">
        <v>0</v>
      </c>
      <c r="AF156">
        <v>30</v>
      </c>
      <c r="AJ156">
        <v>7.5</v>
      </c>
      <c r="AL156">
        <v>15</v>
      </c>
      <c r="AN156">
        <v>40</v>
      </c>
      <c r="AO156">
        <v>0</v>
      </c>
      <c r="AP156">
        <v>0</v>
      </c>
      <c r="AR156">
        <v>10</v>
      </c>
      <c r="AX156">
        <v>18.8</v>
      </c>
      <c r="AY156">
        <v>18</v>
      </c>
      <c r="BC156">
        <v>100</v>
      </c>
      <c r="BD156">
        <v>30</v>
      </c>
      <c r="BK156">
        <v>31</v>
      </c>
      <c r="BM156">
        <v>30</v>
      </c>
      <c r="BP156">
        <v>0</v>
      </c>
      <c r="BQ156">
        <v>15</v>
      </c>
      <c r="BR156">
        <v>46</v>
      </c>
      <c r="BT156">
        <v>0</v>
      </c>
      <c r="CA156">
        <v>0</v>
      </c>
      <c r="CC156">
        <v>20</v>
      </c>
      <c r="CE156">
        <v>0</v>
      </c>
      <c r="CM156">
        <v>100</v>
      </c>
    </row>
    <row r="157" spans="1:91" x14ac:dyDescent="0.25">
      <c r="A157" s="36"/>
      <c r="J157">
        <v>18</v>
      </c>
      <c r="L157">
        <v>0</v>
      </c>
      <c r="M157">
        <v>0</v>
      </c>
      <c r="Q157">
        <v>35</v>
      </c>
      <c r="S157">
        <v>22</v>
      </c>
      <c r="X157">
        <v>50</v>
      </c>
      <c r="Y157">
        <v>24.74</v>
      </c>
      <c r="AC157">
        <v>100</v>
      </c>
      <c r="AF157">
        <v>100</v>
      </c>
      <c r="AJ157">
        <v>31</v>
      </c>
      <c r="AL157">
        <v>4.96</v>
      </c>
      <c r="AN157">
        <v>35.33</v>
      </c>
      <c r="AO157">
        <v>0</v>
      </c>
      <c r="AP157">
        <v>0</v>
      </c>
      <c r="AR157">
        <v>10</v>
      </c>
      <c r="AX157">
        <v>8.5399999999999991</v>
      </c>
      <c r="AY157">
        <v>0</v>
      </c>
      <c r="BC157">
        <v>100</v>
      </c>
      <c r="BD157">
        <v>77.8</v>
      </c>
      <c r="BK157">
        <v>5</v>
      </c>
      <c r="BM157">
        <v>0</v>
      </c>
      <c r="BP157">
        <v>69.099999999999994</v>
      </c>
      <c r="BQ157">
        <v>100</v>
      </c>
      <c r="BR157">
        <v>46</v>
      </c>
      <c r="BT157">
        <v>20.5</v>
      </c>
      <c r="CA157">
        <v>109</v>
      </c>
      <c r="CC157">
        <v>100</v>
      </c>
      <c r="CE157">
        <v>71.7</v>
      </c>
      <c r="CM157">
        <v>100</v>
      </c>
    </row>
    <row r="158" spans="1:91" x14ac:dyDescent="0.25">
      <c r="A158" s="36"/>
      <c r="J158">
        <v>31.6</v>
      </c>
      <c r="L158">
        <v>0</v>
      </c>
      <c r="M158">
        <v>1.1000000000000001</v>
      </c>
      <c r="Q158">
        <v>30</v>
      </c>
      <c r="S158">
        <v>26</v>
      </c>
      <c r="X158">
        <v>60</v>
      </c>
      <c r="Y158">
        <v>46.4</v>
      </c>
      <c r="AC158">
        <v>0</v>
      </c>
      <c r="AF158">
        <v>37.799999999999997</v>
      </c>
      <c r="AJ158">
        <v>67.900000000000006</v>
      </c>
      <c r="AL158">
        <v>27.78</v>
      </c>
      <c r="AN158">
        <v>64.83</v>
      </c>
      <c r="AO158">
        <v>0</v>
      </c>
      <c r="AP158">
        <v>0</v>
      </c>
      <c r="AX158">
        <v>32.33</v>
      </c>
      <c r="AY158">
        <v>18</v>
      </c>
      <c r="BC158">
        <v>100</v>
      </c>
      <c r="BD158">
        <v>84.18</v>
      </c>
      <c r="BK158">
        <v>32</v>
      </c>
      <c r="BM158">
        <v>50</v>
      </c>
      <c r="BP158">
        <v>7.08</v>
      </c>
      <c r="BQ158">
        <v>60</v>
      </c>
      <c r="BR158">
        <v>46</v>
      </c>
      <c r="BT158">
        <v>20.399999999999999</v>
      </c>
      <c r="CA158">
        <v>0</v>
      </c>
      <c r="CC158">
        <v>0.45300000000000001</v>
      </c>
      <c r="CE158">
        <v>0</v>
      </c>
      <c r="CM158">
        <v>100</v>
      </c>
    </row>
    <row r="159" spans="1:91" x14ac:dyDescent="0.25">
      <c r="A159" s="36"/>
      <c r="G159" t="s">
        <v>7</v>
      </c>
      <c r="H159" t="s">
        <v>6</v>
      </c>
      <c r="I159" t="s">
        <v>6</v>
      </c>
      <c r="J159" t="s">
        <v>7</v>
      </c>
      <c r="K159" t="s">
        <v>7</v>
      </c>
      <c r="L159" t="s">
        <v>7</v>
      </c>
      <c r="M159" t="s">
        <v>7</v>
      </c>
      <c r="N159" t="s">
        <v>7</v>
      </c>
      <c r="O159" t="s">
        <v>7</v>
      </c>
      <c r="P159" t="s">
        <v>7</v>
      </c>
      <c r="Q159" t="s">
        <v>7</v>
      </c>
      <c r="R159" t="s">
        <v>7</v>
      </c>
      <c r="S159" t="s">
        <v>7</v>
      </c>
      <c r="W159" t="s">
        <v>6</v>
      </c>
      <c r="X159" t="s">
        <v>7</v>
      </c>
      <c r="Y159" t="s">
        <v>7</v>
      </c>
      <c r="AA159" t="s">
        <v>7</v>
      </c>
      <c r="AB159" t="s">
        <v>7</v>
      </c>
      <c r="AC159" t="s">
        <v>7</v>
      </c>
      <c r="AE159" t="s">
        <v>7</v>
      </c>
      <c r="AF159" t="s">
        <v>6</v>
      </c>
      <c r="AG159" t="s">
        <v>7</v>
      </c>
      <c r="AH159" t="s">
        <v>7</v>
      </c>
      <c r="AI159" t="s">
        <v>7</v>
      </c>
      <c r="AJ159" t="s">
        <v>7</v>
      </c>
      <c r="AK159" t="s">
        <v>7</v>
      </c>
      <c r="AL159" t="s">
        <v>7</v>
      </c>
      <c r="AN159" t="s">
        <v>7</v>
      </c>
      <c r="AO159" t="s">
        <v>7</v>
      </c>
      <c r="AP159" t="s">
        <v>7</v>
      </c>
      <c r="AQ159" t="s">
        <v>7</v>
      </c>
      <c r="AR159" t="s">
        <v>277</v>
      </c>
      <c r="AS159" t="s">
        <v>6</v>
      </c>
      <c r="AU159" t="s">
        <v>7</v>
      </c>
      <c r="AV159" t="s">
        <v>7</v>
      </c>
      <c r="AW159" t="s">
        <v>7</v>
      </c>
      <c r="AX159" t="s">
        <v>7</v>
      </c>
      <c r="AY159" t="s">
        <v>7</v>
      </c>
      <c r="BC159" t="s">
        <v>7</v>
      </c>
      <c r="BD159" t="s">
        <v>7</v>
      </c>
      <c r="BE159" t="s">
        <v>7</v>
      </c>
      <c r="BF159" t="s">
        <v>7</v>
      </c>
      <c r="BG159" t="s">
        <v>7</v>
      </c>
      <c r="BI159" t="s">
        <v>7</v>
      </c>
      <c r="BJ159" t="s">
        <v>7</v>
      </c>
      <c r="BK159" t="s">
        <v>7</v>
      </c>
      <c r="BL159" t="s">
        <v>6</v>
      </c>
      <c r="BM159" t="s">
        <v>7</v>
      </c>
      <c r="BN159" t="s">
        <v>6</v>
      </c>
      <c r="BO159" t="s">
        <v>7</v>
      </c>
      <c r="BP159" t="s">
        <v>7</v>
      </c>
      <c r="BQ159" t="s">
        <v>7</v>
      </c>
      <c r="BR159" t="s">
        <v>7</v>
      </c>
      <c r="BS159" t="s">
        <v>6</v>
      </c>
      <c r="BT159" t="s">
        <v>7</v>
      </c>
      <c r="BV159" t="s">
        <v>7</v>
      </c>
      <c r="BW159" t="s">
        <v>7</v>
      </c>
      <c r="BY159" t="s">
        <v>7</v>
      </c>
      <c r="CA159" t="s">
        <v>7</v>
      </c>
      <c r="CB159" t="s">
        <v>7</v>
      </c>
      <c r="CC159" t="s">
        <v>7</v>
      </c>
      <c r="CD159" t="s">
        <v>7</v>
      </c>
      <c r="CE159" t="s">
        <v>7</v>
      </c>
      <c r="CH159" t="s">
        <v>7</v>
      </c>
      <c r="CM159" t="s">
        <v>7</v>
      </c>
    </row>
    <row r="160" spans="1:91" x14ac:dyDescent="0.25">
      <c r="A160" s="36"/>
      <c r="AR160" t="s">
        <v>578</v>
      </c>
    </row>
    <row r="161" spans="1:86" x14ac:dyDescent="0.25">
      <c r="A161" s="36"/>
      <c r="G161">
        <v>18</v>
      </c>
      <c r="J161">
        <v>355</v>
      </c>
      <c r="K161">
        <v>504</v>
      </c>
      <c r="M161">
        <v>838</v>
      </c>
      <c r="N161">
        <v>4689</v>
      </c>
      <c r="O161">
        <v>75</v>
      </c>
      <c r="P161">
        <v>185</v>
      </c>
      <c r="Q161">
        <v>3109</v>
      </c>
      <c r="S161">
        <v>834</v>
      </c>
      <c r="W161">
        <v>553</v>
      </c>
      <c r="Y161">
        <v>1105</v>
      </c>
      <c r="AA161">
        <v>804</v>
      </c>
      <c r="AB161">
        <v>171</v>
      </c>
      <c r="AC161">
        <v>6141</v>
      </c>
      <c r="AE161">
        <v>4740</v>
      </c>
      <c r="AF161">
        <v>320</v>
      </c>
      <c r="AG161">
        <v>31</v>
      </c>
      <c r="AH161">
        <v>1868</v>
      </c>
      <c r="AI161">
        <v>208</v>
      </c>
      <c r="AJ161">
        <v>510</v>
      </c>
      <c r="AK161">
        <v>513</v>
      </c>
      <c r="AL161">
        <v>937</v>
      </c>
      <c r="AN161">
        <v>167</v>
      </c>
      <c r="AO161">
        <v>20</v>
      </c>
      <c r="AP161">
        <v>143</v>
      </c>
      <c r="AQ161">
        <v>690</v>
      </c>
      <c r="AR161">
        <v>231</v>
      </c>
      <c r="AU161">
        <v>1334</v>
      </c>
      <c r="AV161">
        <v>1332</v>
      </c>
      <c r="AX161">
        <v>890</v>
      </c>
      <c r="AY161">
        <v>274</v>
      </c>
      <c r="BC161">
        <v>803</v>
      </c>
      <c r="BD161">
        <v>423</v>
      </c>
      <c r="BF161">
        <v>6159</v>
      </c>
      <c r="BG161">
        <v>1626</v>
      </c>
      <c r="BI161">
        <v>1324</v>
      </c>
      <c r="BJ161">
        <v>69</v>
      </c>
      <c r="BK161">
        <v>2430</v>
      </c>
      <c r="BM161">
        <v>2541</v>
      </c>
      <c r="BP161">
        <v>1084</v>
      </c>
      <c r="BQ161">
        <v>878</v>
      </c>
      <c r="BR161">
        <v>1263</v>
      </c>
      <c r="BS161">
        <v>1527</v>
      </c>
      <c r="BT161">
        <v>1598</v>
      </c>
      <c r="BV161">
        <v>770</v>
      </c>
      <c r="BW161">
        <v>1571</v>
      </c>
      <c r="BY161">
        <v>610</v>
      </c>
      <c r="CC161">
        <v>542</v>
      </c>
      <c r="CD161">
        <v>1686</v>
      </c>
      <c r="CE161">
        <v>907</v>
      </c>
      <c r="CH161">
        <v>5193</v>
      </c>
    </row>
    <row r="162" spans="1:86" x14ac:dyDescent="0.25">
      <c r="A162" s="36"/>
      <c r="G162">
        <v>18</v>
      </c>
      <c r="J162">
        <v>363</v>
      </c>
      <c r="K162">
        <v>504</v>
      </c>
      <c r="M162">
        <v>838</v>
      </c>
      <c r="N162">
        <v>4712</v>
      </c>
      <c r="O162">
        <v>81</v>
      </c>
      <c r="P162">
        <v>185</v>
      </c>
      <c r="Q162">
        <v>3171</v>
      </c>
      <c r="S162">
        <v>836</v>
      </c>
      <c r="W162">
        <v>560</v>
      </c>
      <c r="Y162">
        <v>1164</v>
      </c>
      <c r="AA162">
        <v>805</v>
      </c>
      <c r="AB162">
        <v>171</v>
      </c>
      <c r="AC162">
        <v>6337</v>
      </c>
      <c r="AE162">
        <v>4803</v>
      </c>
      <c r="AF162">
        <v>320</v>
      </c>
      <c r="AG162">
        <v>31</v>
      </c>
      <c r="AH162">
        <v>1872</v>
      </c>
      <c r="AI162">
        <v>108</v>
      </c>
      <c r="AJ162">
        <v>558</v>
      </c>
      <c r="AK162">
        <v>513</v>
      </c>
      <c r="AL162">
        <v>946</v>
      </c>
      <c r="AN162">
        <v>167</v>
      </c>
      <c r="AO162">
        <v>13</v>
      </c>
      <c r="AP162">
        <v>143</v>
      </c>
      <c r="AQ162">
        <v>690</v>
      </c>
      <c r="AR162">
        <v>231</v>
      </c>
      <c r="AU162">
        <v>1334</v>
      </c>
      <c r="AV162">
        <v>1266</v>
      </c>
      <c r="AX162">
        <v>890</v>
      </c>
      <c r="AY162">
        <v>280</v>
      </c>
      <c r="BC162">
        <v>986</v>
      </c>
      <c r="BD162">
        <v>423</v>
      </c>
      <c r="BF162">
        <v>6216</v>
      </c>
      <c r="BG162">
        <v>1645</v>
      </c>
      <c r="BI162">
        <v>1324</v>
      </c>
      <c r="BJ162">
        <v>69</v>
      </c>
      <c r="BK162">
        <v>2445</v>
      </c>
      <c r="BM162">
        <v>3987</v>
      </c>
      <c r="BP162">
        <v>1105</v>
      </c>
      <c r="BQ162">
        <v>907</v>
      </c>
      <c r="BR162">
        <v>1263</v>
      </c>
      <c r="BS162">
        <v>1527</v>
      </c>
      <c r="BT162">
        <v>1604</v>
      </c>
      <c r="BV162">
        <v>775</v>
      </c>
      <c r="BW162">
        <v>1601</v>
      </c>
      <c r="BY162">
        <v>612</v>
      </c>
      <c r="CC162">
        <v>542</v>
      </c>
      <c r="CD162">
        <v>1692</v>
      </c>
      <c r="CE162">
        <v>928</v>
      </c>
      <c r="CH162">
        <v>5572</v>
      </c>
    </row>
    <row r="163" spans="1:86" x14ac:dyDescent="0.25">
      <c r="A163" s="36"/>
      <c r="G163">
        <v>93</v>
      </c>
      <c r="I163">
        <v>550</v>
      </c>
      <c r="J163">
        <v>1008</v>
      </c>
      <c r="K163">
        <v>1485</v>
      </c>
      <c r="L163">
        <v>51</v>
      </c>
      <c r="M163">
        <v>2048</v>
      </c>
      <c r="N163">
        <v>2565</v>
      </c>
      <c r="O163">
        <v>810</v>
      </c>
      <c r="P163">
        <v>218</v>
      </c>
      <c r="Q163">
        <v>4111</v>
      </c>
      <c r="R163">
        <v>1466</v>
      </c>
      <c r="S163">
        <v>478</v>
      </c>
      <c r="W163">
        <v>2613</v>
      </c>
      <c r="X163">
        <v>320</v>
      </c>
      <c r="Y163">
        <v>1767</v>
      </c>
      <c r="AA163">
        <v>959</v>
      </c>
      <c r="AB163">
        <v>1055</v>
      </c>
      <c r="AE163">
        <v>1013</v>
      </c>
      <c r="AF163">
        <v>619</v>
      </c>
      <c r="AG163">
        <v>21</v>
      </c>
      <c r="AH163">
        <v>752</v>
      </c>
      <c r="AI163">
        <v>7</v>
      </c>
      <c r="AJ163">
        <v>653</v>
      </c>
      <c r="AK163">
        <v>429</v>
      </c>
      <c r="AL163">
        <v>754</v>
      </c>
      <c r="AN163">
        <v>1250</v>
      </c>
      <c r="AO163">
        <v>0</v>
      </c>
      <c r="AP163">
        <v>766</v>
      </c>
      <c r="AQ163">
        <v>2354</v>
      </c>
      <c r="AU163">
        <v>613</v>
      </c>
      <c r="AV163">
        <v>4250</v>
      </c>
      <c r="AW163">
        <v>3255</v>
      </c>
      <c r="AX163">
        <v>3610</v>
      </c>
      <c r="AY163">
        <v>2370</v>
      </c>
      <c r="BA163">
        <v>102</v>
      </c>
      <c r="BC163">
        <v>320</v>
      </c>
      <c r="BD163">
        <v>1275</v>
      </c>
      <c r="BE163">
        <v>542</v>
      </c>
      <c r="BG163">
        <v>2036</v>
      </c>
      <c r="BH163">
        <v>0</v>
      </c>
      <c r="BI163">
        <v>2710</v>
      </c>
      <c r="BJ163">
        <v>792</v>
      </c>
      <c r="BK163">
        <v>1804</v>
      </c>
      <c r="BL163">
        <v>294</v>
      </c>
      <c r="BM163">
        <v>8</v>
      </c>
      <c r="BO163">
        <v>7894</v>
      </c>
      <c r="BP163">
        <v>1284</v>
      </c>
      <c r="BQ163">
        <v>350</v>
      </c>
      <c r="BR163">
        <v>801</v>
      </c>
      <c r="BS163">
        <v>201</v>
      </c>
      <c r="BT163">
        <v>1048</v>
      </c>
      <c r="BU163">
        <v>936</v>
      </c>
      <c r="BV163">
        <v>132</v>
      </c>
      <c r="BW163">
        <v>739</v>
      </c>
      <c r="BY163">
        <v>651</v>
      </c>
      <c r="CA163">
        <v>3670</v>
      </c>
      <c r="CB163">
        <v>2320</v>
      </c>
      <c r="CC163">
        <v>1103</v>
      </c>
      <c r="CD163">
        <v>2175</v>
      </c>
      <c r="CH163">
        <v>5564</v>
      </c>
    </row>
    <row r="164" spans="1:86" x14ac:dyDescent="0.25">
      <c r="A164" s="36"/>
      <c r="G164">
        <v>91</v>
      </c>
      <c r="I164">
        <v>550</v>
      </c>
      <c r="J164">
        <v>1068</v>
      </c>
      <c r="K164">
        <v>1611</v>
      </c>
      <c r="L164">
        <v>51</v>
      </c>
      <c r="M164">
        <v>2202</v>
      </c>
      <c r="N164">
        <v>2596</v>
      </c>
      <c r="O164">
        <v>812</v>
      </c>
      <c r="P164">
        <v>221</v>
      </c>
      <c r="Q164">
        <v>4152</v>
      </c>
      <c r="R164">
        <v>1467</v>
      </c>
      <c r="S164">
        <v>487</v>
      </c>
      <c r="W164">
        <v>2613</v>
      </c>
      <c r="X164">
        <v>316</v>
      </c>
      <c r="Y164">
        <v>1767</v>
      </c>
      <c r="AA164">
        <v>965</v>
      </c>
      <c r="AB164">
        <v>1084</v>
      </c>
      <c r="AE164">
        <v>1162</v>
      </c>
      <c r="AF164">
        <v>619</v>
      </c>
      <c r="AG164">
        <v>29</v>
      </c>
      <c r="AH164">
        <v>753</v>
      </c>
      <c r="AI164">
        <v>1</v>
      </c>
      <c r="AJ164">
        <v>682</v>
      </c>
      <c r="AK164">
        <v>436</v>
      </c>
      <c r="AL164">
        <v>763</v>
      </c>
      <c r="AN164">
        <v>1321</v>
      </c>
      <c r="AO164">
        <v>13</v>
      </c>
      <c r="AP164">
        <v>775</v>
      </c>
      <c r="AQ164">
        <v>2368</v>
      </c>
      <c r="AU164">
        <v>723</v>
      </c>
      <c r="AV164">
        <v>4278</v>
      </c>
      <c r="AW164">
        <v>3296</v>
      </c>
      <c r="AX164">
        <v>3638</v>
      </c>
      <c r="AY164">
        <v>2372</v>
      </c>
      <c r="BA164">
        <v>102</v>
      </c>
      <c r="BC164">
        <v>517</v>
      </c>
      <c r="BD164">
        <v>1277</v>
      </c>
      <c r="BE164">
        <v>542</v>
      </c>
      <c r="BG164">
        <v>3481</v>
      </c>
      <c r="BH164">
        <v>0</v>
      </c>
      <c r="BI164">
        <v>2812</v>
      </c>
      <c r="BJ164">
        <v>867</v>
      </c>
      <c r="BK164">
        <v>1814</v>
      </c>
      <c r="BL164">
        <v>294</v>
      </c>
      <c r="BM164">
        <v>2468</v>
      </c>
      <c r="BO164">
        <v>10543</v>
      </c>
      <c r="BP164">
        <v>1284</v>
      </c>
      <c r="BQ164">
        <v>365</v>
      </c>
      <c r="BR164">
        <v>805</v>
      </c>
      <c r="BS164">
        <v>49</v>
      </c>
      <c r="BT164">
        <v>1056</v>
      </c>
      <c r="BU164">
        <v>1008</v>
      </c>
      <c r="BV164">
        <v>133</v>
      </c>
      <c r="BW164">
        <v>633</v>
      </c>
      <c r="BY164">
        <v>653</v>
      </c>
      <c r="CA164">
        <v>3763</v>
      </c>
      <c r="CB164">
        <v>2583</v>
      </c>
      <c r="CC164">
        <v>1103</v>
      </c>
      <c r="CD164">
        <v>2263</v>
      </c>
      <c r="CH164">
        <v>5943</v>
      </c>
    </row>
    <row r="165" spans="1:86" x14ac:dyDescent="0.25">
      <c r="A165" s="36"/>
      <c r="G165">
        <v>18</v>
      </c>
      <c r="J165">
        <v>30</v>
      </c>
      <c r="K165">
        <v>2</v>
      </c>
      <c r="M165">
        <v>0</v>
      </c>
      <c r="N165">
        <v>1151</v>
      </c>
      <c r="O165">
        <v>0</v>
      </c>
      <c r="P165">
        <v>98</v>
      </c>
      <c r="Q165">
        <v>306</v>
      </c>
      <c r="S165">
        <v>171</v>
      </c>
      <c r="W165">
        <v>0</v>
      </c>
      <c r="Y165">
        <v>229</v>
      </c>
      <c r="AA165">
        <v>7</v>
      </c>
      <c r="AB165">
        <v>101</v>
      </c>
      <c r="AC165">
        <v>6141</v>
      </c>
      <c r="AE165">
        <v>37</v>
      </c>
      <c r="AF165">
        <v>320</v>
      </c>
      <c r="AG165">
        <v>0</v>
      </c>
      <c r="AH165">
        <v>0</v>
      </c>
      <c r="AI165">
        <v>208</v>
      </c>
      <c r="AJ165">
        <v>12</v>
      </c>
      <c r="AK165">
        <v>0</v>
      </c>
      <c r="AL165">
        <v>23</v>
      </c>
      <c r="AN165">
        <v>0</v>
      </c>
      <c r="AO165">
        <v>0</v>
      </c>
      <c r="AP165">
        <v>114</v>
      </c>
      <c r="AQ165">
        <v>0</v>
      </c>
      <c r="AR165">
        <v>9</v>
      </c>
      <c r="AU165">
        <v>36</v>
      </c>
      <c r="AV165">
        <v>1</v>
      </c>
      <c r="AX165">
        <v>70</v>
      </c>
      <c r="AY165">
        <v>0</v>
      </c>
      <c r="BC165">
        <v>258</v>
      </c>
      <c r="BD165">
        <v>92</v>
      </c>
      <c r="BF165">
        <v>610</v>
      </c>
      <c r="BG165">
        <v>1600</v>
      </c>
      <c r="BI165">
        <v>1324</v>
      </c>
      <c r="BJ165">
        <v>69</v>
      </c>
      <c r="BK165">
        <v>106</v>
      </c>
      <c r="BM165">
        <v>543</v>
      </c>
      <c r="BP165">
        <v>764</v>
      </c>
      <c r="BQ165">
        <v>878</v>
      </c>
      <c r="BR165">
        <v>68</v>
      </c>
      <c r="BS165">
        <v>389</v>
      </c>
      <c r="BT165">
        <v>0</v>
      </c>
      <c r="BV165">
        <v>77</v>
      </c>
      <c r="BW165">
        <v>0</v>
      </c>
      <c r="BY165">
        <v>5</v>
      </c>
      <c r="CC165">
        <v>0</v>
      </c>
      <c r="CD165">
        <v>16</v>
      </c>
      <c r="CE165">
        <v>0</v>
      </c>
      <c r="CH165">
        <v>1264</v>
      </c>
    </row>
    <row r="166" spans="1:86" x14ac:dyDescent="0.25">
      <c r="A166" s="36"/>
      <c r="G166">
        <v>18</v>
      </c>
      <c r="J166">
        <v>66</v>
      </c>
      <c r="K166">
        <v>2</v>
      </c>
      <c r="M166">
        <v>0</v>
      </c>
      <c r="N166">
        <v>1347</v>
      </c>
      <c r="O166">
        <v>0</v>
      </c>
      <c r="P166">
        <v>98</v>
      </c>
      <c r="Q166">
        <v>339</v>
      </c>
      <c r="S166">
        <v>184</v>
      </c>
      <c r="W166">
        <v>0</v>
      </c>
      <c r="Y166">
        <v>288</v>
      </c>
      <c r="AA166">
        <v>7</v>
      </c>
      <c r="AB166">
        <v>101</v>
      </c>
      <c r="AC166">
        <v>6337</v>
      </c>
      <c r="AE166">
        <v>1040</v>
      </c>
      <c r="AF166">
        <v>320</v>
      </c>
      <c r="AG166">
        <v>0</v>
      </c>
      <c r="AH166">
        <v>0</v>
      </c>
      <c r="AI166">
        <v>108</v>
      </c>
      <c r="AJ166">
        <v>12</v>
      </c>
      <c r="AK166">
        <v>0</v>
      </c>
      <c r="AL166">
        <v>47</v>
      </c>
      <c r="AN166">
        <v>0</v>
      </c>
      <c r="AO166">
        <v>0</v>
      </c>
      <c r="AP166">
        <v>143</v>
      </c>
      <c r="AQ166">
        <v>0</v>
      </c>
      <c r="AR166">
        <v>9</v>
      </c>
      <c r="AU166">
        <v>36</v>
      </c>
      <c r="AV166">
        <v>1</v>
      </c>
      <c r="AX166">
        <v>76</v>
      </c>
      <c r="AY166">
        <v>0</v>
      </c>
      <c r="BC166">
        <v>286</v>
      </c>
      <c r="BD166">
        <v>94</v>
      </c>
      <c r="BF166">
        <v>628</v>
      </c>
      <c r="BG166">
        <v>1619</v>
      </c>
      <c r="BI166">
        <v>1324</v>
      </c>
      <c r="BJ166">
        <v>69</v>
      </c>
      <c r="BK166">
        <v>121</v>
      </c>
      <c r="BM166">
        <v>1989</v>
      </c>
      <c r="BP166">
        <v>764</v>
      </c>
      <c r="BQ166">
        <v>907</v>
      </c>
      <c r="BR166">
        <v>68</v>
      </c>
      <c r="BS166">
        <v>389</v>
      </c>
      <c r="BT166">
        <v>0</v>
      </c>
      <c r="BV166">
        <v>78</v>
      </c>
      <c r="BW166">
        <v>0</v>
      </c>
      <c r="BY166">
        <v>5</v>
      </c>
      <c r="CC166">
        <v>0</v>
      </c>
      <c r="CD166">
        <v>16</v>
      </c>
      <c r="CE166">
        <v>35</v>
      </c>
      <c r="CH166">
        <v>1628</v>
      </c>
    </row>
    <row r="167" spans="1:86" x14ac:dyDescent="0.25">
      <c r="A167" s="36"/>
      <c r="G167">
        <v>86</v>
      </c>
      <c r="I167">
        <v>51</v>
      </c>
      <c r="J167">
        <v>29</v>
      </c>
      <c r="K167">
        <v>339</v>
      </c>
      <c r="L167">
        <v>0</v>
      </c>
      <c r="M167">
        <v>25</v>
      </c>
      <c r="N167">
        <v>214</v>
      </c>
      <c r="O167">
        <v>234</v>
      </c>
      <c r="P167">
        <v>136</v>
      </c>
      <c r="Q167">
        <v>1149</v>
      </c>
      <c r="R167">
        <v>280</v>
      </c>
      <c r="S167">
        <v>106</v>
      </c>
      <c r="W167">
        <v>0</v>
      </c>
      <c r="X167">
        <v>0</v>
      </c>
      <c r="Y167">
        <v>1073</v>
      </c>
      <c r="AA167">
        <v>325</v>
      </c>
      <c r="AB167">
        <v>152</v>
      </c>
      <c r="AE167">
        <v>210</v>
      </c>
      <c r="AF167">
        <v>234</v>
      </c>
      <c r="AG167">
        <v>0</v>
      </c>
      <c r="AH167">
        <v>15</v>
      </c>
      <c r="AI167">
        <v>7</v>
      </c>
      <c r="AJ167">
        <v>57</v>
      </c>
      <c r="AK167">
        <v>177</v>
      </c>
      <c r="AL167">
        <v>154</v>
      </c>
      <c r="AN167">
        <v>53</v>
      </c>
      <c r="AO167">
        <v>0</v>
      </c>
      <c r="AP167">
        <v>0</v>
      </c>
      <c r="AQ167">
        <v>743</v>
      </c>
      <c r="AU167">
        <v>80</v>
      </c>
      <c r="AV167">
        <v>1187</v>
      </c>
      <c r="AW167">
        <v>250</v>
      </c>
      <c r="AX167">
        <v>2197</v>
      </c>
      <c r="AY167">
        <v>620</v>
      </c>
      <c r="BA167">
        <v>0</v>
      </c>
      <c r="BC167">
        <v>113</v>
      </c>
      <c r="BD167">
        <v>0</v>
      </c>
      <c r="BE167">
        <v>13</v>
      </c>
      <c r="BG167">
        <v>311</v>
      </c>
      <c r="BH167">
        <v>0</v>
      </c>
      <c r="BI167">
        <v>636</v>
      </c>
      <c r="BJ167">
        <v>199</v>
      </c>
      <c r="BK167">
        <v>562</v>
      </c>
      <c r="BL167">
        <v>101</v>
      </c>
      <c r="BO167">
        <v>7704</v>
      </c>
      <c r="BP167">
        <v>70</v>
      </c>
      <c r="BQ167">
        <v>43</v>
      </c>
      <c r="BR167">
        <v>228</v>
      </c>
      <c r="BS167">
        <v>111</v>
      </c>
      <c r="BT167">
        <v>111</v>
      </c>
      <c r="BU167">
        <v>524</v>
      </c>
      <c r="BV167">
        <v>3</v>
      </c>
      <c r="BW167">
        <v>355</v>
      </c>
      <c r="BY167">
        <v>213</v>
      </c>
      <c r="CA167">
        <v>78</v>
      </c>
      <c r="CB167">
        <v>455</v>
      </c>
      <c r="CC167">
        <v>5</v>
      </c>
      <c r="CD167">
        <v>90</v>
      </c>
      <c r="CH167">
        <v>1347</v>
      </c>
    </row>
    <row r="168" spans="1:86" x14ac:dyDescent="0.25">
      <c r="A168" s="36"/>
      <c r="G168">
        <v>84</v>
      </c>
      <c r="I168">
        <v>51</v>
      </c>
      <c r="J168">
        <v>40</v>
      </c>
      <c r="K168">
        <v>308</v>
      </c>
      <c r="L168">
        <v>0</v>
      </c>
      <c r="M168">
        <v>25</v>
      </c>
      <c r="N168">
        <v>217</v>
      </c>
      <c r="O168">
        <v>235</v>
      </c>
      <c r="P168">
        <v>139</v>
      </c>
      <c r="Q168">
        <v>1176</v>
      </c>
      <c r="R168">
        <v>288</v>
      </c>
      <c r="S168">
        <v>127</v>
      </c>
      <c r="W168">
        <v>0</v>
      </c>
      <c r="X168">
        <v>0</v>
      </c>
      <c r="Y168">
        <v>1073</v>
      </c>
      <c r="AA168">
        <v>326</v>
      </c>
      <c r="AB168">
        <v>163</v>
      </c>
      <c r="AE168">
        <v>357</v>
      </c>
      <c r="AF168">
        <v>234</v>
      </c>
      <c r="AG168">
        <v>0</v>
      </c>
      <c r="AH168">
        <v>15</v>
      </c>
      <c r="AI168">
        <v>1</v>
      </c>
      <c r="AJ168">
        <v>59</v>
      </c>
      <c r="AK168">
        <v>177</v>
      </c>
      <c r="AL168">
        <v>212</v>
      </c>
      <c r="AN168">
        <v>188</v>
      </c>
      <c r="AO168">
        <v>0</v>
      </c>
      <c r="AP168">
        <v>0</v>
      </c>
      <c r="AQ168">
        <v>807</v>
      </c>
      <c r="AU168">
        <v>83</v>
      </c>
      <c r="AV168">
        <v>1218</v>
      </c>
      <c r="AW168">
        <v>249</v>
      </c>
      <c r="AX168">
        <v>2233</v>
      </c>
      <c r="AY168">
        <v>720</v>
      </c>
      <c r="BA168">
        <v>0</v>
      </c>
      <c r="BC168">
        <v>139</v>
      </c>
      <c r="BD168">
        <v>0</v>
      </c>
      <c r="BE168">
        <v>13</v>
      </c>
      <c r="BG168">
        <v>314</v>
      </c>
      <c r="BH168">
        <v>0</v>
      </c>
      <c r="BI168">
        <v>672</v>
      </c>
      <c r="BJ168">
        <v>249</v>
      </c>
      <c r="BK168">
        <v>577</v>
      </c>
      <c r="BL168">
        <v>101</v>
      </c>
      <c r="BM168">
        <v>0</v>
      </c>
      <c r="BO168">
        <v>10033</v>
      </c>
      <c r="BP168">
        <v>91</v>
      </c>
      <c r="BQ168">
        <v>45</v>
      </c>
      <c r="BR168">
        <v>232</v>
      </c>
      <c r="BS168">
        <v>15</v>
      </c>
      <c r="BT168">
        <v>111</v>
      </c>
      <c r="BU168">
        <v>589</v>
      </c>
      <c r="BV168">
        <v>3</v>
      </c>
      <c r="BW168">
        <v>373</v>
      </c>
      <c r="BY168">
        <v>217</v>
      </c>
      <c r="CA168">
        <v>146</v>
      </c>
      <c r="CB168">
        <v>455</v>
      </c>
      <c r="CC168">
        <v>5</v>
      </c>
      <c r="CD168">
        <v>97</v>
      </c>
      <c r="CH168">
        <v>1719</v>
      </c>
    </row>
    <row r="169" spans="1:86" x14ac:dyDescent="0.25">
      <c r="A169" s="36"/>
      <c r="G169">
        <v>0</v>
      </c>
      <c r="J169">
        <v>194</v>
      </c>
      <c r="K169">
        <v>0</v>
      </c>
      <c r="M169">
        <v>108</v>
      </c>
      <c r="N169">
        <v>3538</v>
      </c>
      <c r="O169">
        <v>51</v>
      </c>
      <c r="P169">
        <v>87</v>
      </c>
      <c r="Q169">
        <v>1510</v>
      </c>
      <c r="S169">
        <v>663</v>
      </c>
      <c r="W169">
        <v>240</v>
      </c>
      <c r="Y169">
        <v>876</v>
      </c>
      <c r="AA169">
        <v>0</v>
      </c>
      <c r="AB169">
        <v>70</v>
      </c>
      <c r="AC169">
        <v>0</v>
      </c>
      <c r="AF169">
        <v>0</v>
      </c>
      <c r="AG169">
        <v>31</v>
      </c>
      <c r="AH169">
        <v>401</v>
      </c>
      <c r="AI169">
        <v>0</v>
      </c>
      <c r="AJ169">
        <v>155</v>
      </c>
      <c r="AK169">
        <v>0</v>
      </c>
      <c r="AL169">
        <v>0</v>
      </c>
      <c r="AN169">
        <v>59</v>
      </c>
      <c r="AO169">
        <v>4</v>
      </c>
      <c r="AP169">
        <v>0</v>
      </c>
      <c r="AQ169">
        <v>690</v>
      </c>
      <c r="AR169">
        <v>41</v>
      </c>
      <c r="AU169">
        <v>1298</v>
      </c>
      <c r="AV169">
        <v>70</v>
      </c>
      <c r="AX169">
        <v>70</v>
      </c>
      <c r="AY169">
        <v>0</v>
      </c>
      <c r="BC169">
        <v>545</v>
      </c>
      <c r="BD169">
        <v>331</v>
      </c>
      <c r="BF169">
        <v>2976</v>
      </c>
      <c r="BG169">
        <v>0</v>
      </c>
      <c r="BI169">
        <v>0</v>
      </c>
      <c r="BJ169">
        <v>0</v>
      </c>
      <c r="BK169">
        <v>0</v>
      </c>
      <c r="BM169">
        <v>1998</v>
      </c>
      <c r="BP169">
        <v>8</v>
      </c>
      <c r="BQ169">
        <v>0</v>
      </c>
      <c r="BR169">
        <v>0</v>
      </c>
      <c r="BS169">
        <v>1138</v>
      </c>
      <c r="BT169">
        <v>327</v>
      </c>
      <c r="BV169">
        <v>693</v>
      </c>
      <c r="BW169">
        <v>0</v>
      </c>
      <c r="BY169">
        <v>605</v>
      </c>
      <c r="CC169">
        <v>538</v>
      </c>
      <c r="CD169">
        <v>24</v>
      </c>
      <c r="CE169">
        <v>635</v>
      </c>
      <c r="CH169">
        <v>1670</v>
      </c>
    </row>
    <row r="170" spans="1:86" x14ac:dyDescent="0.25">
      <c r="A170" s="36"/>
      <c r="G170">
        <v>0</v>
      </c>
      <c r="J170">
        <v>204</v>
      </c>
      <c r="K170">
        <v>0</v>
      </c>
      <c r="M170">
        <v>108</v>
      </c>
      <c r="N170">
        <v>3365</v>
      </c>
      <c r="O170">
        <v>51</v>
      </c>
      <c r="P170">
        <v>87</v>
      </c>
      <c r="Q170">
        <v>1518</v>
      </c>
      <c r="S170">
        <v>652</v>
      </c>
      <c r="W170">
        <v>247</v>
      </c>
      <c r="Y170">
        <v>876</v>
      </c>
      <c r="AA170">
        <v>0</v>
      </c>
      <c r="AB170">
        <v>70</v>
      </c>
      <c r="AC170">
        <v>0</v>
      </c>
      <c r="AF170">
        <v>0</v>
      </c>
      <c r="AG170">
        <v>31</v>
      </c>
      <c r="AH170">
        <v>405</v>
      </c>
      <c r="AI170">
        <v>0</v>
      </c>
      <c r="AJ170">
        <v>161</v>
      </c>
      <c r="AK170">
        <v>0</v>
      </c>
      <c r="AL170">
        <v>0</v>
      </c>
      <c r="AN170">
        <v>59</v>
      </c>
      <c r="AO170">
        <v>0</v>
      </c>
      <c r="AP170">
        <v>0</v>
      </c>
      <c r="AQ170">
        <v>690</v>
      </c>
      <c r="AR170">
        <v>41</v>
      </c>
      <c r="AU170">
        <v>1298</v>
      </c>
      <c r="AV170">
        <v>70</v>
      </c>
      <c r="AX170">
        <v>814</v>
      </c>
      <c r="AY170">
        <v>0</v>
      </c>
      <c r="BC170">
        <v>700</v>
      </c>
      <c r="BD170">
        <v>329</v>
      </c>
      <c r="BF170">
        <v>2984</v>
      </c>
      <c r="BG170">
        <v>0</v>
      </c>
      <c r="BI170">
        <v>0</v>
      </c>
      <c r="BJ170">
        <v>0</v>
      </c>
      <c r="BK170">
        <v>0</v>
      </c>
      <c r="BM170">
        <v>1998</v>
      </c>
      <c r="BP170">
        <v>8</v>
      </c>
      <c r="BQ170">
        <v>0</v>
      </c>
      <c r="BR170">
        <v>0</v>
      </c>
      <c r="BS170">
        <v>1138</v>
      </c>
      <c r="BT170">
        <v>327</v>
      </c>
      <c r="BV170">
        <v>697</v>
      </c>
      <c r="BW170">
        <v>0</v>
      </c>
      <c r="BY170">
        <v>607</v>
      </c>
      <c r="CC170">
        <v>542</v>
      </c>
      <c r="CD170">
        <v>24</v>
      </c>
      <c r="CE170">
        <v>631</v>
      </c>
      <c r="CH170">
        <v>1721</v>
      </c>
    </row>
    <row r="171" spans="1:86" x14ac:dyDescent="0.25">
      <c r="A171" s="36"/>
      <c r="G171">
        <v>7</v>
      </c>
      <c r="J171">
        <v>236</v>
      </c>
      <c r="K171">
        <v>0</v>
      </c>
      <c r="L171">
        <v>41</v>
      </c>
      <c r="M171">
        <v>770</v>
      </c>
      <c r="N171">
        <v>1914</v>
      </c>
      <c r="O171">
        <v>94</v>
      </c>
      <c r="P171">
        <v>31</v>
      </c>
      <c r="Q171">
        <v>1468</v>
      </c>
      <c r="R171">
        <v>616</v>
      </c>
      <c r="S171">
        <v>354</v>
      </c>
      <c r="W171">
        <v>424</v>
      </c>
      <c r="X171">
        <v>67</v>
      </c>
      <c r="Y171">
        <v>694</v>
      </c>
      <c r="AA171">
        <v>162</v>
      </c>
      <c r="AB171">
        <v>859</v>
      </c>
      <c r="AE171">
        <v>275</v>
      </c>
      <c r="AF171">
        <v>281</v>
      </c>
      <c r="AG171">
        <v>21</v>
      </c>
      <c r="AH171">
        <v>474</v>
      </c>
      <c r="AI171">
        <v>0</v>
      </c>
      <c r="AJ171">
        <v>437</v>
      </c>
      <c r="AK171">
        <v>85</v>
      </c>
      <c r="AL171">
        <v>505</v>
      </c>
      <c r="AN171">
        <v>587</v>
      </c>
      <c r="AO171">
        <v>0</v>
      </c>
      <c r="AP171">
        <v>369</v>
      </c>
      <c r="AQ171">
        <v>747</v>
      </c>
      <c r="AU171">
        <v>282</v>
      </c>
      <c r="AV171">
        <v>2103</v>
      </c>
      <c r="AW171">
        <v>592</v>
      </c>
      <c r="AX171">
        <v>948</v>
      </c>
      <c r="AY171">
        <v>61</v>
      </c>
      <c r="BA171">
        <v>102</v>
      </c>
      <c r="BC171">
        <v>207</v>
      </c>
      <c r="BD171">
        <v>1073</v>
      </c>
      <c r="BE171">
        <v>529</v>
      </c>
      <c r="BG171">
        <v>330</v>
      </c>
      <c r="BH171">
        <v>0</v>
      </c>
      <c r="BI171">
        <v>1157</v>
      </c>
      <c r="BJ171">
        <v>593</v>
      </c>
      <c r="BK171">
        <v>0</v>
      </c>
      <c r="BL171">
        <v>9</v>
      </c>
      <c r="BO171">
        <v>190</v>
      </c>
      <c r="BP171">
        <v>118</v>
      </c>
      <c r="BQ171">
        <v>206</v>
      </c>
      <c r="BR171">
        <v>302</v>
      </c>
      <c r="BS171">
        <v>24</v>
      </c>
      <c r="BT171">
        <v>226</v>
      </c>
      <c r="BU171">
        <v>150</v>
      </c>
      <c r="BV171">
        <v>128</v>
      </c>
      <c r="BW171">
        <v>199</v>
      </c>
      <c r="BY171">
        <v>438</v>
      </c>
      <c r="CA171">
        <v>3592</v>
      </c>
      <c r="CB171">
        <v>1865</v>
      </c>
      <c r="CC171">
        <v>329</v>
      </c>
      <c r="CD171">
        <v>161</v>
      </c>
      <c r="CH171">
        <v>1809</v>
      </c>
    </row>
    <row r="172" spans="1:86" x14ac:dyDescent="0.25">
      <c r="A172" s="36"/>
      <c r="G172">
        <v>7</v>
      </c>
      <c r="J172">
        <v>298</v>
      </c>
      <c r="K172">
        <v>0</v>
      </c>
      <c r="L172">
        <v>41</v>
      </c>
      <c r="M172">
        <v>1242</v>
      </c>
      <c r="N172">
        <v>1941</v>
      </c>
      <c r="O172">
        <v>94</v>
      </c>
      <c r="P172">
        <v>31</v>
      </c>
      <c r="Q172">
        <v>1462</v>
      </c>
      <c r="R172">
        <v>611</v>
      </c>
      <c r="S172">
        <v>257</v>
      </c>
      <c r="W172">
        <v>517</v>
      </c>
      <c r="X172">
        <v>63</v>
      </c>
      <c r="Y172">
        <v>694</v>
      </c>
      <c r="AA172">
        <v>162</v>
      </c>
      <c r="AB172">
        <v>886</v>
      </c>
      <c r="AE172">
        <v>312</v>
      </c>
      <c r="AF172">
        <v>281</v>
      </c>
      <c r="AG172">
        <v>11</v>
      </c>
      <c r="AH172">
        <v>476</v>
      </c>
      <c r="AI172">
        <v>0</v>
      </c>
      <c r="AJ172">
        <v>463</v>
      </c>
      <c r="AK172">
        <v>92</v>
      </c>
      <c r="AL172">
        <v>456</v>
      </c>
      <c r="AN172">
        <v>473</v>
      </c>
      <c r="AO172">
        <v>0</v>
      </c>
      <c r="AP172">
        <v>369</v>
      </c>
      <c r="AQ172">
        <v>789</v>
      </c>
      <c r="AU172">
        <v>397</v>
      </c>
      <c r="AV172">
        <v>2123</v>
      </c>
      <c r="AW172">
        <v>602</v>
      </c>
      <c r="AX172">
        <v>962</v>
      </c>
      <c r="AY172">
        <v>63</v>
      </c>
      <c r="BA172">
        <v>102</v>
      </c>
      <c r="BC172">
        <v>38</v>
      </c>
      <c r="BD172">
        <v>1075</v>
      </c>
      <c r="BE172">
        <v>529</v>
      </c>
      <c r="BG172">
        <v>336</v>
      </c>
      <c r="BH172">
        <v>0</v>
      </c>
      <c r="BI172">
        <v>1171</v>
      </c>
      <c r="BJ172">
        <v>618</v>
      </c>
      <c r="BK172">
        <v>0</v>
      </c>
      <c r="BL172">
        <v>9</v>
      </c>
      <c r="BM172">
        <v>167</v>
      </c>
      <c r="BO172">
        <v>510</v>
      </c>
      <c r="BP172">
        <v>137</v>
      </c>
      <c r="BQ172">
        <v>219</v>
      </c>
      <c r="BR172">
        <v>302</v>
      </c>
      <c r="BS172">
        <v>24</v>
      </c>
      <c r="BT172">
        <v>230</v>
      </c>
      <c r="BU172">
        <v>181</v>
      </c>
      <c r="BV172">
        <v>129</v>
      </c>
      <c r="BW172">
        <v>71</v>
      </c>
      <c r="BY172">
        <v>436</v>
      </c>
      <c r="CA172">
        <v>3617</v>
      </c>
      <c r="CB172">
        <v>2128</v>
      </c>
      <c r="CC172">
        <v>453</v>
      </c>
      <c r="CD172">
        <v>159</v>
      </c>
      <c r="CH172">
        <v>1863</v>
      </c>
    </row>
    <row r="173" spans="1:86" x14ac:dyDescent="0.25">
      <c r="A173" s="36"/>
      <c r="G173">
        <v>100</v>
      </c>
      <c r="J173">
        <v>8.4510000000000005</v>
      </c>
      <c r="K173">
        <v>0.39700000000000002</v>
      </c>
      <c r="M173">
        <v>0</v>
      </c>
      <c r="N173">
        <v>24.547000000000001</v>
      </c>
      <c r="O173">
        <v>0</v>
      </c>
      <c r="P173">
        <v>52.972999999999999</v>
      </c>
      <c r="Q173">
        <v>9.8420000000000005</v>
      </c>
      <c r="S173">
        <v>20.504000000000001</v>
      </c>
      <c r="W173">
        <v>0</v>
      </c>
      <c r="Y173">
        <v>20.724</v>
      </c>
      <c r="AA173">
        <v>0.871</v>
      </c>
      <c r="AB173">
        <v>59.064</v>
      </c>
      <c r="AC173">
        <v>100</v>
      </c>
      <c r="AE173">
        <v>0.78100000000000003</v>
      </c>
      <c r="AF173">
        <v>100</v>
      </c>
      <c r="AG173">
        <v>0</v>
      </c>
      <c r="AH173">
        <v>0</v>
      </c>
      <c r="AI173">
        <v>100</v>
      </c>
      <c r="AJ173">
        <v>2.3530000000000002</v>
      </c>
      <c r="AK173">
        <v>0</v>
      </c>
      <c r="AL173">
        <v>2.4550000000000001</v>
      </c>
      <c r="AN173">
        <v>0</v>
      </c>
      <c r="AO173">
        <v>0</v>
      </c>
      <c r="AP173">
        <v>79.72</v>
      </c>
      <c r="AQ173">
        <v>0</v>
      </c>
      <c r="AR173">
        <v>3.8959999999999999</v>
      </c>
      <c r="AU173">
        <v>2.6989999999999998</v>
      </c>
      <c r="AV173">
        <v>7.4999999999999997E-2</v>
      </c>
      <c r="AX173">
        <v>7.8650000000000002</v>
      </c>
      <c r="AY173">
        <v>0</v>
      </c>
      <c r="BC173">
        <v>32.130000000000003</v>
      </c>
      <c r="BD173">
        <v>21.748999999999999</v>
      </c>
      <c r="BF173">
        <v>9.9039999999999999</v>
      </c>
      <c r="BG173">
        <v>98.400999999999996</v>
      </c>
      <c r="BI173">
        <v>100</v>
      </c>
      <c r="BJ173">
        <v>100</v>
      </c>
      <c r="BK173">
        <v>4.3620000000000001</v>
      </c>
      <c r="BM173">
        <v>21.37</v>
      </c>
      <c r="BP173">
        <v>70.48</v>
      </c>
      <c r="BQ173">
        <v>100</v>
      </c>
      <c r="BR173">
        <v>5.3840000000000003</v>
      </c>
      <c r="BS173">
        <v>25.475000000000001</v>
      </c>
      <c r="BT173">
        <v>0</v>
      </c>
      <c r="BV173">
        <v>10</v>
      </c>
      <c r="BW173">
        <v>0</v>
      </c>
      <c r="BY173">
        <v>0.82</v>
      </c>
      <c r="CC173">
        <v>0</v>
      </c>
      <c r="CD173">
        <v>0.94899999999999995</v>
      </c>
      <c r="CE173">
        <v>0</v>
      </c>
      <c r="CH173">
        <v>24.34</v>
      </c>
    </row>
    <row r="174" spans="1:86" x14ac:dyDescent="0.25">
      <c r="A174" s="36"/>
      <c r="G174">
        <v>100</v>
      </c>
      <c r="J174">
        <v>18.181999999999999</v>
      </c>
      <c r="K174">
        <v>0.39700000000000002</v>
      </c>
      <c r="M174">
        <v>0</v>
      </c>
      <c r="N174">
        <v>28.587</v>
      </c>
      <c r="O174">
        <v>0</v>
      </c>
      <c r="P174">
        <v>52.972999999999999</v>
      </c>
      <c r="Q174">
        <v>10.691000000000001</v>
      </c>
      <c r="S174">
        <v>22.01</v>
      </c>
      <c r="W174">
        <v>0</v>
      </c>
      <c r="Y174">
        <v>24.742000000000001</v>
      </c>
      <c r="AA174">
        <v>0.87</v>
      </c>
      <c r="AB174">
        <v>59.064</v>
      </c>
      <c r="AC174">
        <v>100</v>
      </c>
      <c r="AE174">
        <v>21.652999999999999</v>
      </c>
      <c r="AF174">
        <v>100</v>
      </c>
      <c r="AG174">
        <v>0</v>
      </c>
      <c r="AH174">
        <v>0</v>
      </c>
      <c r="AI174">
        <v>100</v>
      </c>
      <c r="AJ174">
        <v>2.1509999999999998</v>
      </c>
      <c r="AK174">
        <v>0</v>
      </c>
      <c r="AL174">
        <v>4.968</v>
      </c>
      <c r="AN174">
        <v>0</v>
      </c>
      <c r="AO174">
        <v>0</v>
      </c>
      <c r="AP174">
        <v>100</v>
      </c>
      <c r="AQ174">
        <v>0</v>
      </c>
      <c r="AR174">
        <v>3.8959999999999999</v>
      </c>
      <c r="AU174">
        <v>2.6989999999999998</v>
      </c>
      <c r="AV174">
        <v>7.9000000000000001E-2</v>
      </c>
      <c r="AX174">
        <v>8.5389999999999997</v>
      </c>
      <c r="AY174">
        <v>0</v>
      </c>
      <c r="BC174">
        <v>29.006</v>
      </c>
      <c r="BD174">
        <v>22.222000000000001</v>
      </c>
      <c r="BF174">
        <v>10.103</v>
      </c>
      <c r="BG174">
        <v>98.418999999999997</v>
      </c>
      <c r="BI174">
        <v>100</v>
      </c>
      <c r="BJ174">
        <v>100</v>
      </c>
      <c r="BK174">
        <v>4.9489999999999998</v>
      </c>
      <c r="BM174">
        <v>49.887</v>
      </c>
      <c r="BP174">
        <v>69.14</v>
      </c>
      <c r="BQ174">
        <v>100</v>
      </c>
      <c r="BR174">
        <v>5.3840000000000003</v>
      </c>
      <c r="BS174">
        <v>25.475000000000001</v>
      </c>
      <c r="BT174">
        <v>0</v>
      </c>
      <c r="BV174">
        <v>10.065</v>
      </c>
      <c r="BW174">
        <v>0</v>
      </c>
      <c r="BY174">
        <v>0.81699999999999995</v>
      </c>
      <c r="CC174">
        <v>0</v>
      </c>
      <c r="CD174">
        <v>0.94599999999999995</v>
      </c>
      <c r="CE174">
        <v>3.7719999999999998</v>
      </c>
      <c r="CH174">
        <v>29.218</v>
      </c>
    </row>
    <row r="175" spans="1:86" x14ac:dyDescent="0.25">
      <c r="A175" s="36"/>
      <c r="G175">
        <v>92.472999999999999</v>
      </c>
      <c r="I175">
        <v>9.2729999999999997</v>
      </c>
      <c r="J175">
        <v>2.8769999999999998</v>
      </c>
      <c r="K175">
        <v>22.827999999999999</v>
      </c>
      <c r="L175">
        <v>0</v>
      </c>
      <c r="M175">
        <v>1.2210000000000001</v>
      </c>
      <c r="N175">
        <v>8.343</v>
      </c>
      <c r="O175">
        <v>28.888999999999999</v>
      </c>
      <c r="P175">
        <v>62.384999999999998</v>
      </c>
      <c r="Q175">
        <v>27.949000000000002</v>
      </c>
      <c r="R175">
        <v>19.100000000000001</v>
      </c>
      <c r="S175">
        <v>22.175999999999998</v>
      </c>
      <c r="W175">
        <v>0</v>
      </c>
      <c r="X175">
        <v>0</v>
      </c>
      <c r="Y175">
        <v>60.723999999999997</v>
      </c>
      <c r="AA175">
        <v>33.889000000000003</v>
      </c>
      <c r="AB175">
        <v>14.407999999999999</v>
      </c>
      <c r="AE175">
        <v>20.731000000000002</v>
      </c>
      <c r="AF175">
        <v>37.802999999999997</v>
      </c>
      <c r="AG175">
        <v>0</v>
      </c>
      <c r="AH175">
        <v>1.9950000000000001</v>
      </c>
      <c r="AI175">
        <v>100</v>
      </c>
      <c r="AJ175">
        <v>8.7289999999999992</v>
      </c>
      <c r="AK175">
        <v>41.259</v>
      </c>
      <c r="AL175">
        <v>20.423999999999999</v>
      </c>
      <c r="AN175">
        <v>4.24</v>
      </c>
      <c r="AP175">
        <v>0</v>
      </c>
      <c r="AQ175">
        <v>31.562999999999999</v>
      </c>
      <c r="AU175">
        <v>13.051</v>
      </c>
      <c r="AV175">
        <v>27.928999999999998</v>
      </c>
      <c r="AW175">
        <v>7.68</v>
      </c>
      <c r="AX175">
        <v>60.859000000000002</v>
      </c>
      <c r="AY175">
        <v>26.16</v>
      </c>
      <c r="BA175">
        <v>0</v>
      </c>
      <c r="BC175">
        <v>35.313000000000002</v>
      </c>
      <c r="BD175">
        <v>0</v>
      </c>
      <c r="BE175">
        <v>2.399</v>
      </c>
      <c r="BG175">
        <v>15.275</v>
      </c>
      <c r="BI175">
        <v>23.469000000000001</v>
      </c>
      <c r="BJ175">
        <v>25.126000000000001</v>
      </c>
      <c r="BK175">
        <v>31.152999999999999</v>
      </c>
      <c r="BL175">
        <v>34.353999999999999</v>
      </c>
      <c r="BO175">
        <v>97.593000000000004</v>
      </c>
      <c r="BP175">
        <v>5.452</v>
      </c>
      <c r="BQ175">
        <v>12.286</v>
      </c>
      <c r="BR175">
        <v>28.463999999999999</v>
      </c>
      <c r="BS175">
        <v>55.223999999999997</v>
      </c>
      <c r="BT175">
        <v>10.592000000000001</v>
      </c>
      <c r="BU175">
        <v>55.982999999999997</v>
      </c>
      <c r="BV175">
        <v>2.2730000000000001</v>
      </c>
      <c r="BW175">
        <v>48.037999999999997</v>
      </c>
      <c r="BY175">
        <v>32.719000000000001</v>
      </c>
      <c r="CA175">
        <v>2.125</v>
      </c>
      <c r="CB175">
        <v>19.611999999999998</v>
      </c>
      <c r="CC175">
        <v>0.45300000000000001</v>
      </c>
      <c r="CD175">
        <v>4.1379999999999999</v>
      </c>
      <c r="CH175">
        <v>24.209</v>
      </c>
    </row>
    <row r="176" spans="1:86" x14ac:dyDescent="0.25">
      <c r="A176" s="36"/>
      <c r="G176">
        <v>92.308000000000007</v>
      </c>
      <c r="I176">
        <v>9.2729999999999997</v>
      </c>
      <c r="J176">
        <v>3.7450000000000001</v>
      </c>
      <c r="K176">
        <v>19.119</v>
      </c>
      <c r="L176">
        <v>0</v>
      </c>
      <c r="M176">
        <v>1.135</v>
      </c>
      <c r="N176">
        <v>8.359</v>
      </c>
      <c r="O176">
        <v>28.940999999999999</v>
      </c>
      <c r="P176">
        <v>62.896000000000001</v>
      </c>
      <c r="Q176">
        <v>28.324000000000002</v>
      </c>
      <c r="R176">
        <v>19.632000000000001</v>
      </c>
      <c r="S176">
        <v>26.077999999999999</v>
      </c>
      <c r="W176">
        <v>0</v>
      </c>
      <c r="X176">
        <v>0</v>
      </c>
      <c r="Y176">
        <v>60.723999999999997</v>
      </c>
      <c r="AA176">
        <v>33.781999999999996</v>
      </c>
      <c r="AB176">
        <v>15.037000000000001</v>
      </c>
      <c r="AE176">
        <v>30.722999999999999</v>
      </c>
      <c r="AF176">
        <v>37.802999999999997</v>
      </c>
      <c r="AG176">
        <v>0</v>
      </c>
      <c r="AH176">
        <v>1.992</v>
      </c>
      <c r="AI176">
        <v>100</v>
      </c>
      <c r="AJ176">
        <v>8.6509999999999998</v>
      </c>
      <c r="AK176">
        <v>40.595999999999997</v>
      </c>
      <c r="AL176">
        <v>27.785</v>
      </c>
      <c r="AN176">
        <v>14.231999999999999</v>
      </c>
      <c r="AO176">
        <v>0</v>
      </c>
      <c r="AP176">
        <v>0</v>
      </c>
      <c r="AQ176">
        <v>34.079000000000001</v>
      </c>
      <c r="AU176">
        <v>11.48</v>
      </c>
      <c r="AV176">
        <v>28.471</v>
      </c>
      <c r="AW176">
        <v>7.5549999999999997</v>
      </c>
      <c r="AX176">
        <v>61.38</v>
      </c>
      <c r="AY176">
        <v>30.353999999999999</v>
      </c>
      <c r="BA176">
        <v>0</v>
      </c>
      <c r="BC176">
        <v>26.885999999999999</v>
      </c>
      <c r="BD176">
        <v>0</v>
      </c>
      <c r="BE176">
        <v>2.399</v>
      </c>
      <c r="BG176">
        <v>9.02</v>
      </c>
      <c r="BI176">
        <v>23.898</v>
      </c>
      <c r="BJ176">
        <v>28.72</v>
      </c>
      <c r="BK176">
        <v>31.808</v>
      </c>
      <c r="BL176">
        <v>34.353999999999999</v>
      </c>
      <c r="BM176">
        <v>0</v>
      </c>
      <c r="BO176">
        <v>95.162999999999997</v>
      </c>
      <c r="BP176">
        <v>7.0869999999999997</v>
      </c>
      <c r="BQ176">
        <v>12.329000000000001</v>
      </c>
      <c r="BR176">
        <v>28.82</v>
      </c>
      <c r="BS176">
        <v>30.611999999999998</v>
      </c>
      <c r="BT176">
        <v>10.510999999999999</v>
      </c>
      <c r="BU176">
        <v>58.433</v>
      </c>
      <c r="BV176">
        <v>2.2559999999999998</v>
      </c>
      <c r="BW176">
        <v>58.926000000000002</v>
      </c>
      <c r="BY176">
        <v>33.231000000000002</v>
      </c>
      <c r="CA176">
        <v>3.88</v>
      </c>
      <c r="CB176">
        <v>17.614999999999998</v>
      </c>
      <c r="CC176">
        <v>0.45300000000000001</v>
      </c>
      <c r="CD176">
        <v>4.2859999999999996</v>
      </c>
      <c r="CH176">
        <v>28.925000000000001</v>
      </c>
    </row>
    <row r="177" spans="1:91" x14ac:dyDescent="0.25">
      <c r="A177" s="36"/>
      <c r="G177">
        <v>0</v>
      </c>
      <c r="J177">
        <v>54.648000000000003</v>
      </c>
      <c r="K177">
        <v>0</v>
      </c>
      <c r="M177">
        <v>12.888</v>
      </c>
      <c r="N177">
        <v>75.453000000000003</v>
      </c>
      <c r="O177">
        <v>68</v>
      </c>
      <c r="P177">
        <v>47.027000000000001</v>
      </c>
      <c r="Q177">
        <v>48.569000000000003</v>
      </c>
      <c r="S177">
        <v>79.495999999999995</v>
      </c>
      <c r="W177">
        <v>43.4</v>
      </c>
      <c r="Y177">
        <v>79.275999999999996</v>
      </c>
      <c r="AA177">
        <v>0</v>
      </c>
      <c r="AB177">
        <v>40.936</v>
      </c>
      <c r="AC177">
        <v>0</v>
      </c>
      <c r="AF177">
        <v>0</v>
      </c>
      <c r="AG177">
        <v>100</v>
      </c>
      <c r="AH177">
        <v>21.466999999999999</v>
      </c>
      <c r="AI177">
        <v>0</v>
      </c>
      <c r="AJ177">
        <v>30.391999999999999</v>
      </c>
      <c r="AK177">
        <v>0</v>
      </c>
      <c r="AL177">
        <v>0</v>
      </c>
      <c r="AN177">
        <v>35.329000000000001</v>
      </c>
      <c r="AO177">
        <v>20</v>
      </c>
      <c r="AP177">
        <v>0</v>
      </c>
      <c r="AQ177">
        <v>100</v>
      </c>
      <c r="AR177">
        <v>17.748999999999999</v>
      </c>
      <c r="AU177">
        <v>97.301000000000002</v>
      </c>
      <c r="AV177">
        <v>5.2549999999999999</v>
      </c>
      <c r="AX177">
        <v>7.8650000000000002</v>
      </c>
      <c r="AY177">
        <v>0</v>
      </c>
      <c r="BC177">
        <v>67.87</v>
      </c>
      <c r="BD177">
        <v>78.251000000000005</v>
      </c>
      <c r="BF177">
        <v>48.32</v>
      </c>
      <c r="BG177">
        <v>0</v>
      </c>
      <c r="BI177">
        <v>0</v>
      </c>
      <c r="BJ177">
        <v>0</v>
      </c>
      <c r="BK177">
        <v>0</v>
      </c>
      <c r="BM177">
        <v>78.63</v>
      </c>
      <c r="BP177">
        <v>0.73799999999999999</v>
      </c>
      <c r="BQ177">
        <v>0</v>
      </c>
      <c r="BR177">
        <v>0</v>
      </c>
      <c r="BS177">
        <v>74.525000000000006</v>
      </c>
      <c r="BT177">
        <v>20.463000000000001</v>
      </c>
      <c r="BV177">
        <v>90</v>
      </c>
      <c r="BW177">
        <v>0</v>
      </c>
      <c r="BY177">
        <v>99.18</v>
      </c>
      <c r="CC177">
        <v>99.262</v>
      </c>
      <c r="CD177">
        <v>1.423</v>
      </c>
      <c r="CE177">
        <v>70.010999999999996</v>
      </c>
      <c r="CH177">
        <v>32.158999999999999</v>
      </c>
    </row>
    <row r="178" spans="1:91" x14ac:dyDescent="0.25">
      <c r="A178" s="36"/>
      <c r="G178">
        <v>0</v>
      </c>
      <c r="J178">
        <v>56.198</v>
      </c>
      <c r="K178">
        <v>0</v>
      </c>
      <c r="M178">
        <v>12.888</v>
      </c>
      <c r="N178">
        <v>71.412999999999997</v>
      </c>
      <c r="O178">
        <v>62.963000000000001</v>
      </c>
      <c r="P178">
        <v>47.027000000000001</v>
      </c>
      <c r="Q178">
        <v>47.871000000000002</v>
      </c>
      <c r="S178">
        <v>77.989999999999995</v>
      </c>
      <c r="W178">
        <v>44.106999999999999</v>
      </c>
      <c r="Y178">
        <v>75.257999999999996</v>
      </c>
      <c r="AA178">
        <v>0</v>
      </c>
      <c r="AB178">
        <v>40.936</v>
      </c>
      <c r="AC178">
        <v>0</v>
      </c>
      <c r="AF178">
        <v>0</v>
      </c>
      <c r="AG178">
        <v>100</v>
      </c>
      <c r="AH178">
        <v>21.635000000000002</v>
      </c>
      <c r="AI178">
        <v>0</v>
      </c>
      <c r="AJ178">
        <v>28.853000000000002</v>
      </c>
      <c r="AK178">
        <v>0</v>
      </c>
      <c r="AL178">
        <v>0</v>
      </c>
      <c r="AN178">
        <v>35.329000000000001</v>
      </c>
      <c r="AO178">
        <v>0</v>
      </c>
      <c r="AP178">
        <v>0</v>
      </c>
      <c r="AQ178">
        <v>100</v>
      </c>
      <c r="AR178">
        <v>17.748999999999999</v>
      </c>
      <c r="AU178">
        <v>97.301000000000002</v>
      </c>
      <c r="AV178">
        <v>5.5289999999999999</v>
      </c>
      <c r="AX178">
        <v>91.460999999999999</v>
      </c>
      <c r="AY178">
        <v>0</v>
      </c>
      <c r="BC178">
        <v>70.994</v>
      </c>
      <c r="BD178">
        <v>77.778000000000006</v>
      </c>
      <c r="BF178">
        <v>48.005000000000003</v>
      </c>
      <c r="BG178">
        <v>0</v>
      </c>
      <c r="BI178">
        <v>0</v>
      </c>
      <c r="BJ178">
        <v>0</v>
      </c>
      <c r="BK178">
        <v>0</v>
      </c>
      <c r="BM178">
        <v>50.113</v>
      </c>
      <c r="BP178">
        <v>0.72399999999999998</v>
      </c>
      <c r="BQ178">
        <v>0</v>
      </c>
      <c r="BR178">
        <v>0</v>
      </c>
      <c r="BS178">
        <v>74.525000000000006</v>
      </c>
      <c r="BT178">
        <v>20.387</v>
      </c>
      <c r="BV178">
        <v>89.935000000000002</v>
      </c>
      <c r="BW178">
        <v>0</v>
      </c>
      <c r="BY178">
        <v>99.183000000000007</v>
      </c>
      <c r="CC178">
        <v>100</v>
      </c>
      <c r="CD178">
        <v>1.4179999999999999</v>
      </c>
      <c r="CE178">
        <v>67.995999999999995</v>
      </c>
      <c r="CH178">
        <v>30.887</v>
      </c>
    </row>
    <row r="179" spans="1:91" x14ac:dyDescent="0.25">
      <c r="A179" s="36"/>
      <c r="G179">
        <v>7.5270000000000001</v>
      </c>
      <c r="J179">
        <v>23.413</v>
      </c>
      <c r="K179">
        <v>0</v>
      </c>
      <c r="L179">
        <v>80.391999999999996</v>
      </c>
      <c r="M179">
        <v>37.597999999999999</v>
      </c>
      <c r="N179">
        <v>74.62</v>
      </c>
      <c r="O179">
        <v>11.605</v>
      </c>
      <c r="P179">
        <v>14.22</v>
      </c>
      <c r="Q179">
        <v>35.709000000000003</v>
      </c>
      <c r="R179">
        <v>42.018999999999998</v>
      </c>
      <c r="S179">
        <v>74.058999999999997</v>
      </c>
      <c r="W179">
        <v>16.227</v>
      </c>
      <c r="X179">
        <v>20.937999999999999</v>
      </c>
      <c r="Y179">
        <v>39.276000000000003</v>
      </c>
      <c r="AA179">
        <v>16.893000000000001</v>
      </c>
      <c r="AB179">
        <v>81.421999999999997</v>
      </c>
      <c r="AE179">
        <v>27.146999999999998</v>
      </c>
      <c r="AF179">
        <v>45.396000000000001</v>
      </c>
      <c r="AG179">
        <v>100</v>
      </c>
      <c r="AH179">
        <v>63.031999999999996</v>
      </c>
      <c r="AI179">
        <v>0</v>
      </c>
      <c r="AJ179">
        <v>66.921999999999997</v>
      </c>
      <c r="AK179">
        <v>19.814</v>
      </c>
      <c r="AL179">
        <v>66.975999999999999</v>
      </c>
      <c r="AN179">
        <v>46.96</v>
      </c>
      <c r="AP179">
        <v>48.171999999999997</v>
      </c>
      <c r="AQ179">
        <v>31.733000000000001</v>
      </c>
      <c r="AU179">
        <v>46.003</v>
      </c>
      <c r="AV179">
        <v>49.481999999999999</v>
      </c>
      <c r="AW179">
        <v>18.187000000000001</v>
      </c>
      <c r="AX179">
        <v>26.26</v>
      </c>
      <c r="AY179">
        <v>2.5739999999999998</v>
      </c>
      <c r="BA179">
        <v>100</v>
      </c>
      <c r="BC179">
        <v>64.688000000000002</v>
      </c>
      <c r="BD179">
        <v>84.156999999999996</v>
      </c>
      <c r="BE179">
        <v>97.600999999999999</v>
      </c>
      <c r="BG179">
        <v>16.207999999999998</v>
      </c>
      <c r="BI179">
        <v>42.694000000000003</v>
      </c>
      <c r="BJ179">
        <v>74.873999999999995</v>
      </c>
      <c r="BK179">
        <v>0</v>
      </c>
      <c r="BL179">
        <v>3.0609999999999999</v>
      </c>
      <c r="BO179">
        <v>2.407</v>
      </c>
      <c r="BP179">
        <v>9.19</v>
      </c>
      <c r="BQ179">
        <v>58.856999999999999</v>
      </c>
      <c r="BR179">
        <v>37.703000000000003</v>
      </c>
      <c r="BS179">
        <v>11.94</v>
      </c>
      <c r="BT179">
        <v>21.565000000000001</v>
      </c>
      <c r="BU179">
        <v>16.026</v>
      </c>
      <c r="BV179">
        <v>96.97</v>
      </c>
      <c r="BW179">
        <v>26.928000000000001</v>
      </c>
      <c r="BY179">
        <v>67.281000000000006</v>
      </c>
      <c r="CA179">
        <v>97.875</v>
      </c>
      <c r="CB179">
        <v>80.388000000000005</v>
      </c>
      <c r="CC179">
        <v>29.827999999999999</v>
      </c>
      <c r="CD179">
        <v>7.4020000000000001</v>
      </c>
      <c r="CH179">
        <v>32.512999999999998</v>
      </c>
    </row>
    <row r="180" spans="1:91" x14ac:dyDescent="0.25">
      <c r="A180" s="36"/>
      <c r="G180">
        <v>7.6920000000000002</v>
      </c>
      <c r="J180">
        <v>27.902999999999999</v>
      </c>
      <c r="K180">
        <v>0</v>
      </c>
      <c r="L180">
        <v>80.391999999999996</v>
      </c>
      <c r="M180">
        <v>56.402999999999999</v>
      </c>
      <c r="N180">
        <v>74.769000000000005</v>
      </c>
      <c r="O180">
        <v>11.576000000000001</v>
      </c>
      <c r="P180">
        <v>14.026999999999999</v>
      </c>
      <c r="Q180">
        <v>35.212000000000003</v>
      </c>
      <c r="R180">
        <v>41.65</v>
      </c>
      <c r="S180">
        <v>52.771999999999998</v>
      </c>
      <c r="W180">
        <v>19.786000000000001</v>
      </c>
      <c r="X180">
        <v>19.937000000000001</v>
      </c>
      <c r="Y180">
        <v>39.276000000000003</v>
      </c>
      <c r="AA180">
        <v>16.788</v>
      </c>
      <c r="AB180">
        <v>81.733999999999995</v>
      </c>
      <c r="AE180">
        <v>26.85</v>
      </c>
      <c r="AF180">
        <v>45.396000000000001</v>
      </c>
      <c r="AG180">
        <v>37.930999999999997</v>
      </c>
      <c r="AH180">
        <v>63.213999999999999</v>
      </c>
      <c r="AI180">
        <v>0</v>
      </c>
      <c r="AJ180">
        <v>67.888999999999996</v>
      </c>
      <c r="AK180">
        <v>21.100999999999999</v>
      </c>
      <c r="AL180">
        <v>59.764000000000003</v>
      </c>
      <c r="AN180">
        <v>35.805999999999997</v>
      </c>
      <c r="AO180">
        <v>0</v>
      </c>
      <c r="AP180">
        <v>47.613</v>
      </c>
      <c r="AQ180">
        <v>33.319000000000003</v>
      </c>
      <c r="AU180">
        <v>54.91</v>
      </c>
      <c r="AV180">
        <v>49.625999999999998</v>
      </c>
      <c r="AW180">
        <v>18.265000000000001</v>
      </c>
      <c r="AX180">
        <v>26.443000000000001</v>
      </c>
      <c r="AY180">
        <v>2.6560000000000001</v>
      </c>
      <c r="BA180">
        <v>100</v>
      </c>
      <c r="BC180">
        <v>7.35</v>
      </c>
      <c r="BD180">
        <v>84.182000000000002</v>
      </c>
      <c r="BE180">
        <v>97.600999999999999</v>
      </c>
      <c r="BG180">
        <v>9.6519999999999992</v>
      </c>
      <c r="BI180">
        <v>41.643000000000001</v>
      </c>
      <c r="BJ180">
        <v>71.28</v>
      </c>
      <c r="BK180">
        <v>0</v>
      </c>
      <c r="BL180">
        <v>3.0609999999999999</v>
      </c>
      <c r="BM180">
        <v>6.7670000000000003</v>
      </c>
      <c r="BO180">
        <v>4.8369999999999997</v>
      </c>
      <c r="BP180">
        <v>10.67</v>
      </c>
      <c r="BQ180">
        <v>60</v>
      </c>
      <c r="BR180">
        <v>37.515999999999998</v>
      </c>
      <c r="BS180">
        <v>48.98</v>
      </c>
      <c r="BT180">
        <v>21.78</v>
      </c>
      <c r="BU180">
        <v>17.956</v>
      </c>
      <c r="BV180">
        <v>96.992000000000004</v>
      </c>
      <c r="BW180">
        <v>11.215999999999999</v>
      </c>
      <c r="BY180">
        <v>66.769000000000005</v>
      </c>
      <c r="CA180">
        <v>96.12</v>
      </c>
      <c r="CB180">
        <v>82.385000000000005</v>
      </c>
      <c r="CC180">
        <v>41.07</v>
      </c>
      <c r="CD180">
        <v>7.0259999999999998</v>
      </c>
      <c r="CH180">
        <v>31.347999999999999</v>
      </c>
    </row>
    <row r="181" spans="1:91" x14ac:dyDescent="0.25">
      <c r="A181" s="36"/>
      <c r="G181" t="s">
        <v>7</v>
      </c>
      <c r="H181" t="s">
        <v>6</v>
      </c>
      <c r="I181" t="s">
        <v>7</v>
      </c>
      <c r="J181" t="s">
        <v>7</v>
      </c>
      <c r="K181" t="s">
        <v>7</v>
      </c>
      <c r="L181" t="s">
        <v>7</v>
      </c>
      <c r="M181" t="s">
        <v>7</v>
      </c>
      <c r="N181" t="s">
        <v>7</v>
      </c>
      <c r="O181" t="s">
        <v>6</v>
      </c>
      <c r="P181" t="s">
        <v>7</v>
      </c>
      <c r="Q181" t="s">
        <v>7</v>
      </c>
      <c r="R181" t="s">
        <v>6</v>
      </c>
      <c r="S181" t="s">
        <v>7</v>
      </c>
      <c r="W181" t="s">
        <v>6</v>
      </c>
      <c r="X181" t="s">
        <v>7</v>
      </c>
      <c r="Y181" t="s">
        <v>7</v>
      </c>
      <c r="AA181" t="s">
        <v>7</v>
      </c>
      <c r="AB181" t="s">
        <v>6</v>
      </c>
      <c r="AC181" t="s">
        <v>7</v>
      </c>
      <c r="AE181" t="s">
        <v>7</v>
      </c>
      <c r="AF181" t="s">
        <v>6</v>
      </c>
      <c r="AG181" t="s">
        <v>6</v>
      </c>
      <c r="AH181" t="s">
        <v>6</v>
      </c>
      <c r="AI181" t="s">
        <v>7</v>
      </c>
      <c r="AJ181" t="s">
        <v>7</v>
      </c>
      <c r="AK181" t="s">
        <v>6</v>
      </c>
      <c r="AL181" t="s">
        <v>7</v>
      </c>
      <c r="AN181" t="s">
        <v>7</v>
      </c>
      <c r="AO181" t="s">
        <v>7</v>
      </c>
      <c r="AP181" t="s">
        <v>7</v>
      </c>
      <c r="AQ181" t="s">
        <v>7</v>
      </c>
      <c r="AR181" t="s">
        <v>7</v>
      </c>
      <c r="AS181" t="s">
        <v>6</v>
      </c>
      <c r="AU181" t="s">
        <v>7</v>
      </c>
      <c r="AV181" t="s">
        <v>6</v>
      </c>
      <c r="AW181" t="s">
        <v>6</v>
      </c>
      <c r="AX181" t="s">
        <v>7</v>
      </c>
      <c r="AY181" t="s">
        <v>7</v>
      </c>
      <c r="BA181" t="s">
        <v>6</v>
      </c>
      <c r="BC181" t="s">
        <v>7</v>
      </c>
      <c r="BD181" t="s">
        <v>7</v>
      </c>
      <c r="BE181" t="s">
        <v>7</v>
      </c>
      <c r="BF181" t="s">
        <v>6</v>
      </c>
      <c r="BG181" t="s">
        <v>7</v>
      </c>
      <c r="BI181" t="s">
        <v>7</v>
      </c>
      <c r="BJ181" t="s">
        <v>6</v>
      </c>
      <c r="BK181" t="s">
        <v>7</v>
      </c>
      <c r="BL181" t="s">
        <v>7</v>
      </c>
      <c r="BM181" t="s">
        <v>7</v>
      </c>
      <c r="BN181" t="s">
        <v>6</v>
      </c>
      <c r="BO181" t="s">
        <v>6</v>
      </c>
      <c r="BP181" t="s">
        <v>6</v>
      </c>
      <c r="BQ181" t="s">
        <v>7</v>
      </c>
      <c r="BR181" t="s">
        <v>7</v>
      </c>
      <c r="BS181" t="s">
        <v>7</v>
      </c>
      <c r="BT181" t="s">
        <v>7</v>
      </c>
      <c r="BU181" t="s">
        <v>7</v>
      </c>
      <c r="BV181" t="s">
        <v>6</v>
      </c>
      <c r="BW181" t="s">
        <v>6</v>
      </c>
      <c r="BY181" t="s">
        <v>7</v>
      </c>
      <c r="CA181" t="s">
        <v>6</v>
      </c>
      <c r="CB181" t="s">
        <v>7</v>
      </c>
      <c r="CC181" t="s">
        <v>7</v>
      </c>
      <c r="CD181" t="s">
        <v>6</v>
      </c>
      <c r="CE181" t="s">
        <v>6</v>
      </c>
      <c r="CH181" t="s">
        <v>7</v>
      </c>
      <c r="CL181" t="s">
        <v>7</v>
      </c>
      <c r="CM181" t="s">
        <v>6</v>
      </c>
    </row>
    <row r="182" spans="1:91" x14ac:dyDescent="0.25">
      <c r="A182" s="36"/>
      <c r="G182" t="s">
        <v>6</v>
      </c>
      <c r="I182" t="s">
        <v>6</v>
      </c>
      <c r="J182" t="s">
        <v>7</v>
      </c>
      <c r="K182" t="s">
        <v>6</v>
      </c>
      <c r="L182" t="s">
        <v>7</v>
      </c>
      <c r="M182" t="s">
        <v>7</v>
      </c>
      <c r="N182" t="s">
        <v>7</v>
      </c>
      <c r="P182" t="s">
        <v>7</v>
      </c>
      <c r="Q182" t="s">
        <v>7</v>
      </c>
      <c r="S182" t="s">
        <v>6</v>
      </c>
      <c r="X182" t="s">
        <v>7</v>
      </c>
      <c r="Y182" t="s">
        <v>6</v>
      </c>
      <c r="AA182" t="s">
        <v>6</v>
      </c>
      <c r="AC182" t="s">
        <v>7</v>
      </c>
      <c r="AE182" t="s">
        <v>6</v>
      </c>
      <c r="AG182" t="s">
        <v>6</v>
      </c>
      <c r="AJ182" t="s">
        <v>7</v>
      </c>
      <c r="AL182" t="s">
        <v>6</v>
      </c>
      <c r="AN182" t="s">
        <v>6</v>
      </c>
      <c r="AO182" t="s">
        <v>7</v>
      </c>
      <c r="AP182" t="s">
        <v>6</v>
      </c>
      <c r="AQ182" t="s">
        <v>7</v>
      </c>
      <c r="AR182" t="s">
        <v>6</v>
      </c>
      <c r="AU182" t="s">
        <v>6</v>
      </c>
      <c r="AX182" t="s">
        <v>6</v>
      </c>
      <c r="AY182" t="s">
        <v>6</v>
      </c>
      <c r="BC182" t="s">
        <v>7</v>
      </c>
      <c r="BD182" t="s">
        <v>6</v>
      </c>
      <c r="BE182" t="s">
        <v>6</v>
      </c>
      <c r="BG182" t="s">
        <v>6</v>
      </c>
      <c r="BI182" t="s">
        <v>7</v>
      </c>
      <c r="BK182" t="s">
        <v>6</v>
      </c>
      <c r="BL182" t="s">
        <v>6</v>
      </c>
      <c r="BM182" t="s">
        <v>7</v>
      </c>
      <c r="BQ182" t="s">
        <v>6</v>
      </c>
      <c r="BR182" t="s">
        <v>7</v>
      </c>
      <c r="BS182" t="s">
        <v>6</v>
      </c>
      <c r="BT182" t="s">
        <v>7</v>
      </c>
      <c r="BU182" t="s">
        <v>6</v>
      </c>
      <c r="BY182" t="s">
        <v>6</v>
      </c>
      <c r="CB182" t="s">
        <v>7</v>
      </c>
      <c r="CC182" t="s">
        <v>7</v>
      </c>
      <c r="CH182" t="s">
        <v>7</v>
      </c>
      <c r="CL182" t="s">
        <v>7</v>
      </c>
    </row>
    <row r="183" spans="1:91" x14ac:dyDescent="0.25">
      <c r="A183" s="36"/>
      <c r="J183" t="s">
        <v>579</v>
      </c>
      <c r="L183" t="s">
        <v>580</v>
      </c>
      <c r="M183" t="s">
        <v>581</v>
      </c>
      <c r="N183" t="s">
        <v>582</v>
      </c>
      <c r="P183" t="s">
        <v>583</v>
      </c>
      <c r="Q183" t="s">
        <v>584</v>
      </c>
      <c r="X183" t="s">
        <v>585</v>
      </c>
      <c r="AC183" t="s">
        <v>586</v>
      </c>
      <c r="AJ183" t="s">
        <v>587</v>
      </c>
      <c r="AO183" t="s">
        <v>588</v>
      </c>
      <c r="AQ183" t="s">
        <v>589</v>
      </c>
      <c r="BC183" t="s">
        <v>590</v>
      </c>
      <c r="BI183" t="s">
        <v>591</v>
      </c>
      <c r="BM183" t="s">
        <v>592</v>
      </c>
      <c r="BR183" t="s">
        <v>593</v>
      </c>
      <c r="BT183" t="s">
        <v>594</v>
      </c>
      <c r="CB183" t="s">
        <v>595</v>
      </c>
      <c r="CC183" t="s">
        <v>596</v>
      </c>
      <c r="CH183" t="s">
        <v>597</v>
      </c>
      <c r="CL183" t="s">
        <v>598</v>
      </c>
    </row>
    <row r="184" spans="1:91" x14ac:dyDescent="0.25">
      <c r="A184" s="36"/>
      <c r="J184" t="s">
        <v>368</v>
      </c>
      <c r="L184" t="s">
        <v>368</v>
      </c>
      <c r="M184" t="s">
        <v>367</v>
      </c>
      <c r="N184" t="s">
        <v>368</v>
      </c>
      <c r="P184" t="s">
        <v>368</v>
      </c>
      <c r="Q184" t="s">
        <v>367</v>
      </c>
      <c r="X184" t="s">
        <v>368</v>
      </c>
      <c r="AC184" t="s">
        <v>368</v>
      </c>
      <c r="AJ184" t="s">
        <v>367</v>
      </c>
      <c r="AO184" t="s">
        <v>368</v>
      </c>
      <c r="AQ184" t="s">
        <v>368</v>
      </c>
      <c r="BC184" t="s">
        <v>367</v>
      </c>
      <c r="BI184" t="s">
        <v>367</v>
      </c>
      <c r="BM184" t="s">
        <v>368</v>
      </c>
      <c r="BR184" t="s">
        <v>368</v>
      </c>
      <c r="BT184" t="s">
        <v>367</v>
      </c>
      <c r="CB184" t="s">
        <v>368</v>
      </c>
      <c r="CC184" t="s">
        <v>368</v>
      </c>
      <c r="CH184" t="s">
        <v>367</v>
      </c>
      <c r="CL184" t="s">
        <v>367</v>
      </c>
    </row>
    <row r="185" spans="1:91" x14ac:dyDescent="0.25">
      <c r="A185" s="36"/>
      <c r="J185">
        <v>90</v>
      </c>
      <c r="L185">
        <v>15.8</v>
      </c>
      <c r="M185">
        <v>1</v>
      </c>
      <c r="N185">
        <v>100</v>
      </c>
      <c r="P185">
        <v>100</v>
      </c>
      <c r="Q185">
        <v>150</v>
      </c>
      <c r="X185">
        <v>25</v>
      </c>
      <c r="AC185">
        <v>100</v>
      </c>
      <c r="AJ185">
        <v>100</v>
      </c>
      <c r="AO185">
        <v>0</v>
      </c>
      <c r="AQ185">
        <v>74</v>
      </c>
      <c r="BC185">
        <v>5</v>
      </c>
      <c r="BM185">
        <v>100</v>
      </c>
      <c r="BR185">
        <v>0</v>
      </c>
      <c r="BT185">
        <v>1</v>
      </c>
      <c r="CB185">
        <v>55</v>
      </c>
      <c r="CC185">
        <v>0</v>
      </c>
      <c r="CH185">
        <v>86</v>
      </c>
    </row>
    <row r="186" spans="1:91" x14ac:dyDescent="0.25">
      <c r="A186" s="36"/>
      <c r="J186">
        <v>38.299999999999997</v>
      </c>
      <c r="L186">
        <v>0</v>
      </c>
      <c r="M186">
        <v>1</v>
      </c>
      <c r="N186">
        <v>100</v>
      </c>
      <c r="P186">
        <v>66.3</v>
      </c>
      <c r="Q186">
        <v>144</v>
      </c>
      <c r="AC186">
        <v>100</v>
      </c>
      <c r="AJ186">
        <v>100</v>
      </c>
      <c r="AO186">
        <v>0</v>
      </c>
      <c r="AQ186">
        <v>74</v>
      </c>
      <c r="BC186">
        <v>5</v>
      </c>
      <c r="BM186">
        <v>100</v>
      </c>
      <c r="BR186">
        <v>0</v>
      </c>
      <c r="BT186">
        <v>1</v>
      </c>
      <c r="CB186">
        <v>65</v>
      </c>
      <c r="CC186">
        <v>0</v>
      </c>
      <c r="CH186">
        <v>86</v>
      </c>
    </row>
    <row r="187" spans="1:91" x14ac:dyDescent="0.25">
      <c r="A187" s="36"/>
      <c r="G187" t="s">
        <v>7</v>
      </c>
      <c r="H187" t="s">
        <v>7</v>
      </c>
      <c r="I187" t="s">
        <v>6</v>
      </c>
      <c r="J187" t="s">
        <v>7</v>
      </c>
      <c r="K187" t="s">
        <v>7</v>
      </c>
      <c r="L187" t="s">
        <v>6</v>
      </c>
      <c r="M187" t="s">
        <v>7</v>
      </c>
      <c r="N187" t="s">
        <v>7</v>
      </c>
      <c r="O187" t="s">
        <v>6</v>
      </c>
      <c r="P187" t="s">
        <v>7</v>
      </c>
      <c r="Q187" t="s">
        <v>7</v>
      </c>
      <c r="R187" t="s">
        <v>7</v>
      </c>
      <c r="S187" t="s">
        <v>7</v>
      </c>
      <c r="W187" t="s">
        <v>7</v>
      </c>
      <c r="X187" t="s">
        <v>7</v>
      </c>
      <c r="Y187" t="s">
        <v>7</v>
      </c>
      <c r="AA187" t="s">
        <v>7</v>
      </c>
      <c r="AB187" t="s">
        <v>7</v>
      </c>
      <c r="AC187" t="s">
        <v>7</v>
      </c>
      <c r="AE187" t="s">
        <v>7</v>
      </c>
      <c r="AF187" t="s">
        <v>277</v>
      </c>
      <c r="AG187" t="s">
        <v>7</v>
      </c>
      <c r="AH187" t="s">
        <v>6</v>
      </c>
      <c r="AI187" t="s">
        <v>6</v>
      </c>
      <c r="AJ187" t="s">
        <v>7</v>
      </c>
      <c r="AK187" t="s">
        <v>7</v>
      </c>
      <c r="AL187" t="s">
        <v>7</v>
      </c>
      <c r="AN187" t="s">
        <v>7</v>
      </c>
      <c r="AO187" t="s">
        <v>7</v>
      </c>
      <c r="AP187" t="s">
        <v>7</v>
      </c>
      <c r="AQ187" t="s">
        <v>7</v>
      </c>
      <c r="AR187" t="s">
        <v>277</v>
      </c>
      <c r="AS187" t="s">
        <v>7</v>
      </c>
      <c r="AU187" t="s">
        <v>7</v>
      </c>
      <c r="AV187" t="s">
        <v>277</v>
      </c>
      <c r="AW187" t="s">
        <v>7</v>
      </c>
      <c r="AX187" t="s">
        <v>7</v>
      </c>
      <c r="AY187" t="s">
        <v>7</v>
      </c>
      <c r="BA187" t="s">
        <v>277</v>
      </c>
      <c r="BC187" t="s">
        <v>7</v>
      </c>
      <c r="BD187" t="s">
        <v>7</v>
      </c>
      <c r="BE187" t="s">
        <v>7</v>
      </c>
      <c r="BF187" t="s">
        <v>7</v>
      </c>
      <c r="BG187" t="s">
        <v>7</v>
      </c>
      <c r="BI187" t="s">
        <v>7</v>
      </c>
      <c r="BJ187" t="s">
        <v>7</v>
      </c>
      <c r="BK187" t="s">
        <v>7</v>
      </c>
      <c r="BL187" t="s">
        <v>7</v>
      </c>
      <c r="BM187" t="s">
        <v>7</v>
      </c>
      <c r="BN187" t="s">
        <v>7</v>
      </c>
      <c r="BO187" t="s">
        <v>6</v>
      </c>
      <c r="BP187" t="s">
        <v>7</v>
      </c>
      <c r="BQ187" t="s">
        <v>7</v>
      </c>
      <c r="BR187" t="s">
        <v>6</v>
      </c>
      <c r="BS187" t="s">
        <v>7</v>
      </c>
      <c r="BT187" t="s">
        <v>7</v>
      </c>
      <c r="BU187" t="s">
        <v>7</v>
      </c>
      <c r="BV187" t="s">
        <v>7</v>
      </c>
      <c r="BW187" t="s">
        <v>7</v>
      </c>
      <c r="BY187" t="s">
        <v>7</v>
      </c>
      <c r="CA187" t="s">
        <v>7</v>
      </c>
      <c r="CB187" t="s">
        <v>7</v>
      </c>
      <c r="CC187" t="s">
        <v>7</v>
      </c>
      <c r="CD187" t="s">
        <v>7</v>
      </c>
      <c r="CE187" t="s">
        <v>7</v>
      </c>
      <c r="CH187" t="s">
        <v>7</v>
      </c>
      <c r="CL187" t="s">
        <v>7</v>
      </c>
      <c r="CM187" t="s">
        <v>6</v>
      </c>
    </row>
    <row r="188" spans="1:91" x14ac:dyDescent="0.25">
      <c r="A188" s="36"/>
      <c r="G188" t="s">
        <v>599</v>
      </c>
      <c r="AF188" t="s">
        <v>600</v>
      </c>
      <c r="AR188" t="s">
        <v>601</v>
      </c>
      <c r="AV188" t="s">
        <v>602</v>
      </c>
      <c r="BA188" t="s">
        <v>603</v>
      </c>
    </row>
    <row r="189" spans="1:91" x14ac:dyDescent="0.25">
      <c r="A189" s="36"/>
      <c r="G189">
        <v>27</v>
      </c>
      <c r="H189">
        <v>170</v>
      </c>
      <c r="J189">
        <v>133</v>
      </c>
      <c r="K189">
        <v>22</v>
      </c>
      <c r="L189">
        <v>2</v>
      </c>
      <c r="M189">
        <v>8</v>
      </c>
      <c r="N189">
        <v>156</v>
      </c>
      <c r="O189">
        <v>144</v>
      </c>
      <c r="P189">
        <v>160</v>
      </c>
      <c r="Q189">
        <v>144</v>
      </c>
      <c r="R189">
        <v>25</v>
      </c>
      <c r="S189">
        <v>32</v>
      </c>
      <c r="W189">
        <v>49</v>
      </c>
      <c r="X189">
        <v>38</v>
      </c>
      <c r="Y189">
        <v>271</v>
      </c>
      <c r="AA189">
        <v>27</v>
      </c>
      <c r="AB189">
        <v>12</v>
      </c>
      <c r="AC189">
        <v>3</v>
      </c>
      <c r="AE189">
        <v>6</v>
      </c>
      <c r="AF189">
        <v>97</v>
      </c>
      <c r="AG189">
        <v>2</v>
      </c>
      <c r="AH189">
        <v>0</v>
      </c>
      <c r="AI189">
        <v>0</v>
      </c>
      <c r="AJ189">
        <v>34</v>
      </c>
      <c r="AK189">
        <v>116</v>
      </c>
      <c r="AL189">
        <v>4</v>
      </c>
      <c r="AN189">
        <v>8</v>
      </c>
      <c r="AO189">
        <v>2</v>
      </c>
      <c r="AP189">
        <v>6</v>
      </c>
      <c r="AQ189">
        <v>44</v>
      </c>
      <c r="AR189">
        <v>4</v>
      </c>
      <c r="AS189">
        <v>10</v>
      </c>
      <c r="AU189">
        <v>17</v>
      </c>
      <c r="AV189">
        <v>122</v>
      </c>
      <c r="AW189">
        <v>95</v>
      </c>
      <c r="AX189">
        <v>144</v>
      </c>
      <c r="AY189">
        <v>96</v>
      </c>
      <c r="BA189">
        <v>1</v>
      </c>
      <c r="BC189">
        <v>5</v>
      </c>
      <c r="BD189">
        <v>23</v>
      </c>
      <c r="BE189">
        <v>6</v>
      </c>
      <c r="BF189">
        <v>111</v>
      </c>
      <c r="BG189">
        <v>5</v>
      </c>
      <c r="BI189">
        <v>191</v>
      </c>
      <c r="BJ189">
        <v>32</v>
      </c>
      <c r="BK189">
        <v>52</v>
      </c>
      <c r="BL189">
        <v>6</v>
      </c>
      <c r="BM189">
        <v>6</v>
      </c>
      <c r="BN189">
        <v>168</v>
      </c>
      <c r="BO189">
        <v>0</v>
      </c>
      <c r="BP189">
        <v>17</v>
      </c>
      <c r="BQ189">
        <v>34</v>
      </c>
      <c r="BR189">
        <v>1</v>
      </c>
      <c r="BS189">
        <v>68</v>
      </c>
      <c r="BT189">
        <v>250</v>
      </c>
      <c r="BU189">
        <v>114</v>
      </c>
      <c r="BV189">
        <v>125</v>
      </c>
      <c r="BW189">
        <v>18</v>
      </c>
      <c r="BY189">
        <v>4</v>
      </c>
      <c r="CA189">
        <v>22</v>
      </c>
      <c r="CB189">
        <v>179</v>
      </c>
      <c r="CC189">
        <v>15</v>
      </c>
      <c r="CD189">
        <v>101</v>
      </c>
      <c r="CE189">
        <v>34</v>
      </c>
      <c r="CH189">
        <v>86</v>
      </c>
      <c r="CL189">
        <v>1</v>
      </c>
    </row>
    <row r="190" spans="1:91" x14ac:dyDescent="0.25">
      <c r="A190" s="36"/>
      <c r="G190">
        <v>4</v>
      </c>
      <c r="H190">
        <v>170</v>
      </c>
      <c r="J190">
        <v>51</v>
      </c>
      <c r="K190">
        <v>22</v>
      </c>
      <c r="L190">
        <v>0</v>
      </c>
      <c r="M190">
        <v>8</v>
      </c>
      <c r="N190">
        <v>156</v>
      </c>
      <c r="O190">
        <v>102</v>
      </c>
      <c r="P190">
        <v>106</v>
      </c>
      <c r="Q190">
        <v>108</v>
      </c>
      <c r="R190">
        <v>19</v>
      </c>
      <c r="S190">
        <v>15</v>
      </c>
      <c r="W190">
        <v>5</v>
      </c>
      <c r="X190">
        <v>38</v>
      </c>
      <c r="Y190">
        <v>271</v>
      </c>
      <c r="AA190">
        <v>4</v>
      </c>
      <c r="AB190">
        <v>12</v>
      </c>
      <c r="AC190">
        <v>3</v>
      </c>
      <c r="AE190">
        <v>6</v>
      </c>
      <c r="AF190">
        <v>0</v>
      </c>
      <c r="AG190">
        <v>2</v>
      </c>
      <c r="AH190">
        <v>0</v>
      </c>
      <c r="AI190">
        <v>0</v>
      </c>
      <c r="AJ190">
        <v>31</v>
      </c>
      <c r="AK190">
        <v>71</v>
      </c>
      <c r="AL190">
        <v>4</v>
      </c>
      <c r="AN190">
        <v>8</v>
      </c>
      <c r="AO190">
        <v>2</v>
      </c>
      <c r="AP190">
        <v>6</v>
      </c>
      <c r="AQ190">
        <v>29</v>
      </c>
      <c r="AR190">
        <v>4</v>
      </c>
      <c r="AS190">
        <v>10</v>
      </c>
      <c r="AU190">
        <v>17</v>
      </c>
      <c r="AV190">
        <v>41</v>
      </c>
      <c r="AW190">
        <v>80</v>
      </c>
      <c r="AX190">
        <v>144</v>
      </c>
      <c r="AY190">
        <v>40</v>
      </c>
      <c r="BA190">
        <v>0</v>
      </c>
      <c r="BC190">
        <v>5</v>
      </c>
      <c r="BD190">
        <v>21</v>
      </c>
      <c r="BE190">
        <v>6</v>
      </c>
      <c r="BF190">
        <v>86</v>
      </c>
      <c r="BG190">
        <v>5</v>
      </c>
      <c r="BI190">
        <v>89</v>
      </c>
      <c r="BJ190">
        <v>30</v>
      </c>
      <c r="BK190">
        <v>25</v>
      </c>
      <c r="BL190">
        <v>4</v>
      </c>
      <c r="BM190">
        <v>6</v>
      </c>
      <c r="BN190">
        <v>102</v>
      </c>
      <c r="BO190">
        <v>0</v>
      </c>
      <c r="BP190">
        <v>14</v>
      </c>
      <c r="BQ190">
        <v>17</v>
      </c>
      <c r="BR190">
        <v>0</v>
      </c>
      <c r="BS190">
        <v>29</v>
      </c>
      <c r="BT190">
        <v>176</v>
      </c>
      <c r="BU190">
        <v>114</v>
      </c>
      <c r="BV190">
        <v>15</v>
      </c>
      <c r="BW190">
        <v>18</v>
      </c>
      <c r="BY190">
        <v>4</v>
      </c>
      <c r="CA190">
        <v>22</v>
      </c>
      <c r="CB190">
        <v>179</v>
      </c>
      <c r="CC190">
        <v>15</v>
      </c>
      <c r="CD190">
        <v>70</v>
      </c>
      <c r="CE190">
        <v>34</v>
      </c>
      <c r="CH190">
        <v>86</v>
      </c>
      <c r="CL190">
        <v>1</v>
      </c>
    </row>
    <row r="191" spans="1:91" x14ac:dyDescent="0.25">
      <c r="A191" s="36"/>
      <c r="G191" t="s">
        <v>7</v>
      </c>
      <c r="H191" t="s">
        <v>6</v>
      </c>
      <c r="I191" t="s">
        <v>7</v>
      </c>
      <c r="J191" t="s">
        <v>7</v>
      </c>
      <c r="K191" t="s">
        <v>7</v>
      </c>
      <c r="L191" t="s">
        <v>7</v>
      </c>
      <c r="M191" t="s">
        <v>7</v>
      </c>
      <c r="N191" t="s">
        <v>7</v>
      </c>
      <c r="O191" t="s">
        <v>6</v>
      </c>
      <c r="P191" t="s">
        <v>7</v>
      </c>
      <c r="Q191" t="s">
        <v>7</v>
      </c>
      <c r="R191" t="s">
        <v>7</v>
      </c>
      <c r="S191" t="s">
        <v>7</v>
      </c>
      <c r="W191" t="s">
        <v>6</v>
      </c>
      <c r="X191" t="s">
        <v>7</v>
      </c>
      <c r="Y191" t="s">
        <v>7</v>
      </c>
      <c r="AA191" t="s">
        <v>7</v>
      </c>
      <c r="AB191" t="s">
        <v>6</v>
      </c>
      <c r="AC191" t="s">
        <v>7</v>
      </c>
      <c r="AE191" t="s">
        <v>7</v>
      </c>
      <c r="AF191" t="s">
        <v>7</v>
      </c>
      <c r="AG191" t="s">
        <v>7</v>
      </c>
      <c r="AH191" t="s">
        <v>7</v>
      </c>
      <c r="AI191" t="s">
        <v>7</v>
      </c>
      <c r="AJ191" t="s">
        <v>7</v>
      </c>
      <c r="AK191" t="s">
        <v>6</v>
      </c>
      <c r="AL191" t="s">
        <v>7</v>
      </c>
      <c r="AN191" t="s">
        <v>7</v>
      </c>
      <c r="AO191" t="s">
        <v>7</v>
      </c>
      <c r="AP191" t="s">
        <v>7</v>
      </c>
      <c r="AQ191" t="s">
        <v>6</v>
      </c>
      <c r="AR191" t="s">
        <v>7</v>
      </c>
      <c r="AU191" t="s">
        <v>7</v>
      </c>
      <c r="AV191" t="s">
        <v>6</v>
      </c>
      <c r="AW191" t="s">
        <v>6</v>
      </c>
      <c r="AX191" t="s">
        <v>7</v>
      </c>
      <c r="AY191" t="s">
        <v>7</v>
      </c>
      <c r="BA191" t="s">
        <v>6</v>
      </c>
      <c r="BC191" t="s">
        <v>7</v>
      </c>
      <c r="BD191" t="s">
        <v>7</v>
      </c>
      <c r="BE191" t="s">
        <v>6</v>
      </c>
      <c r="BF191" t="s">
        <v>6</v>
      </c>
      <c r="BG191" t="s">
        <v>7</v>
      </c>
      <c r="BI191" t="s">
        <v>7</v>
      </c>
      <c r="BJ191" t="s">
        <v>6</v>
      </c>
      <c r="BK191" t="s">
        <v>7</v>
      </c>
      <c r="BL191" t="s">
        <v>7</v>
      </c>
      <c r="BM191" t="s">
        <v>7</v>
      </c>
      <c r="BN191" t="s">
        <v>6</v>
      </c>
      <c r="BO191" t="s">
        <v>6</v>
      </c>
      <c r="BP191" t="s">
        <v>7</v>
      </c>
      <c r="BQ191" t="s">
        <v>7</v>
      </c>
      <c r="BR191" t="s">
        <v>7</v>
      </c>
      <c r="BS191" t="s">
        <v>7</v>
      </c>
      <c r="BT191" t="s">
        <v>7</v>
      </c>
      <c r="BU191" t="s">
        <v>7</v>
      </c>
      <c r="BV191" t="s">
        <v>7</v>
      </c>
      <c r="BW191" t="s">
        <v>7</v>
      </c>
      <c r="BY191" t="s">
        <v>7</v>
      </c>
      <c r="CA191" t="s">
        <v>7</v>
      </c>
      <c r="CB191" t="s">
        <v>7</v>
      </c>
      <c r="CC191" t="s">
        <v>7</v>
      </c>
      <c r="CD191" t="s">
        <v>6</v>
      </c>
      <c r="CE191" t="s">
        <v>7</v>
      </c>
      <c r="CH191" t="s">
        <v>7</v>
      </c>
      <c r="CL191" t="s">
        <v>7</v>
      </c>
      <c r="CM191" t="s">
        <v>7</v>
      </c>
    </row>
    <row r="192" spans="1:91" x14ac:dyDescent="0.25">
      <c r="A192" s="36"/>
      <c r="G192" t="s">
        <v>7</v>
      </c>
      <c r="I192" t="s">
        <v>6</v>
      </c>
      <c r="J192" t="s">
        <v>7</v>
      </c>
      <c r="K192" t="s">
        <v>7</v>
      </c>
      <c r="L192" t="s">
        <v>7</v>
      </c>
      <c r="M192" t="s">
        <v>7</v>
      </c>
      <c r="N192" t="s">
        <v>7</v>
      </c>
      <c r="P192" t="s">
        <v>7</v>
      </c>
      <c r="Q192" t="s">
        <v>7</v>
      </c>
      <c r="R192" t="s">
        <v>7</v>
      </c>
      <c r="S192" t="s">
        <v>7</v>
      </c>
      <c r="X192" t="s">
        <v>7</v>
      </c>
      <c r="Y192" t="s">
        <v>7</v>
      </c>
      <c r="AA192" t="s">
        <v>7</v>
      </c>
      <c r="AC192" t="s">
        <v>7</v>
      </c>
      <c r="AE192" t="s">
        <v>7</v>
      </c>
      <c r="AF192" t="s">
        <v>7</v>
      </c>
      <c r="AG192" t="s">
        <v>6</v>
      </c>
      <c r="AH192" t="s">
        <v>7</v>
      </c>
      <c r="AJ192" t="s">
        <v>7</v>
      </c>
      <c r="AL192" t="s">
        <v>7</v>
      </c>
      <c r="AN192" t="s">
        <v>7</v>
      </c>
      <c r="AO192" t="s">
        <v>7</v>
      </c>
      <c r="AP192" t="s">
        <v>7</v>
      </c>
      <c r="AR192" t="s">
        <v>7</v>
      </c>
      <c r="AU192" t="s">
        <v>6</v>
      </c>
      <c r="AV192" t="s">
        <v>6</v>
      </c>
      <c r="AX192" t="s">
        <v>7</v>
      </c>
      <c r="AY192" t="s">
        <v>7</v>
      </c>
      <c r="BC192" t="s">
        <v>7</v>
      </c>
      <c r="BD192" t="s">
        <v>7</v>
      </c>
      <c r="BG192" t="s">
        <v>7</v>
      </c>
      <c r="BI192" t="s">
        <v>7</v>
      </c>
      <c r="BK192" t="s">
        <v>7</v>
      </c>
      <c r="BL192" t="s">
        <v>6</v>
      </c>
      <c r="BM192" t="s">
        <v>7</v>
      </c>
      <c r="BP192" t="s">
        <v>7</v>
      </c>
      <c r="BQ192" t="s">
        <v>7</v>
      </c>
      <c r="BR192" t="s">
        <v>7</v>
      </c>
      <c r="BS192" t="s">
        <v>7</v>
      </c>
      <c r="BT192" t="s">
        <v>7</v>
      </c>
      <c r="BU192" t="s">
        <v>7</v>
      </c>
      <c r="BV192" t="s">
        <v>7</v>
      </c>
      <c r="BW192" t="s">
        <v>6</v>
      </c>
      <c r="BY192" t="s">
        <v>7</v>
      </c>
      <c r="CA192" t="s">
        <v>7</v>
      </c>
      <c r="CB192" t="s">
        <v>7</v>
      </c>
      <c r="CC192" t="s">
        <v>7</v>
      </c>
      <c r="CE192" t="s">
        <v>7</v>
      </c>
      <c r="CH192" t="s">
        <v>7</v>
      </c>
      <c r="CL192" t="s">
        <v>7</v>
      </c>
      <c r="CM192" t="s">
        <v>6</v>
      </c>
    </row>
    <row r="193" spans="1:91" x14ac:dyDescent="0.25">
      <c r="A193" s="36"/>
      <c r="G193" t="s">
        <v>604</v>
      </c>
      <c r="J193" t="s">
        <v>605</v>
      </c>
      <c r="K193" t="s">
        <v>606</v>
      </c>
      <c r="L193" t="s">
        <v>580</v>
      </c>
      <c r="M193" t="s">
        <v>607</v>
      </c>
      <c r="N193" t="s">
        <v>608</v>
      </c>
      <c r="P193" t="s">
        <v>609</v>
      </c>
      <c r="Q193" t="s">
        <v>610</v>
      </c>
      <c r="R193" t="s">
        <v>611</v>
      </c>
      <c r="S193" t="s">
        <v>612</v>
      </c>
      <c r="X193" t="s">
        <v>613</v>
      </c>
      <c r="Y193" t="s">
        <v>614</v>
      </c>
      <c r="AA193" t="s">
        <v>615</v>
      </c>
      <c r="AC193" t="s">
        <v>616</v>
      </c>
      <c r="AE193" t="s">
        <v>617</v>
      </c>
      <c r="AF193" t="s">
        <v>618</v>
      </c>
      <c r="AH193" t="s">
        <v>619</v>
      </c>
      <c r="AJ193" t="s">
        <v>620</v>
      </c>
      <c r="AL193" t="s">
        <v>621</v>
      </c>
      <c r="AN193" t="s">
        <v>622</v>
      </c>
      <c r="AO193" t="s">
        <v>623</v>
      </c>
      <c r="AP193" t="s">
        <v>624</v>
      </c>
      <c r="AR193" t="s">
        <v>625</v>
      </c>
      <c r="AX193" t="s">
        <v>626</v>
      </c>
      <c r="AY193" t="s">
        <v>627</v>
      </c>
      <c r="BC193" t="s">
        <v>628</v>
      </c>
      <c r="BD193" t="s">
        <v>629</v>
      </c>
      <c r="BG193" t="s">
        <v>630</v>
      </c>
      <c r="BI193" t="s">
        <v>631</v>
      </c>
      <c r="BK193" t="s">
        <v>632</v>
      </c>
      <c r="BM193" t="s">
        <v>633</v>
      </c>
      <c r="BP193" t="s">
        <v>634</v>
      </c>
      <c r="BQ193" t="s">
        <v>635</v>
      </c>
      <c r="BR193" t="s">
        <v>636</v>
      </c>
      <c r="BS193" t="s">
        <v>637</v>
      </c>
      <c r="BT193" t="s">
        <v>638</v>
      </c>
      <c r="BU193" t="s">
        <v>639</v>
      </c>
      <c r="BV193" t="s">
        <v>314</v>
      </c>
      <c r="BY193" t="s">
        <v>640</v>
      </c>
      <c r="CA193" t="s">
        <v>641</v>
      </c>
      <c r="CC193" t="s">
        <v>642</v>
      </c>
      <c r="CE193" t="s">
        <v>643</v>
      </c>
      <c r="CH193" t="s">
        <v>644</v>
      </c>
      <c r="CL193" t="s">
        <v>645</v>
      </c>
    </row>
    <row r="194" spans="1:91" x14ac:dyDescent="0.25">
      <c r="A194" s="36"/>
      <c r="G194" t="s">
        <v>368</v>
      </c>
      <c r="J194" t="s">
        <v>368</v>
      </c>
      <c r="K194" t="s">
        <v>368</v>
      </c>
      <c r="L194" t="s">
        <v>368</v>
      </c>
      <c r="M194" t="s">
        <v>368</v>
      </c>
      <c r="N194" t="s">
        <v>367</v>
      </c>
      <c r="P194" t="s">
        <v>367</v>
      </c>
      <c r="Q194" t="s">
        <v>368</v>
      </c>
      <c r="R194" t="s">
        <v>367</v>
      </c>
      <c r="S194" t="s">
        <v>368</v>
      </c>
      <c r="X194" t="s">
        <v>368</v>
      </c>
      <c r="Y194" t="s">
        <v>368</v>
      </c>
      <c r="AA194" t="s">
        <v>368</v>
      </c>
      <c r="AC194" t="s">
        <v>368</v>
      </c>
      <c r="AE194" t="s">
        <v>368</v>
      </c>
      <c r="AF194" t="s">
        <v>368</v>
      </c>
      <c r="AH194" t="s">
        <v>368</v>
      </c>
      <c r="AJ194" t="s">
        <v>368</v>
      </c>
      <c r="AL194" t="s">
        <v>368</v>
      </c>
      <c r="AN194" t="s">
        <v>368</v>
      </c>
      <c r="AO194" t="s">
        <v>367</v>
      </c>
      <c r="AP194" t="s">
        <v>368</v>
      </c>
      <c r="AR194" t="s">
        <v>368</v>
      </c>
      <c r="AX194" t="s">
        <v>367</v>
      </c>
      <c r="AY194" t="s">
        <v>368</v>
      </c>
      <c r="BC194" t="s">
        <v>368</v>
      </c>
      <c r="BD194" t="s">
        <v>368</v>
      </c>
      <c r="BG194" t="s">
        <v>368</v>
      </c>
      <c r="BI194" t="s">
        <v>367</v>
      </c>
      <c r="BK194" t="s">
        <v>368</v>
      </c>
      <c r="BM194" t="s">
        <v>368</v>
      </c>
      <c r="BP194" t="s">
        <v>368</v>
      </c>
      <c r="BQ194" t="s">
        <v>368</v>
      </c>
      <c r="BR194" t="s">
        <v>368</v>
      </c>
      <c r="BS194" t="s">
        <v>368</v>
      </c>
      <c r="BT194" t="s">
        <v>368</v>
      </c>
      <c r="BU194" t="s">
        <v>367</v>
      </c>
      <c r="BV194" t="s">
        <v>368</v>
      </c>
      <c r="BY194" t="s">
        <v>368</v>
      </c>
      <c r="CA194" t="s">
        <v>367</v>
      </c>
      <c r="CB194" t="s">
        <v>367</v>
      </c>
      <c r="CC194" t="s">
        <v>368</v>
      </c>
      <c r="CE194" t="s">
        <v>368</v>
      </c>
      <c r="CH194" t="s">
        <v>368</v>
      </c>
      <c r="CL194" t="s">
        <v>368</v>
      </c>
    </row>
    <row r="195" spans="1:91" x14ac:dyDescent="0.25">
      <c r="A195" s="36"/>
      <c r="G195">
        <v>20</v>
      </c>
      <c r="J195">
        <v>82</v>
      </c>
      <c r="K195">
        <v>72</v>
      </c>
      <c r="L195">
        <v>15.8</v>
      </c>
      <c r="M195">
        <v>10</v>
      </c>
      <c r="N195">
        <v>0</v>
      </c>
      <c r="Q195">
        <v>35</v>
      </c>
      <c r="S195">
        <v>20</v>
      </c>
      <c r="X195">
        <v>50</v>
      </c>
      <c r="Y195">
        <v>40</v>
      </c>
      <c r="AA195">
        <v>40</v>
      </c>
      <c r="AC195">
        <v>20</v>
      </c>
      <c r="AE195">
        <v>70</v>
      </c>
      <c r="AF195">
        <v>20</v>
      </c>
      <c r="AH195">
        <v>53</v>
      </c>
      <c r="AJ195">
        <v>30.5</v>
      </c>
      <c r="AL195">
        <v>7</v>
      </c>
      <c r="AN195">
        <v>10</v>
      </c>
      <c r="AO195">
        <v>0</v>
      </c>
      <c r="AP195">
        <v>0</v>
      </c>
      <c r="AR195">
        <v>10</v>
      </c>
      <c r="AX195">
        <v>5</v>
      </c>
      <c r="AY195">
        <v>50</v>
      </c>
      <c r="BD195">
        <v>30</v>
      </c>
      <c r="BG195">
        <v>0</v>
      </c>
      <c r="BK195">
        <v>23</v>
      </c>
      <c r="BM195">
        <v>20</v>
      </c>
      <c r="BP195">
        <v>0</v>
      </c>
      <c r="BQ195">
        <v>15</v>
      </c>
      <c r="BR195">
        <v>54</v>
      </c>
      <c r="BS195">
        <v>20</v>
      </c>
      <c r="BT195">
        <v>50.2</v>
      </c>
      <c r="BU195">
        <v>210</v>
      </c>
      <c r="BV195">
        <v>5.5</v>
      </c>
      <c r="BY195">
        <v>36.5</v>
      </c>
      <c r="CA195">
        <v>39.44</v>
      </c>
      <c r="CC195">
        <v>20</v>
      </c>
      <c r="CE195">
        <v>34</v>
      </c>
      <c r="CH195">
        <v>38</v>
      </c>
      <c r="CL195">
        <v>21</v>
      </c>
    </row>
    <row r="196" spans="1:91" x14ac:dyDescent="0.25">
      <c r="A196" s="36"/>
      <c r="G196">
        <v>0</v>
      </c>
      <c r="J196">
        <v>0</v>
      </c>
      <c r="K196">
        <v>72</v>
      </c>
      <c r="L196">
        <v>0</v>
      </c>
      <c r="M196">
        <v>0</v>
      </c>
      <c r="N196">
        <v>0</v>
      </c>
      <c r="Q196">
        <v>50</v>
      </c>
      <c r="R196">
        <v>47</v>
      </c>
      <c r="S196">
        <v>0</v>
      </c>
      <c r="X196">
        <v>50</v>
      </c>
      <c r="Y196">
        <v>85</v>
      </c>
      <c r="AC196">
        <v>20</v>
      </c>
      <c r="AE196">
        <v>0</v>
      </c>
      <c r="AF196">
        <v>0</v>
      </c>
      <c r="AH196">
        <v>0</v>
      </c>
      <c r="AJ196">
        <v>0</v>
      </c>
      <c r="AN196">
        <v>0</v>
      </c>
      <c r="AO196">
        <v>0</v>
      </c>
      <c r="AP196">
        <v>0</v>
      </c>
      <c r="AR196">
        <v>0</v>
      </c>
      <c r="AX196">
        <v>9</v>
      </c>
      <c r="AY196">
        <v>98</v>
      </c>
      <c r="BD196">
        <v>30</v>
      </c>
      <c r="BG196">
        <v>0</v>
      </c>
      <c r="BK196">
        <v>6</v>
      </c>
      <c r="BM196">
        <v>0</v>
      </c>
      <c r="BP196">
        <v>0</v>
      </c>
      <c r="BQ196">
        <v>0</v>
      </c>
      <c r="BR196">
        <v>0</v>
      </c>
      <c r="BS196">
        <v>20</v>
      </c>
      <c r="BT196">
        <v>50.2</v>
      </c>
      <c r="BU196">
        <v>0</v>
      </c>
      <c r="BV196">
        <v>5.5</v>
      </c>
      <c r="CA196">
        <v>20.21</v>
      </c>
      <c r="CC196">
        <v>0</v>
      </c>
      <c r="CE196">
        <v>0</v>
      </c>
      <c r="CH196">
        <v>36</v>
      </c>
      <c r="CL196">
        <v>21</v>
      </c>
    </row>
    <row r="197" spans="1:91" x14ac:dyDescent="0.25">
      <c r="A197" s="36"/>
      <c r="G197">
        <v>0</v>
      </c>
      <c r="J197">
        <v>0</v>
      </c>
      <c r="K197">
        <v>72</v>
      </c>
      <c r="L197">
        <v>0</v>
      </c>
      <c r="M197">
        <v>10</v>
      </c>
      <c r="N197">
        <v>0</v>
      </c>
      <c r="P197">
        <v>0</v>
      </c>
      <c r="Q197">
        <v>0</v>
      </c>
      <c r="R197">
        <v>10</v>
      </c>
      <c r="S197">
        <v>20</v>
      </c>
      <c r="X197">
        <v>50</v>
      </c>
      <c r="Y197">
        <v>85</v>
      </c>
      <c r="AC197">
        <v>20</v>
      </c>
      <c r="AE197">
        <v>0</v>
      </c>
      <c r="AF197">
        <v>20</v>
      </c>
      <c r="AH197">
        <v>53</v>
      </c>
      <c r="AJ197">
        <v>92.3</v>
      </c>
      <c r="AL197">
        <v>100</v>
      </c>
      <c r="AN197">
        <v>0</v>
      </c>
      <c r="AO197">
        <v>0</v>
      </c>
      <c r="AP197">
        <v>0</v>
      </c>
      <c r="AR197">
        <v>0</v>
      </c>
      <c r="AX197">
        <v>0</v>
      </c>
      <c r="AY197">
        <v>98</v>
      </c>
      <c r="BD197">
        <v>30</v>
      </c>
      <c r="BG197">
        <v>0</v>
      </c>
      <c r="BK197">
        <v>0</v>
      </c>
      <c r="BM197">
        <v>20</v>
      </c>
      <c r="BP197">
        <v>0</v>
      </c>
      <c r="BQ197">
        <v>15</v>
      </c>
      <c r="BR197">
        <v>0</v>
      </c>
      <c r="BS197">
        <v>20</v>
      </c>
      <c r="BT197">
        <v>0</v>
      </c>
      <c r="BU197">
        <v>0</v>
      </c>
      <c r="BV197">
        <v>5.5</v>
      </c>
      <c r="CA197">
        <v>80.39</v>
      </c>
      <c r="CC197">
        <v>0</v>
      </c>
      <c r="CE197">
        <v>55</v>
      </c>
      <c r="CH197">
        <v>36</v>
      </c>
      <c r="CL197">
        <v>21</v>
      </c>
    </row>
    <row r="198" spans="1:91" x14ac:dyDescent="0.25">
      <c r="A198" s="36"/>
      <c r="G198">
        <v>40.6</v>
      </c>
      <c r="J198">
        <v>82</v>
      </c>
      <c r="K198">
        <v>72.3</v>
      </c>
      <c r="L198">
        <v>0</v>
      </c>
      <c r="M198">
        <v>65.5</v>
      </c>
      <c r="N198">
        <v>83.4</v>
      </c>
      <c r="Q198">
        <v>35</v>
      </c>
      <c r="S198">
        <v>32.299999999999997</v>
      </c>
      <c r="X198">
        <v>78</v>
      </c>
      <c r="Y198">
        <v>33.200000000000003</v>
      </c>
      <c r="AA198">
        <v>53</v>
      </c>
      <c r="AC198">
        <v>100</v>
      </c>
      <c r="AE198">
        <v>82</v>
      </c>
      <c r="AF198">
        <v>66</v>
      </c>
      <c r="AH198">
        <v>53</v>
      </c>
      <c r="AJ198">
        <v>30.5</v>
      </c>
      <c r="AL198">
        <v>5.9</v>
      </c>
      <c r="AN198">
        <v>0</v>
      </c>
      <c r="AO198">
        <v>0</v>
      </c>
      <c r="AP198">
        <v>0</v>
      </c>
      <c r="AR198">
        <v>24.51</v>
      </c>
      <c r="AX198">
        <v>5</v>
      </c>
      <c r="AY198">
        <v>32.14</v>
      </c>
      <c r="BD198">
        <v>53.9</v>
      </c>
      <c r="BG198">
        <v>0</v>
      </c>
      <c r="BI198">
        <v>48.3</v>
      </c>
      <c r="BK198">
        <v>27.7</v>
      </c>
      <c r="BM198">
        <v>55.3</v>
      </c>
      <c r="BP198">
        <v>29.5</v>
      </c>
      <c r="BQ198">
        <v>51.3</v>
      </c>
      <c r="BR198">
        <v>58.1</v>
      </c>
      <c r="BS198">
        <v>77.2</v>
      </c>
      <c r="BT198">
        <v>57.1</v>
      </c>
      <c r="BU198">
        <v>433</v>
      </c>
      <c r="BV198">
        <v>17</v>
      </c>
      <c r="BY198">
        <v>36.5</v>
      </c>
      <c r="CA198">
        <v>41.2</v>
      </c>
      <c r="CC198">
        <v>20</v>
      </c>
      <c r="CE198">
        <v>100</v>
      </c>
      <c r="CH198">
        <v>28.8</v>
      </c>
      <c r="CL198">
        <v>78</v>
      </c>
    </row>
    <row r="199" spans="1:91" x14ac:dyDescent="0.25">
      <c r="A199" s="36"/>
      <c r="G199">
        <v>0</v>
      </c>
      <c r="J199">
        <v>0</v>
      </c>
      <c r="K199">
        <v>100</v>
      </c>
      <c r="L199">
        <v>0</v>
      </c>
      <c r="M199">
        <v>0</v>
      </c>
      <c r="N199">
        <v>60.2</v>
      </c>
      <c r="Q199">
        <v>50</v>
      </c>
      <c r="R199">
        <v>10</v>
      </c>
      <c r="S199">
        <v>0</v>
      </c>
      <c r="X199">
        <v>21</v>
      </c>
      <c r="Y199">
        <v>87</v>
      </c>
      <c r="AC199">
        <v>82.8</v>
      </c>
      <c r="AE199">
        <v>0</v>
      </c>
      <c r="AF199">
        <v>0</v>
      </c>
      <c r="AH199">
        <v>0</v>
      </c>
      <c r="AJ199">
        <v>0</v>
      </c>
      <c r="AN199">
        <v>0</v>
      </c>
      <c r="AO199">
        <v>0</v>
      </c>
      <c r="AP199">
        <v>0</v>
      </c>
      <c r="AR199">
        <v>0</v>
      </c>
      <c r="AX199">
        <v>9</v>
      </c>
      <c r="AY199">
        <v>59.43</v>
      </c>
      <c r="BD199">
        <v>11.6</v>
      </c>
      <c r="BG199">
        <v>0</v>
      </c>
      <c r="BI199">
        <v>65.7</v>
      </c>
      <c r="BK199">
        <v>6</v>
      </c>
      <c r="BM199">
        <v>0</v>
      </c>
      <c r="BP199">
        <v>0</v>
      </c>
      <c r="BQ199">
        <v>0</v>
      </c>
      <c r="BR199">
        <v>0</v>
      </c>
      <c r="BS199">
        <v>100</v>
      </c>
      <c r="BT199">
        <v>53</v>
      </c>
      <c r="BU199">
        <v>0</v>
      </c>
      <c r="BV199">
        <v>0</v>
      </c>
      <c r="CA199">
        <v>45.8</v>
      </c>
      <c r="CC199">
        <v>0</v>
      </c>
      <c r="CE199">
        <v>0</v>
      </c>
      <c r="CH199">
        <v>41.5</v>
      </c>
      <c r="CL199">
        <v>100</v>
      </c>
    </row>
    <row r="200" spans="1:91" x14ac:dyDescent="0.25">
      <c r="A200" s="36"/>
      <c r="G200">
        <v>0</v>
      </c>
      <c r="J200">
        <v>0</v>
      </c>
      <c r="K200">
        <v>100</v>
      </c>
      <c r="L200">
        <v>0</v>
      </c>
      <c r="M200">
        <v>55.3</v>
      </c>
      <c r="N200">
        <v>85.7</v>
      </c>
      <c r="P200">
        <v>0</v>
      </c>
      <c r="Q200">
        <v>0</v>
      </c>
      <c r="R200">
        <v>47</v>
      </c>
      <c r="S200">
        <v>23.7</v>
      </c>
      <c r="X200">
        <v>21</v>
      </c>
      <c r="Y200">
        <v>81.5</v>
      </c>
      <c r="AC200">
        <v>100</v>
      </c>
      <c r="AE200">
        <v>0</v>
      </c>
      <c r="AF200">
        <v>90</v>
      </c>
      <c r="AH200">
        <v>67</v>
      </c>
      <c r="AJ200">
        <v>92.3</v>
      </c>
      <c r="AL200">
        <v>100</v>
      </c>
      <c r="AN200">
        <v>0</v>
      </c>
      <c r="AO200">
        <v>0</v>
      </c>
      <c r="AP200">
        <v>0</v>
      </c>
      <c r="AR200">
        <v>0</v>
      </c>
      <c r="AX200">
        <v>0</v>
      </c>
      <c r="AY200">
        <v>59.43</v>
      </c>
      <c r="BD200">
        <v>97.3</v>
      </c>
      <c r="BG200">
        <v>0</v>
      </c>
      <c r="BI200">
        <v>91.2</v>
      </c>
      <c r="BK200">
        <v>0</v>
      </c>
      <c r="BM200">
        <v>38.1</v>
      </c>
      <c r="BP200">
        <v>75</v>
      </c>
      <c r="BQ200">
        <v>57.8</v>
      </c>
      <c r="BR200">
        <v>0</v>
      </c>
      <c r="BS200">
        <v>100</v>
      </c>
      <c r="BT200">
        <v>0</v>
      </c>
      <c r="BU200">
        <v>0</v>
      </c>
      <c r="BV200">
        <v>74</v>
      </c>
      <c r="CA200">
        <v>93.6</v>
      </c>
      <c r="CC200">
        <v>0</v>
      </c>
      <c r="CE200">
        <v>100</v>
      </c>
      <c r="CH200">
        <v>41.5</v>
      </c>
      <c r="CL200">
        <v>67</v>
      </c>
    </row>
    <row r="201" spans="1:91" x14ac:dyDescent="0.25">
      <c r="A201" s="36"/>
      <c r="G201" t="s">
        <v>7</v>
      </c>
      <c r="H201" t="s">
        <v>7</v>
      </c>
      <c r="J201" t="s">
        <v>7</v>
      </c>
      <c r="K201" t="s">
        <v>7</v>
      </c>
      <c r="L201" t="s">
        <v>6</v>
      </c>
      <c r="M201" t="s">
        <v>7</v>
      </c>
      <c r="N201" t="s">
        <v>7</v>
      </c>
      <c r="O201" t="s">
        <v>7</v>
      </c>
      <c r="P201" t="s">
        <v>7</v>
      </c>
      <c r="Q201" t="s">
        <v>7</v>
      </c>
      <c r="R201" t="s">
        <v>7</v>
      </c>
      <c r="S201" t="s">
        <v>7</v>
      </c>
      <c r="W201" t="s">
        <v>7</v>
      </c>
      <c r="X201" t="s">
        <v>6</v>
      </c>
      <c r="Y201" t="s">
        <v>7</v>
      </c>
      <c r="AA201" t="s">
        <v>7</v>
      </c>
      <c r="AB201" t="s">
        <v>7</v>
      </c>
      <c r="AC201" t="s">
        <v>7</v>
      </c>
      <c r="AE201" t="s">
        <v>7</v>
      </c>
      <c r="AF201" t="s">
        <v>6</v>
      </c>
      <c r="AG201" t="s">
        <v>7</v>
      </c>
      <c r="AH201" t="s">
        <v>6</v>
      </c>
      <c r="AI201" t="s">
        <v>6</v>
      </c>
      <c r="AJ201" t="s">
        <v>7</v>
      </c>
      <c r="AK201" t="s">
        <v>7</v>
      </c>
      <c r="AL201" t="s">
        <v>7</v>
      </c>
      <c r="AN201" t="s">
        <v>7</v>
      </c>
      <c r="AO201" t="s">
        <v>6</v>
      </c>
      <c r="AP201" t="s">
        <v>7</v>
      </c>
      <c r="AQ201" t="s">
        <v>7</v>
      </c>
      <c r="AR201" t="s">
        <v>277</v>
      </c>
      <c r="AS201" t="s">
        <v>7</v>
      </c>
      <c r="AU201" t="s">
        <v>7</v>
      </c>
      <c r="AV201" t="s">
        <v>7</v>
      </c>
      <c r="AW201" t="s">
        <v>7</v>
      </c>
      <c r="AX201" t="s">
        <v>6</v>
      </c>
      <c r="AY201" t="s">
        <v>7</v>
      </c>
      <c r="BA201" t="s">
        <v>7</v>
      </c>
      <c r="BC201" t="s">
        <v>7</v>
      </c>
      <c r="BD201" t="s">
        <v>7</v>
      </c>
      <c r="BE201" t="s">
        <v>7</v>
      </c>
      <c r="BF201" t="s">
        <v>7</v>
      </c>
      <c r="BG201" t="s">
        <v>7</v>
      </c>
      <c r="BI201" t="s">
        <v>7</v>
      </c>
      <c r="BJ201" t="s">
        <v>7</v>
      </c>
      <c r="BK201" t="s">
        <v>7</v>
      </c>
      <c r="BL201" t="s">
        <v>6</v>
      </c>
      <c r="BM201" t="s">
        <v>7</v>
      </c>
      <c r="BN201" t="s">
        <v>7</v>
      </c>
      <c r="BO201" t="s">
        <v>7</v>
      </c>
      <c r="BP201" t="s">
        <v>7</v>
      </c>
      <c r="BQ201" t="s">
        <v>7</v>
      </c>
      <c r="BR201" t="s">
        <v>7</v>
      </c>
      <c r="BS201" t="s">
        <v>7</v>
      </c>
      <c r="BT201" t="s">
        <v>7</v>
      </c>
      <c r="BU201" t="s">
        <v>7</v>
      </c>
      <c r="BV201" t="s">
        <v>7</v>
      </c>
      <c r="BW201" t="s">
        <v>7</v>
      </c>
      <c r="BY201" t="s">
        <v>7</v>
      </c>
      <c r="CA201" t="s">
        <v>7</v>
      </c>
      <c r="CC201" t="s">
        <v>6</v>
      </c>
      <c r="CD201" t="s">
        <v>7</v>
      </c>
      <c r="CE201" t="s">
        <v>7</v>
      </c>
      <c r="CH201" t="s">
        <v>7</v>
      </c>
      <c r="CL201" t="s">
        <v>7</v>
      </c>
      <c r="CM201" t="s">
        <v>6</v>
      </c>
    </row>
    <row r="202" spans="1:91" x14ac:dyDescent="0.25">
      <c r="A202" s="36"/>
      <c r="AR202" t="s">
        <v>646</v>
      </c>
    </row>
    <row r="203" spans="1:91" x14ac:dyDescent="0.25">
      <c r="A203" s="36"/>
      <c r="G203">
        <v>67</v>
      </c>
      <c r="H203">
        <v>1452</v>
      </c>
      <c r="J203">
        <v>564</v>
      </c>
      <c r="K203">
        <v>870</v>
      </c>
      <c r="L203">
        <v>44</v>
      </c>
      <c r="M203">
        <v>394</v>
      </c>
      <c r="N203">
        <v>1382</v>
      </c>
      <c r="O203">
        <v>83</v>
      </c>
      <c r="P203">
        <v>213</v>
      </c>
      <c r="Q203">
        <v>509</v>
      </c>
      <c r="R203">
        <v>2852</v>
      </c>
      <c r="S203">
        <v>532</v>
      </c>
      <c r="W203">
        <v>1973</v>
      </c>
      <c r="X203">
        <v>287</v>
      </c>
      <c r="Y203">
        <v>681</v>
      </c>
      <c r="AA203">
        <v>801</v>
      </c>
      <c r="AB203">
        <v>349</v>
      </c>
      <c r="AC203">
        <v>5228</v>
      </c>
      <c r="AE203">
        <v>1744</v>
      </c>
      <c r="AF203">
        <v>553</v>
      </c>
      <c r="AG203">
        <v>42</v>
      </c>
      <c r="AH203">
        <v>367</v>
      </c>
      <c r="AI203">
        <v>218</v>
      </c>
      <c r="AJ203">
        <v>522</v>
      </c>
      <c r="AK203">
        <v>479</v>
      </c>
      <c r="AL203">
        <v>1479</v>
      </c>
      <c r="AN203">
        <v>1844</v>
      </c>
      <c r="AO203">
        <v>443</v>
      </c>
      <c r="AP203">
        <v>1217</v>
      </c>
      <c r="AQ203">
        <v>2997</v>
      </c>
      <c r="AR203">
        <v>1225</v>
      </c>
      <c r="AS203">
        <v>2062</v>
      </c>
      <c r="AU203">
        <v>1156</v>
      </c>
      <c r="AV203">
        <v>2302</v>
      </c>
      <c r="AW203">
        <v>2770</v>
      </c>
      <c r="AX203">
        <v>2579</v>
      </c>
      <c r="AY203">
        <v>2803</v>
      </c>
      <c r="BA203">
        <v>840</v>
      </c>
      <c r="BC203">
        <v>403</v>
      </c>
      <c r="BD203">
        <v>845</v>
      </c>
      <c r="BE203">
        <v>512</v>
      </c>
      <c r="BF203">
        <v>1975</v>
      </c>
      <c r="BG203">
        <v>2137</v>
      </c>
      <c r="BI203">
        <v>2403</v>
      </c>
      <c r="BJ203">
        <v>229</v>
      </c>
      <c r="BK203">
        <v>1302</v>
      </c>
      <c r="BL203">
        <v>346</v>
      </c>
      <c r="BM203">
        <v>915</v>
      </c>
      <c r="BN203">
        <v>2204</v>
      </c>
      <c r="BO203">
        <v>8250</v>
      </c>
      <c r="BP203">
        <v>1240</v>
      </c>
      <c r="BQ203">
        <v>978</v>
      </c>
      <c r="BR203">
        <v>576</v>
      </c>
      <c r="BS203">
        <v>497</v>
      </c>
      <c r="BT203">
        <v>1207</v>
      </c>
      <c r="BU203">
        <v>10743</v>
      </c>
      <c r="BV203">
        <v>254</v>
      </c>
      <c r="BW203">
        <v>1110</v>
      </c>
      <c r="BY203">
        <v>830</v>
      </c>
      <c r="CA203">
        <v>1058</v>
      </c>
      <c r="CB203">
        <v>946</v>
      </c>
      <c r="CC203">
        <v>477</v>
      </c>
      <c r="CD203">
        <v>713</v>
      </c>
      <c r="CE203">
        <v>635</v>
      </c>
      <c r="CH203">
        <v>5980</v>
      </c>
      <c r="CL203">
        <v>2314</v>
      </c>
    </row>
    <row r="204" spans="1:91" x14ac:dyDescent="0.25">
      <c r="A204" s="36"/>
      <c r="G204">
        <v>69</v>
      </c>
      <c r="H204">
        <v>1412</v>
      </c>
      <c r="J204">
        <v>586</v>
      </c>
      <c r="K204">
        <v>805</v>
      </c>
      <c r="L204">
        <v>44</v>
      </c>
      <c r="M204">
        <v>435</v>
      </c>
      <c r="N204">
        <v>1024</v>
      </c>
      <c r="O204">
        <v>84</v>
      </c>
      <c r="P204">
        <v>320</v>
      </c>
      <c r="Q204">
        <v>901</v>
      </c>
      <c r="R204">
        <v>2493</v>
      </c>
      <c r="S204">
        <v>654</v>
      </c>
      <c r="W204">
        <v>1499</v>
      </c>
      <c r="Y204">
        <v>681</v>
      </c>
      <c r="AA204">
        <v>749</v>
      </c>
      <c r="AB204">
        <v>369</v>
      </c>
      <c r="AC204">
        <v>5337</v>
      </c>
      <c r="AE204">
        <v>1744</v>
      </c>
      <c r="AF204">
        <v>494</v>
      </c>
      <c r="AG204">
        <v>40</v>
      </c>
      <c r="AH204">
        <v>372</v>
      </c>
      <c r="AI204">
        <v>564</v>
      </c>
      <c r="AJ204">
        <v>568</v>
      </c>
      <c r="AK204">
        <v>438</v>
      </c>
      <c r="AL204">
        <v>1386</v>
      </c>
      <c r="AN204">
        <v>1928</v>
      </c>
      <c r="AO204">
        <v>473</v>
      </c>
      <c r="AP204">
        <v>900</v>
      </c>
      <c r="AQ204">
        <v>2997</v>
      </c>
      <c r="AR204">
        <v>922</v>
      </c>
      <c r="AU204">
        <v>2186</v>
      </c>
      <c r="AV204">
        <v>2030</v>
      </c>
      <c r="AW204">
        <v>2820</v>
      </c>
      <c r="AX204">
        <v>2845</v>
      </c>
      <c r="AY204">
        <v>2718</v>
      </c>
      <c r="BA204">
        <v>859</v>
      </c>
      <c r="BC204">
        <v>317</v>
      </c>
      <c r="BD204">
        <v>712</v>
      </c>
      <c r="BE204">
        <v>421</v>
      </c>
      <c r="BF204">
        <v>1764</v>
      </c>
      <c r="BG204">
        <v>2189</v>
      </c>
      <c r="BI204">
        <v>2215</v>
      </c>
      <c r="BJ204">
        <v>303</v>
      </c>
      <c r="BK204">
        <v>1296</v>
      </c>
      <c r="BL204">
        <v>344</v>
      </c>
      <c r="BM204">
        <v>1029</v>
      </c>
      <c r="BN204">
        <v>2064</v>
      </c>
      <c r="BO204">
        <v>8319</v>
      </c>
      <c r="BP204">
        <v>1240</v>
      </c>
      <c r="BQ204">
        <v>963</v>
      </c>
      <c r="BR204">
        <v>580</v>
      </c>
      <c r="BS204">
        <v>518</v>
      </c>
      <c r="BT204">
        <v>1127</v>
      </c>
      <c r="BU204">
        <v>9745</v>
      </c>
      <c r="BV204">
        <v>256</v>
      </c>
      <c r="BW204">
        <v>1110</v>
      </c>
      <c r="BY204">
        <v>796</v>
      </c>
      <c r="CA204">
        <v>1001</v>
      </c>
      <c r="CB204">
        <v>665</v>
      </c>
      <c r="CC204">
        <v>477</v>
      </c>
      <c r="CD204">
        <v>658</v>
      </c>
      <c r="CE204">
        <v>598</v>
      </c>
      <c r="CH204">
        <v>6347</v>
      </c>
      <c r="CL204">
        <v>2314</v>
      </c>
    </row>
    <row r="205" spans="1:91" x14ac:dyDescent="0.25">
      <c r="A205" s="36"/>
      <c r="G205">
        <v>0</v>
      </c>
      <c r="H205">
        <v>10</v>
      </c>
      <c r="J205">
        <v>0</v>
      </c>
      <c r="K205">
        <v>37</v>
      </c>
      <c r="L205">
        <v>0</v>
      </c>
      <c r="M205">
        <v>0</v>
      </c>
      <c r="N205">
        <v>315</v>
      </c>
      <c r="O205">
        <v>13</v>
      </c>
      <c r="P205">
        <v>0</v>
      </c>
      <c r="Q205">
        <v>31</v>
      </c>
      <c r="R205">
        <v>63</v>
      </c>
      <c r="S205">
        <v>0</v>
      </c>
      <c r="W205">
        <v>99</v>
      </c>
      <c r="X205">
        <v>414</v>
      </c>
      <c r="Y205">
        <v>184</v>
      </c>
      <c r="AA205">
        <v>0</v>
      </c>
      <c r="AB205">
        <v>12</v>
      </c>
      <c r="AC205">
        <v>768</v>
      </c>
      <c r="AE205">
        <v>0</v>
      </c>
      <c r="AF205">
        <v>0</v>
      </c>
      <c r="AG205">
        <v>0</v>
      </c>
      <c r="AH205">
        <v>0</v>
      </c>
      <c r="AI205">
        <v>0</v>
      </c>
      <c r="AJ205">
        <v>0</v>
      </c>
      <c r="AK205">
        <v>0</v>
      </c>
      <c r="AL205">
        <v>0</v>
      </c>
      <c r="AN205">
        <v>0</v>
      </c>
      <c r="AO205">
        <v>0</v>
      </c>
      <c r="AP205">
        <v>28</v>
      </c>
      <c r="AQ205">
        <v>30</v>
      </c>
      <c r="AR205">
        <v>0</v>
      </c>
      <c r="AS205">
        <v>297</v>
      </c>
      <c r="AU205">
        <v>127</v>
      </c>
      <c r="AV205">
        <v>240</v>
      </c>
      <c r="AW205">
        <v>124</v>
      </c>
      <c r="AX205">
        <v>168</v>
      </c>
      <c r="AY205">
        <v>77</v>
      </c>
      <c r="BA205">
        <v>70</v>
      </c>
      <c r="BC205">
        <v>0</v>
      </c>
      <c r="BD205">
        <v>48</v>
      </c>
      <c r="BE205">
        <v>0</v>
      </c>
      <c r="BF205">
        <v>216</v>
      </c>
      <c r="BG205">
        <v>0</v>
      </c>
      <c r="BI205">
        <v>322</v>
      </c>
      <c r="BJ205">
        <v>0</v>
      </c>
      <c r="BK205">
        <v>66</v>
      </c>
      <c r="BL205">
        <v>0</v>
      </c>
      <c r="BM205">
        <v>0</v>
      </c>
      <c r="BN205">
        <v>0</v>
      </c>
      <c r="BO205">
        <v>547</v>
      </c>
      <c r="BP205">
        <v>0</v>
      </c>
      <c r="BQ205">
        <v>0</v>
      </c>
      <c r="BR205">
        <v>0</v>
      </c>
      <c r="BS205">
        <v>6</v>
      </c>
      <c r="BT205">
        <v>44</v>
      </c>
      <c r="BU205">
        <v>41</v>
      </c>
      <c r="BV205">
        <v>19</v>
      </c>
      <c r="BW205">
        <v>0</v>
      </c>
      <c r="BY205">
        <v>0</v>
      </c>
      <c r="CA205">
        <v>132</v>
      </c>
      <c r="CB205">
        <v>104</v>
      </c>
      <c r="CC205">
        <v>0</v>
      </c>
      <c r="CD205">
        <v>145</v>
      </c>
      <c r="CE205">
        <v>0</v>
      </c>
      <c r="CH205">
        <v>309</v>
      </c>
      <c r="CL205">
        <v>27</v>
      </c>
    </row>
    <row r="206" spans="1:91" x14ac:dyDescent="0.25">
      <c r="A206" s="36"/>
      <c r="G206">
        <v>0</v>
      </c>
      <c r="H206">
        <v>9</v>
      </c>
      <c r="J206">
        <v>0</v>
      </c>
      <c r="K206">
        <v>37</v>
      </c>
      <c r="L206">
        <v>0</v>
      </c>
      <c r="M206">
        <v>0</v>
      </c>
      <c r="N206">
        <v>230</v>
      </c>
      <c r="O206">
        <v>13</v>
      </c>
      <c r="P206">
        <v>0</v>
      </c>
      <c r="Q206">
        <v>31</v>
      </c>
      <c r="R206">
        <v>109</v>
      </c>
      <c r="S206">
        <v>0</v>
      </c>
      <c r="W206">
        <v>144</v>
      </c>
      <c r="Y206">
        <v>170</v>
      </c>
      <c r="AA206">
        <v>0</v>
      </c>
      <c r="AB206">
        <v>12</v>
      </c>
      <c r="AC206">
        <v>750</v>
      </c>
      <c r="AE206">
        <v>0</v>
      </c>
      <c r="AF206">
        <v>0</v>
      </c>
      <c r="AG206">
        <v>0</v>
      </c>
      <c r="AH206">
        <v>0</v>
      </c>
      <c r="AI206">
        <v>0</v>
      </c>
      <c r="AJ206">
        <v>0</v>
      </c>
      <c r="AK206">
        <v>0</v>
      </c>
      <c r="AL206">
        <v>0</v>
      </c>
      <c r="AN206">
        <v>0</v>
      </c>
      <c r="AO206">
        <v>0</v>
      </c>
      <c r="AP206">
        <v>28</v>
      </c>
      <c r="AQ206">
        <v>30</v>
      </c>
      <c r="AR206">
        <v>0</v>
      </c>
      <c r="AU206">
        <v>112</v>
      </c>
      <c r="AV206">
        <v>230</v>
      </c>
      <c r="AW206">
        <v>119</v>
      </c>
      <c r="AX206">
        <v>149</v>
      </c>
      <c r="AY206">
        <v>77</v>
      </c>
      <c r="BA206">
        <v>70</v>
      </c>
      <c r="BC206">
        <v>0</v>
      </c>
      <c r="BD206">
        <v>43</v>
      </c>
      <c r="BE206">
        <v>0</v>
      </c>
      <c r="BF206">
        <v>220</v>
      </c>
      <c r="BG206">
        <v>0</v>
      </c>
      <c r="BI206">
        <v>429</v>
      </c>
      <c r="BJ206">
        <v>0</v>
      </c>
      <c r="BK206">
        <v>66</v>
      </c>
      <c r="BL206">
        <v>0</v>
      </c>
      <c r="BM206">
        <v>0</v>
      </c>
      <c r="BN206">
        <v>0</v>
      </c>
      <c r="BO206">
        <v>597</v>
      </c>
      <c r="BP206">
        <v>0</v>
      </c>
      <c r="BQ206">
        <v>0</v>
      </c>
      <c r="BR206">
        <v>0</v>
      </c>
      <c r="BS206">
        <v>6</v>
      </c>
      <c r="BT206">
        <v>66</v>
      </c>
      <c r="BU206">
        <v>41</v>
      </c>
      <c r="BV206">
        <v>19</v>
      </c>
      <c r="BW206">
        <v>0</v>
      </c>
      <c r="BY206">
        <v>0</v>
      </c>
      <c r="CA206">
        <v>96</v>
      </c>
      <c r="CC206">
        <v>0</v>
      </c>
      <c r="CD206">
        <v>160</v>
      </c>
      <c r="CE206">
        <v>0</v>
      </c>
      <c r="CH206">
        <v>379</v>
      </c>
      <c r="CL206">
        <v>27</v>
      </c>
    </row>
    <row r="207" spans="1:91" x14ac:dyDescent="0.25">
      <c r="A207" s="36"/>
      <c r="G207">
        <v>0</v>
      </c>
      <c r="H207">
        <v>5</v>
      </c>
      <c r="J207">
        <v>0</v>
      </c>
      <c r="K207">
        <v>41</v>
      </c>
      <c r="L207">
        <v>0</v>
      </c>
      <c r="M207">
        <v>66</v>
      </c>
      <c r="N207">
        <v>85</v>
      </c>
      <c r="O207">
        <v>0</v>
      </c>
      <c r="P207">
        <v>94</v>
      </c>
      <c r="Q207">
        <v>32</v>
      </c>
      <c r="R207">
        <v>134</v>
      </c>
      <c r="S207">
        <v>154</v>
      </c>
      <c r="W207">
        <v>283</v>
      </c>
      <c r="X207">
        <v>414</v>
      </c>
      <c r="Y207">
        <v>64</v>
      </c>
      <c r="AA207">
        <v>0</v>
      </c>
      <c r="AB207">
        <v>40</v>
      </c>
      <c r="AC207">
        <v>828</v>
      </c>
      <c r="AE207">
        <v>0</v>
      </c>
      <c r="AF207">
        <v>88</v>
      </c>
      <c r="AG207">
        <v>0</v>
      </c>
      <c r="AH207">
        <v>12</v>
      </c>
      <c r="AI207">
        <v>0</v>
      </c>
      <c r="AJ207">
        <v>65</v>
      </c>
      <c r="AK207">
        <v>0</v>
      </c>
      <c r="AL207">
        <v>7</v>
      </c>
      <c r="AN207">
        <v>30</v>
      </c>
      <c r="AO207">
        <v>0</v>
      </c>
      <c r="AP207">
        <v>0</v>
      </c>
      <c r="AQ207">
        <v>55</v>
      </c>
      <c r="AR207">
        <v>0</v>
      </c>
      <c r="AS207">
        <v>110</v>
      </c>
      <c r="AU207">
        <v>160</v>
      </c>
      <c r="AV207">
        <v>181</v>
      </c>
      <c r="AW207">
        <v>111</v>
      </c>
      <c r="AX207">
        <v>430</v>
      </c>
      <c r="AY207">
        <v>167</v>
      </c>
      <c r="BA207">
        <v>0</v>
      </c>
      <c r="BC207">
        <v>27</v>
      </c>
      <c r="BD207">
        <v>91</v>
      </c>
      <c r="BE207">
        <v>0</v>
      </c>
      <c r="BF207">
        <v>509</v>
      </c>
      <c r="BG207">
        <v>0</v>
      </c>
      <c r="BI207">
        <v>89</v>
      </c>
      <c r="BJ207">
        <v>0</v>
      </c>
      <c r="BL207">
        <v>113</v>
      </c>
      <c r="BM207">
        <v>119</v>
      </c>
      <c r="BN207">
        <v>30</v>
      </c>
      <c r="BO207">
        <v>4</v>
      </c>
      <c r="BP207">
        <v>128</v>
      </c>
      <c r="BQ207">
        <v>89</v>
      </c>
      <c r="BR207">
        <v>0</v>
      </c>
      <c r="BS207">
        <v>36</v>
      </c>
      <c r="BT207">
        <v>0</v>
      </c>
      <c r="BU207">
        <v>80</v>
      </c>
      <c r="BV207">
        <v>27</v>
      </c>
      <c r="BW207">
        <v>84</v>
      </c>
      <c r="BY207">
        <v>12</v>
      </c>
      <c r="CA207">
        <v>100</v>
      </c>
      <c r="CB207">
        <v>28</v>
      </c>
      <c r="CC207">
        <v>0</v>
      </c>
      <c r="CD207">
        <v>104</v>
      </c>
      <c r="CE207">
        <v>267</v>
      </c>
      <c r="CH207">
        <v>318</v>
      </c>
      <c r="CL207">
        <v>253</v>
      </c>
    </row>
    <row r="208" spans="1:91" x14ac:dyDescent="0.25">
      <c r="A208" s="36"/>
      <c r="G208">
        <v>0</v>
      </c>
      <c r="H208">
        <v>4</v>
      </c>
      <c r="J208">
        <v>0</v>
      </c>
      <c r="K208">
        <v>41</v>
      </c>
      <c r="L208">
        <v>0</v>
      </c>
      <c r="M208">
        <v>76</v>
      </c>
      <c r="N208">
        <v>83</v>
      </c>
      <c r="O208">
        <v>0</v>
      </c>
      <c r="P208">
        <v>94</v>
      </c>
      <c r="Q208">
        <v>17</v>
      </c>
      <c r="R208">
        <v>114</v>
      </c>
      <c r="S208">
        <v>147</v>
      </c>
      <c r="W208">
        <v>287</v>
      </c>
      <c r="Y208">
        <v>54</v>
      </c>
      <c r="AA208">
        <v>0</v>
      </c>
      <c r="AB208">
        <v>40</v>
      </c>
      <c r="AC208">
        <v>834</v>
      </c>
      <c r="AE208">
        <v>0</v>
      </c>
      <c r="AF208">
        <v>114</v>
      </c>
      <c r="AG208">
        <v>0</v>
      </c>
      <c r="AH208">
        <v>12</v>
      </c>
      <c r="AI208">
        <v>0</v>
      </c>
      <c r="AJ208">
        <v>52</v>
      </c>
      <c r="AK208">
        <v>0</v>
      </c>
      <c r="AL208">
        <v>7</v>
      </c>
      <c r="AN208">
        <v>0</v>
      </c>
      <c r="AO208">
        <v>0</v>
      </c>
      <c r="AP208">
        <v>0</v>
      </c>
      <c r="AQ208">
        <v>49</v>
      </c>
      <c r="AR208">
        <v>0</v>
      </c>
      <c r="AU208">
        <v>136</v>
      </c>
      <c r="AV208">
        <v>198</v>
      </c>
      <c r="AW208">
        <v>111</v>
      </c>
      <c r="AX208">
        <v>350</v>
      </c>
      <c r="AY208">
        <v>167</v>
      </c>
      <c r="BA208">
        <v>0</v>
      </c>
      <c r="BC208">
        <v>27</v>
      </c>
      <c r="BD208">
        <v>75</v>
      </c>
      <c r="BE208">
        <v>0</v>
      </c>
      <c r="BF208">
        <v>511</v>
      </c>
      <c r="BG208">
        <v>0</v>
      </c>
      <c r="BI208">
        <v>204</v>
      </c>
      <c r="BJ208">
        <v>0</v>
      </c>
      <c r="BL208">
        <v>113</v>
      </c>
      <c r="BM208">
        <v>134</v>
      </c>
      <c r="BN208">
        <v>30</v>
      </c>
      <c r="BO208">
        <v>4</v>
      </c>
      <c r="BP208">
        <v>60</v>
      </c>
      <c r="BQ208">
        <v>64</v>
      </c>
      <c r="BR208">
        <v>0</v>
      </c>
      <c r="BS208">
        <v>36</v>
      </c>
      <c r="BT208">
        <v>0</v>
      </c>
      <c r="BU208">
        <v>80</v>
      </c>
      <c r="BV208">
        <v>27</v>
      </c>
      <c r="BW208">
        <v>84</v>
      </c>
      <c r="BY208">
        <v>0</v>
      </c>
      <c r="CA208">
        <v>78</v>
      </c>
      <c r="CB208">
        <v>34</v>
      </c>
      <c r="CC208">
        <v>0</v>
      </c>
      <c r="CD208">
        <v>102</v>
      </c>
      <c r="CE208">
        <v>267</v>
      </c>
      <c r="CH208">
        <v>287</v>
      </c>
      <c r="CL208">
        <v>253</v>
      </c>
    </row>
    <row r="209" spans="1:90" x14ac:dyDescent="0.25">
      <c r="A209" s="36"/>
      <c r="G209">
        <v>27</v>
      </c>
      <c r="H209">
        <v>1232</v>
      </c>
      <c r="J209">
        <v>378</v>
      </c>
      <c r="K209">
        <v>610</v>
      </c>
      <c r="L209">
        <v>5</v>
      </c>
      <c r="M209">
        <v>236</v>
      </c>
      <c r="N209">
        <v>848</v>
      </c>
      <c r="O209">
        <v>45</v>
      </c>
      <c r="P209">
        <v>131</v>
      </c>
      <c r="Q209">
        <v>221</v>
      </c>
      <c r="R209">
        <v>1290</v>
      </c>
      <c r="S209">
        <v>191</v>
      </c>
      <c r="W209">
        <v>586</v>
      </c>
      <c r="X209">
        <v>222</v>
      </c>
      <c r="Y209">
        <v>226</v>
      </c>
      <c r="AA209">
        <v>410</v>
      </c>
      <c r="AB209">
        <v>291</v>
      </c>
      <c r="AC209">
        <v>5228</v>
      </c>
      <c r="AE209">
        <v>639</v>
      </c>
      <c r="AF209">
        <v>371</v>
      </c>
      <c r="AG209">
        <v>26</v>
      </c>
      <c r="AH209">
        <v>187</v>
      </c>
      <c r="AI209">
        <v>150</v>
      </c>
      <c r="AJ209">
        <v>127</v>
      </c>
      <c r="AK209">
        <v>201</v>
      </c>
      <c r="AL209">
        <v>77</v>
      </c>
      <c r="AN209">
        <v>122</v>
      </c>
      <c r="AO209">
        <v>0</v>
      </c>
      <c r="AP209">
        <v>80</v>
      </c>
      <c r="AQ209">
        <v>806</v>
      </c>
      <c r="AR209">
        <v>226</v>
      </c>
      <c r="AS209">
        <v>692</v>
      </c>
      <c r="AU209">
        <v>492</v>
      </c>
      <c r="AV209">
        <v>714</v>
      </c>
      <c r="AW209">
        <v>1205</v>
      </c>
      <c r="AX209">
        <v>544</v>
      </c>
      <c r="AY209">
        <v>411</v>
      </c>
      <c r="BA209">
        <v>214</v>
      </c>
      <c r="BC209">
        <v>5</v>
      </c>
      <c r="BD209">
        <v>345</v>
      </c>
      <c r="BE209">
        <v>420</v>
      </c>
      <c r="BF209">
        <v>782</v>
      </c>
      <c r="BG209">
        <v>1086</v>
      </c>
      <c r="BI209">
        <v>1037</v>
      </c>
      <c r="BJ209">
        <v>229</v>
      </c>
      <c r="BK209">
        <v>367</v>
      </c>
      <c r="BL209">
        <v>250</v>
      </c>
      <c r="BM209">
        <v>274</v>
      </c>
      <c r="BN209">
        <v>668</v>
      </c>
      <c r="BO209">
        <v>8059</v>
      </c>
      <c r="BP209">
        <v>325</v>
      </c>
      <c r="BQ209">
        <v>451</v>
      </c>
      <c r="BR209">
        <v>310</v>
      </c>
      <c r="BS209">
        <v>400</v>
      </c>
      <c r="BT209">
        <v>676</v>
      </c>
      <c r="BU209">
        <v>8785</v>
      </c>
      <c r="BV209">
        <v>50</v>
      </c>
      <c r="BW209">
        <v>1110</v>
      </c>
      <c r="BY209">
        <v>180</v>
      </c>
      <c r="CA209">
        <v>933</v>
      </c>
      <c r="CB209">
        <v>723</v>
      </c>
      <c r="CC209">
        <v>477</v>
      </c>
      <c r="CD209">
        <v>528</v>
      </c>
      <c r="CE209">
        <v>257</v>
      </c>
      <c r="CH209">
        <v>1358</v>
      </c>
      <c r="CL209">
        <v>1804</v>
      </c>
    </row>
    <row r="210" spans="1:90" x14ac:dyDescent="0.25">
      <c r="A210" s="36"/>
      <c r="G210">
        <v>28</v>
      </c>
      <c r="H210">
        <v>1273</v>
      </c>
      <c r="J210">
        <v>479</v>
      </c>
      <c r="K210">
        <v>635</v>
      </c>
      <c r="L210">
        <v>6</v>
      </c>
      <c r="M210">
        <v>285</v>
      </c>
      <c r="N210">
        <v>854</v>
      </c>
      <c r="O210">
        <v>46</v>
      </c>
      <c r="P210">
        <v>160</v>
      </c>
      <c r="Q210">
        <v>644</v>
      </c>
      <c r="R210">
        <v>1200</v>
      </c>
      <c r="S210">
        <v>211</v>
      </c>
      <c r="W210">
        <v>632</v>
      </c>
      <c r="Y210">
        <v>226</v>
      </c>
      <c r="AA210">
        <v>397</v>
      </c>
      <c r="AB210">
        <v>311</v>
      </c>
      <c r="AC210">
        <v>5337</v>
      </c>
      <c r="AE210">
        <v>1430</v>
      </c>
      <c r="AF210">
        <v>324</v>
      </c>
      <c r="AG210">
        <v>28</v>
      </c>
      <c r="AH210">
        <v>193</v>
      </c>
      <c r="AI210">
        <v>170</v>
      </c>
      <c r="AJ210">
        <v>173</v>
      </c>
      <c r="AK210">
        <v>186</v>
      </c>
      <c r="AL210">
        <v>77</v>
      </c>
      <c r="AN210">
        <v>206</v>
      </c>
      <c r="AO210">
        <v>0</v>
      </c>
      <c r="AP210">
        <v>82</v>
      </c>
      <c r="AQ210">
        <v>839</v>
      </c>
      <c r="AR210">
        <v>226</v>
      </c>
      <c r="AU210">
        <v>325</v>
      </c>
      <c r="AV210">
        <v>772</v>
      </c>
      <c r="AW210">
        <v>1254</v>
      </c>
      <c r="AX210">
        <v>559</v>
      </c>
      <c r="AY210">
        <v>492</v>
      </c>
      <c r="BA210">
        <v>244</v>
      </c>
      <c r="BC210">
        <v>6</v>
      </c>
      <c r="BD210">
        <v>384</v>
      </c>
      <c r="BE210">
        <v>292</v>
      </c>
      <c r="BF210">
        <v>825</v>
      </c>
      <c r="BG210">
        <v>1068</v>
      </c>
      <c r="BI210">
        <v>1070</v>
      </c>
      <c r="BJ210">
        <v>303</v>
      </c>
      <c r="BK210">
        <v>359</v>
      </c>
      <c r="BL210">
        <v>253</v>
      </c>
      <c r="BM210">
        <v>496</v>
      </c>
      <c r="BN210">
        <v>1092</v>
      </c>
      <c r="BO210">
        <v>8128</v>
      </c>
      <c r="BP210">
        <v>366</v>
      </c>
      <c r="BQ210">
        <v>494</v>
      </c>
      <c r="BR210">
        <v>340</v>
      </c>
      <c r="BS210">
        <v>400</v>
      </c>
      <c r="BT210">
        <v>643</v>
      </c>
      <c r="BU210">
        <v>8995</v>
      </c>
      <c r="BV210">
        <v>50</v>
      </c>
      <c r="BW210">
        <v>1110</v>
      </c>
      <c r="BY210">
        <v>291</v>
      </c>
      <c r="CA210">
        <v>921</v>
      </c>
      <c r="CC210">
        <v>477</v>
      </c>
      <c r="CD210">
        <v>545</v>
      </c>
      <c r="CE210">
        <v>284</v>
      </c>
      <c r="CH210">
        <v>1532</v>
      </c>
      <c r="CL210">
        <v>1804</v>
      </c>
    </row>
    <row r="211" spans="1:90" x14ac:dyDescent="0.25">
      <c r="A211" s="36"/>
      <c r="H211">
        <v>0</v>
      </c>
      <c r="K211">
        <v>36</v>
      </c>
      <c r="N211">
        <v>124</v>
      </c>
      <c r="O211">
        <v>13</v>
      </c>
      <c r="Q211">
        <v>31</v>
      </c>
      <c r="R211">
        <v>22</v>
      </c>
      <c r="W211">
        <v>0</v>
      </c>
      <c r="X211">
        <v>86</v>
      </c>
      <c r="Y211">
        <v>149</v>
      </c>
      <c r="AB211">
        <v>0</v>
      </c>
      <c r="AC211">
        <v>578</v>
      </c>
      <c r="AP211">
        <v>28</v>
      </c>
      <c r="AQ211">
        <v>1</v>
      </c>
      <c r="AS211">
        <v>10</v>
      </c>
      <c r="AU211">
        <v>26</v>
      </c>
      <c r="AV211">
        <v>50</v>
      </c>
      <c r="AW211">
        <v>29</v>
      </c>
      <c r="AX211">
        <v>77</v>
      </c>
      <c r="AY211">
        <v>25</v>
      </c>
      <c r="BA211">
        <v>17</v>
      </c>
      <c r="BD211">
        <v>5</v>
      </c>
      <c r="BF211">
        <v>46</v>
      </c>
      <c r="BI211">
        <v>204</v>
      </c>
      <c r="BK211">
        <v>4</v>
      </c>
      <c r="BO211">
        <v>547</v>
      </c>
      <c r="BP211">
        <v>0</v>
      </c>
      <c r="BS211">
        <v>6</v>
      </c>
      <c r="BT211">
        <v>13</v>
      </c>
      <c r="BU211">
        <v>22</v>
      </c>
      <c r="BV211">
        <v>0</v>
      </c>
      <c r="CA211">
        <v>50</v>
      </c>
      <c r="CD211">
        <v>42</v>
      </c>
      <c r="CH211">
        <v>153</v>
      </c>
      <c r="CL211">
        <v>27</v>
      </c>
    </row>
    <row r="212" spans="1:90" x14ac:dyDescent="0.25">
      <c r="A212" s="36"/>
      <c r="H212">
        <v>0</v>
      </c>
      <c r="K212">
        <v>37</v>
      </c>
      <c r="N212">
        <v>197</v>
      </c>
      <c r="O212">
        <v>13</v>
      </c>
      <c r="Q212">
        <v>31</v>
      </c>
      <c r="R212">
        <v>69</v>
      </c>
      <c r="W212">
        <v>45</v>
      </c>
      <c r="Y212">
        <v>148</v>
      </c>
      <c r="AB212">
        <v>0</v>
      </c>
      <c r="AC212">
        <v>621</v>
      </c>
      <c r="AP212">
        <v>28</v>
      </c>
      <c r="AQ212">
        <v>5</v>
      </c>
      <c r="AU212">
        <v>26</v>
      </c>
      <c r="AV212">
        <v>44</v>
      </c>
      <c r="AW212">
        <v>29</v>
      </c>
      <c r="AX212">
        <v>92</v>
      </c>
      <c r="AY212">
        <v>25</v>
      </c>
      <c r="BA212">
        <v>17</v>
      </c>
      <c r="BD212">
        <v>5</v>
      </c>
      <c r="BF212">
        <v>51</v>
      </c>
      <c r="BI212">
        <v>282</v>
      </c>
      <c r="BK212">
        <v>4</v>
      </c>
      <c r="BO212">
        <v>597</v>
      </c>
      <c r="BP212">
        <v>0</v>
      </c>
      <c r="BS212">
        <v>6</v>
      </c>
      <c r="BT212">
        <v>35</v>
      </c>
      <c r="BU212">
        <v>22</v>
      </c>
      <c r="BV212">
        <v>0</v>
      </c>
      <c r="CA212">
        <v>44</v>
      </c>
      <c r="CD212">
        <v>62</v>
      </c>
      <c r="CH212">
        <v>193</v>
      </c>
      <c r="CL212">
        <v>27</v>
      </c>
    </row>
    <row r="213" spans="1:90" x14ac:dyDescent="0.25">
      <c r="A213" s="36"/>
      <c r="H213">
        <v>5</v>
      </c>
      <c r="J213">
        <v>0</v>
      </c>
      <c r="K213">
        <v>41</v>
      </c>
      <c r="M213">
        <v>25</v>
      </c>
      <c r="N213">
        <v>52</v>
      </c>
      <c r="P213">
        <v>94</v>
      </c>
      <c r="Q213">
        <v>32</v>
      </c>
      <c r="R213">
        <v>37</v>
      </c>
      <c r="S213">
        <v>18</v>
      </c>
      <c r="W213">
        <v>214</v>
      </c>
      <c r="X213">
        <v>86</v>
      </c>
      <c r="Y213">
        <v>48</v>
      </c>
      <c r="AB213">
        <v>40</v>
      </c>
      <c r="AC213">
        <v>828</v>
      </c>
      <c r="AF213">
        <v>78</v>
      </c>
      <c r="AH213">
        <v>10</v>
      </c>
      <c r="AJ213">
        <v>48</v>
      </c>
      <c r="AL213">
        <v>7</v>
      </c>
      <c r="AN213">
        <v>3</v>
      </c>
      <c r="AQ213">
        <v>45</v>
      </c>
      <c r="AS213">
        <v>10</v>
      </c>
      <c r="AU213">
        <v>81</v>
      </c>
      <c r="AV213">
        <v>102</v>
      </c>
      <c r="AW213">
        <v>111</v>
      </c>
      <c r="AX213">
        <v>280</v>
      </c>
      <c r="AY213">
        <v>121</v>
      </c>
      <c r="BC213">
        <v>9</v>
      </c>
      <c r="BD213">
        <v>80</v>
      </c>
      <c r="BF213">
        <v>65</v>
      </c>
      <c r="BI213">
        <v>86</v>
      </c>
      <c r="BL213">
        <v>104</v>
      </c>
      <c r="BM213">
        <v>38</v>
      </c>
      <c r="BN213">
        <v>17</v>
      </c>
      <c r="BO213">
        <v>4</v>
      </c>
      <c r="BP213">
        <v>45</v>
      </c>
      <c r="BQ213">
        <v>51</v>
      </c>
      <c r="BS213">
        <v>36</v>
      </c>
      <c r="BU213">
        <v>39</v>
      </c>
      <c r="BV213">
        <v>5</v>
      </c>
      <c r="BW213">
        <v>84</v>
      </c>
      <c r="BY213">
        <v>2</v>
      </c>
      <c r="CA213">
        <v>100</v>
      </c>
      <c r="CD213">
        <v>101</v>
      </c>
      <c r="CE213">
        <v>267</v>
      </c>
      <c r="CH213">
        <v>131</v>
      </c>
      <c r="CL213">
        <v>170</v>
      </c>
    </row>
    <row r="214" spans="1:90" x14ac:dyDescent="0.25">
      <c r="A214" s="36"/>
      <c r="H214">
        <v>4</v>
      </c>
      <c r="J214">
        <v>0</v>
      </c>
      <c r="K214">
        <v>41</v>
      </c>
      <c r="M214">
        <v>42</v>
      </c>
      <c r="N214">
        <v>50</v>
      </c>
      <c r="P214">
        <v>94</v>
      </c>
      <c r="Q214">
        <v>17</v>
      </c>
      <c r="R214">
        <v>49</v>
      </c>
      <c r="S214">
        <v>27</v>
      </c>
      <c r="W214">
        <v>214</v>
      </c>
      <c r="Y214">
        <v>44</v>
      </c>
      <c r="AB214">
        <v>40</v>
      </c>
      <c r="AC214">
        <v>834</v>
      </c>
      <c r="AF214">
        <v>103</v>
      </c>
      <c r="AH214">
        <v>8</v>
      </c>
      <c r="AJ214">
        <v>48</v>
      </c>
      <c r="AL214">
        <v>7</v>
      </c>
      <c r="AQ214">
        <v>45</v>
      </c>
      <c r="AU214">
        <v>76</v>
      </c>
      <c r="AV214">
        <v>114</v>
      </c>
      <c r="AW214">
        <v>111</v>
      </c>
      <c r="AX214">
        <v>280</v>
      </c>
      <c r="AY214">
        <v>121</v>
      </c>
      <c r="BC214">
        <v>9</v>
      </c>
      <c r="BD214">
        <v>73</v>
      </c>
      <c r="BF214">
        <v>67</v>
      </c>
      <c r="BI214">
        <v>186</v>
      </c>
      <c r="BL214">
        <v>104</v>
      </c>
      <c r="BM214">
        <v>51</v>
      </c>
      <c r="BN214">
        <v>17</v>
      </c>
      <c r="BO214">
        <v>4</v>
      </c>
      <c r="BP214">
        <v>45</v>
      </c>
      <c r="BQ214">
        <v>37</v>
      </c>
      <c r="BS214">
        <v>36</v>
      </c>
      <c r="BU214">
        <v>39</v>
      </c>
      <c r="BV214">
        <v>17</v>
      </c>
      <c r="BW214">
        <v>84</v>
      </c>
      <c r="CA214">
        <v>73</v>
      </c>
      <c r="CD214">
        <v>101</v>
      </c>
      <c r="CE214">
        <v>267</v>
      </c>
      <c r="CH214">
        <v>131</v>
      </c>
      <c r="CL214">
        <v>170</v>
      </c>
    </row>
    <row r="215" spans="1:90" x14ac:dyDescent="0.25">
      <c r="A215" s="36"/>
      <c r="G215">
        <v>0</v>
      </c>
      <c r="H215">
        <v>184</v>
      </c>
      <c r="J215">
        <v>0</v>
      </c>
      <c r="K215">
        <v>610</v>
      </c>
      <c r="L215">
        <v>0</v>
      </c>
      <c r="M215">
        <v>0</v>
      </c>
      <c r="N215">
        <v>0</v>
      </c>
      <c r="O215">
        <v>32</v>
      </c>
      <c r="Q215">
        <v>145</v>
      </c>
      <c r="R215">
        <v>99</v>
      </c>
      <c r="S215">
        <v>191</v>
      </c>
      <c r="W215">
        <v>528</v>
      </c>
      <c r="X215">
        <v>222</v>
      </c>
      <c r="Y215">
        <v>225</v>
      </c>
      <c r="AA215">
        <v>410</v>
      </c>
      <c r="AB215">
        <v>220</v>
      </c>
      <c r="AC215">
        <v>625</v>
      </c>
      <c r="AE215">
        <v>235</v>
      </c>
      <c r="AF215">
        <v>403</v>
      </c>
      <c r="AG215">
        <v>26</v>
      </c>
      <c r="AH215">
        <v>0</v>
      </c>
      <c r="AI215">
        <v>36</v>
      </c>
      <c r="AJ215">
        <v>0</v>
      </c>
      <c r="AK215">
        <v>310</v>
      </c>
      <c r="AL215">
        <v>44</v>
      </c>
      <c r="AN215">
        <v>0</v>
      </c>
      <c r="AO215">
        <v>0</v>
      </c>
      <c r="AP215">
        <v>0</v>
      </c>
      <c r="AQ215">
        <v>839</v>
      </c>
      <c r="AR215">
        <v>0</v>
      </c>
      <c r="AU215">
        <v>0</v>
      </c>
      <c r="AV215">
        <v>0</v>
      </c>
      <c r="AX215">
        <v>553</v>
      </c>
      <c r="AY215">
        <v>0</v>
      </c>
      <c r="BA215">
        <v>209</v>
      </c>
      <c r="BC215">
        <v>0</v>
      </c>
      <c r="BD215">
        <v>0</v>
      </c>
      <c r="BE215">
        <v>420</v>
      </c>
      <c r="BF215">
        <v>348</v>
      </c>
      <c r="BG215">
        <v>1816</v>
      </c>
      <c r="BI215">
        <v>1027</v>
      </c>
      <c r="BJ215">
        <v>229</v>
      </c>
      <c r="BK215">
        <v>597</v>
      </c>
      <c r="BL215">
        <v>278</v>
      </c>
      <c r="BN215">
        <v>0</v>
      </c>
      <c r="BO215">
        <v>222</v>
      </c>
      <c r="BP215">
        <v>106</v>
      </c>
      <c r="BQ215">
        <v>121</v>
      </c>
      <c r="BR215">
        <v>316</v>
      </c>
      <c r="BS215">
        <v>0</v>
      </c>
      <c r="BT215">
        <v>0</v>
      </c>
      <c r="BU215">
        <v>0</v>
      </c>
      <c r="BV215">
        <v>50</v>
      </c>
      <c r="BW215">
        <v>1110</v>
      </c>
      <c r="BY215">
        <v>180</v>
      </c>
      <c r="CA215">
        <v>434</v>
      </c>
      <c r="CC215">
        <v>477</v>
      </c>
      <c r="CD215">
        <v>0</v>
      </c>
      <c r="CE215">
        <v>0</v>
      </c>
      <c r="CH215">
        <v>1358</v>
      </c>
      <c r="CL215">
        <v>1804</v>
      </c>
    </row>
    <row r="216" spans="1:90" x14ac:dyDescent="0.25">
      <c r="A216" s="36"/>
      <c r="G216">
        <v>0</v>
      </c>
      <c r="H216">
        <v>184</v>
      </c>
      <c r="J216">
        <v>0</v>
      </c>
      <c r="K216">
        <v>635</v>
      </c>
      <c r="L216">
        <v>1</v>
      </c>
      <c r="M216">
        <v>0</v>
      </c>
      <c r="N216">
        <v>0</v>
      </c>
      <c r="O216">
        <v>33</v>
      </c>
      <c r="Q216">
        <v>173</v>
      </c>
      <c r="R216">
        <v>132</v>
      </c>
      <c r="S216">
        <v>211</v>
      </c>
      <c r="W216">
        <v>570</v>
      </c>
      <c r="Y216">
        <v>225</v>
      </c>
      <c r="AA216">
        <v>397</v>
      </c>
      <c r="AB216">
        <v>240</v>
      </c>
      <c r="AC216">
        <v>687</v>
      </c>
      <c r="AE216">
        <v>252</v>
      </c>
      <c r="AF216">
        <v>410</v>
      </c>
      <c r="AG216">
        <v>28</v>
      </c>
      <c r="AH216">
        <v>0</v>
      </c>
      <c r="AI216">
        <v>48</v>
      </c>
      <c r="AJ216">
        <v>0</v>
      </c>
      <c r="AK216">
        <v>304</v>
      </c>
      <c r="AL216">
        <v>44</v>
      </c>
      <c r="AN216">
        <v>0</v>
      </c>
      <c r="AO216">
        <v>0</v>
      </c>
      <c r="AP216">
        <v>0</v>
      </c>
      <c r="AQ216">
        <v>839</v>
      </c>
      <c r="AR216">
        <v>0</v>
      </c>
      <c r="AU216">
        <v>0</v>
      </c>
      <c r="AV216">
        <v>0</v>
      </c>
      <c r="AX216">
        <v>565</v>
      </c>
      <c r="AY216">
        <v>0</v>
      </c>
      <c r="BA216">
        <v>239</v>
      </c>
      <c r="BC216">
        <v>1</v>
      </c>
      <c r="BD216">
        <v>0</v>
      </c>
      <c r="BE216">
        <v>292</v>
      </c>
      <c r="BF216">
        <v>408</v>
      </c>
      <c r="BG216">
        <v>1816</v>
      </c>
      <c r="BI216">
        <v>892</v>
      </c>
      <c r="BJ216">
        <v>303</v>
      </c>
      <c r="BK216">
        <v>593</v>
      </c>
      <c r="BL216">
        <v>275</v>
      </c>
      <c r="BN216">
        <v>39</v>
      </c>
      <c r="BO216">
        <v>222</v>
      </c>
      <c r="BP216">
        <v>132</v>
      </c>
      <c r="BQ216">
        <v>136</v>
      </c>
      <c r="BR216">
        <v>337</v>
      </c>
      <c r="BS216">
        <v>0</v>
      </c>
      <c r="BT216">
        <v>0</v>
      </c>
      <c r="BU216">
        <v>0</v>
      </c>
      <c r="BV216">
        <v>50</v>
      </c>
      <c r="BW216">
        <v>1110</v>
      </c>
      <c r="BY216">
        <v>314</v>
      </c>
      <c r="CA216">
        <v>359</v>
      </c>
      <c r="CC216">
        <v>477</v>
      </c>
      <c r="CD216">
        <v>0</v>
      </c>
      <c r="CE216">
        <v>0</v>
      </c>
      <c r="CH216">
        <v>1532</v>
      </c>
      <c r="CL216">
        <v>1804</v>
      </c>
    </row>
    <row r="217" spans="1:90" x14ac:dyDescent="0.25">
      <c r="A217" s="36"/>
      <c r="H217">
        <v>0</v>
      </c>
      <c r="K217">
        <v>36</v>
      </c>
      <c r="N217">
        <v>0</v>
      </c>
      <c r="O217">
        <v>0</v>
      </c>
      <c r="Q217">
        <v>0</v>
      </c>
      <c r="R217">
        <v>0</v>
      </c>
      <c r="W217">
        <v>0</v>
      </c>
      <c r="X217">
        <v>86</v>
      </c>
      <c r="Y217">
        <v>184</v>
      </c>
      <c r="AB217">
        <v>3</v>
      </c>
      <c r="AC217">
        <v>768</v>
      </c>
      <c r="AH217">
        <v>0</v>
      </c>
      <c r="AP217">
        <v>28</v>
      </c>
      <c r="AQ217">
        <v>1</v>
      </c>
      <c r="AU217">
        <v>11</v>
      </c>
      <c r="AV217">
        <v>0</v>
      </c>
      <c r="AX217">
        <v>81</v>
      </c>
      <c r="AY217">
        <v>0</v>
      </c>
      <c r="BA217">
        <v>70</v>
      </c>
      <c r="BD217">
        <v>0</v>
      </c>
      <c r="BF217">
        <v>0</v>
      </c>
      <c r="BI217">
        <v>301</v>
      </c>
      <c r="BK217">
        <v>0</v>
      </c>
      <c r="BO217">
        <v>114</v>
      </c>
      <c r="BS217">
        <v>0</v>
      </c>
      <c r="BT217">
        <v>0</v>
      </c>
      <c r="BU217">
        <v>0</v>
      </c>
      <c r="BV217">
        <v>0</v>
      </c>
      <c r="CA217">
        <v>50</v>
      </c>
      <c r="CD217">
        <v>0</v>
      </c>
      <c r="CH217">
        <v>153</v>
      </c>
      <c r="CL217">
        <v>27</v>
      </c>
    </row>
    <row r="218" spans="1:90" x14ac:dyDescent="0.25">
      <c r="A218" s="36"/>
      <c r="H218">
        <v>0</v>
      </c>
      <c r="K218">
        <v>37</v>
      </c>
      <c r="N218">
        <v>0</v>
      </c>
      <c r="O218">
        <v>0</v>
      </c>
      <c r="Q218">
        <v>0</v>
      </c>
      <c r="R218">
        <v>0</v>
      </c>
      <c r="W218">
        <v>45</v>
      </c>
      <c r="Y218">
        <v>170</v>
      </c>
      <c r="AB218">
        <v>3</v>
      </c>
      <c r="AC218">
        <v>750</v>
      </c>
      <c r="AH218">
        <v>0</v>
      </c>
      <c r="AP218">
        <v>28</v>
      </c>
      <c r="AQ218">
        <v>4</v>
      </c>
      <c r="AU218">
        <v>11</v>
      </c>
      <c r="AV218">
        <v>0</v>
      </c>
      <c r="AX218">
        <v>124</v>
      </c>
      <c r="AY218">
        <v>0</v>
      </c>
      <c r="BA218">
        <v>70</v>
      </c>
      <c r="BD218">
        <v>0</v>
      </c>
      <c r="BF218">
        <v>0</v>
      </c>
      <c r="BI218">
        <v>419</v>
      </c>
      <c r="BK218">
        <v>0</v>
      </c>
      <c r="BO218">
        <v>114</v>
      </c>
      <c r="BS218">
        <v>0</v>
      </c>
      <c r="BT218">
        <v>0</v>
      </c>
      <c r="BU218">
        <v>0</v>
      </c>
      <c r="BV218">
        <v>0</v>
      </c>
      <c r="CA218">
        <v>44</v>
      </c>
      <c r="CD218">
        <v>0</v>
      </c>
      <c r="CH218">
        <v>193</v>
      </c>
      <c r="CL218">
        <v>27</v>
      </c>
    </row>
    <row r="219" spans="1:90" x14ac:dyDescent="0.25">
      <c r="A219" s="36"/>
      <c r="H219">
        <v>5</v>
      </c>
      <c r="K219">
        <v>41</v>
      </c>
      <c r="M219">
        <v>0</v>
      </c>
      <c r="N219">
        <v>0</v>
      </c>
      <c r="P219">
        <v>94</v>
      </c>
      <c r="Q219">
        <v>0</v>
      </c>
      <c r="R219">
        <v>19</v>
      </c>
      <c r="S219">
        <v>18</v>
      </c>
      <c r="W219">
        <v>214</v>
      </c>
      <c r="X219">
        <v>86</v>
      </c>
      <c r="Y219">
        <v>64</v>
      </c>
      <c r="AB219">
        <v>40</v>
      </c>
      <c r="AC219">
        <v>828</v>
      </c>
      <c r="AF219">
        <v>88</v>
      </c>
      <c r="AH219">
        <v>0</v>
      </c>
      <c r="AJ219">
        <v>0</v>
      </c>
      <c r="AL219">
        <v>0</v>
      </c>
      <c r="AN219">
        <v>0</v>
      </c>
      <c r="AQ219">
        <v>45</v>
      </c>
      <c r="AU219">
        <v>0</v>
      </c>
      <c r="AV219">
        <v>0</v>
      </c>
      <c r="AX219">
        <v>350</v>
      </c>
      <c r="AY219">
        <v>0</v>
      </c>
      <c r="BC219">
        <v>0</v>
      </c>
      <c r="BD219">
        <v>0</v>
      </c>
      <c r="BF219">
        <v>60</v>
      </c>
      <c r="BI219">
        <v>89</v>
      </c>
      <c r="BL219">
        <v>113</v>
      </c>
      <c r="BN219">
        <v>0</v>
      </c>
      <c r="BO219">
        <v>0</v>
      </c>
      <c r="BP219">
        <v>45</v>
      </c>
      <c r="BQ219">
        <v>0</v>
      </c>
      <c r="BS219">
        <v>17</v>
      </c>
      <c r="BU219">
        <v>0</v>
      </c>
      <c r="BV219">
        <v>5</v>
      </c>
      <c r="BW219">
        <v>84</v>
      </c>
      <c r="BY219">
        <v>2</v>
      </c>
      <c r="CA219">
        <v>100</v>
      </c>
      <c r="CD219">
        <v>0</v>
      </c>
      <c r="CE219">
        <v>200</v>
      </c>
      <c r="CH219">
        <v>131</v>
      </c>
      <c r="CL219">
        <v>170</v>
      </c>
    </row>
    <row r="220" spans="1:90" x14ac:dyDescent="0.25">
      <c r="A220" s="36"/>
      <c r="H220">
        <v>4</v>
      </c>
      <c r="K220">
        <v>41</v>
      </c>
      <c r="M220">
        <v>0</v>
      </c>
      <c r="N220">
        <v>0</v>
      </c>
      <c r="P220">
        <v>94</v>
      </c>
      <c r="Q220">
        <v>0</v>
      </c>
      <c r="R220">
        <v>70</v>
      </c>
      <c r="S220">
        <v>27</v>
      </c>
      <c r="W220">
        <v>214</v>
      </c>
      <c r="Y220">
        <v>54</v>
      </c>
      <c r="AB220">
        <v>40</v>
      </c>
      <c r="AC220">
        <v>834</v>
      </c>
      <c r="AF220">
        <v>103</v>
      </c>
      <c r="AH220">
        <v>0</v>
      </c>
      <c r="AJ220">
        <v>0</v>
      </c>
      <c r="AL220">
        <v>0</v>
      </c>
      <c r="AQ220">
        <v>45</v>
      </c>
      <c r="AU220">
        <v>0</v>
      </c>
      <c r="AV220">
        <v>0</v>
      </c>
      <c r="AX220">
        <v>294</v>
      </c>
      <c r="AY220">
        <v>0</v>
      </c>
      <c r="BC220">
        <v>0</v>
      </c>
      <c r="BD220">
        <v>0</v>
      </c>
      <c r="BF220">
        <v>60</v>
      </c>
      <c r="BI220">
        <v>204</v>
      </c>
      <c r="BL220">
        <v>104</v>
      </c>
      <c r="BN220">
        <v>0</v>
      </c>
      <c r="BO220">
        <v>0</v>
      </c>
      <c r="BP220">
        <v>45</v>
      </c>
      <c r="BQ220">
        <v>0</v>
      </c>
      <c r="BS220">
        <v>17</v>
      </c>
      <c r="BU220">
        <v>0</v>
      </c>
      <c r="BV220">
        <v>5</v>
      </c>
      <c r="BW220">
        <v>84</v>
      </c>
      <c r="CA220">
        <v>73</v>
      </c>
      <c r="CD220">
        <v>0</v>
      </c>
      <c r="CE220">
        <v>200</v>
      </c>
      <c r="CH220">
        <v>131</v>
      </c>
      <c r="CL220">
        <v>170</v>
      </c>
    </row>
    <row r="221" spans="1:90" x14ac:dyDescent="0.25">
      <c r="A221" s="36"/>
      <c r="G221">
        <v>40.298999999999999</v>
      </c>
      <c r="H221">
        <v>84.847999999999999</v>
      </c>
      <c r="J221">
        <v>67.021000000000001</v>
      </c>
      <c r="K221">
        <v>70.114999999999995</v>
      </c>
      <c r="L221">
        <v>11.364000000000001</v>
      </c>
      <c r="M221">
        <v>59.898000000000003</v>
      </c>
      <c r="N221">
        <v>61.36</v>
      </c>
      <c r="O221">
        <v>54.216999999999999</v>
      </c>
      <c r="P221">
        <v>61.502000000000002</v>
      </c>
      <c r="Q221">
        <v>43.417999999999999</v>
      </c>
      <c r="R221">
        <v>45.231000000000002</v>
      </c>
      <c r="S221">
        <v>35.902000000000001</v>
      </c>
      <c r="W221">
        <v>29.701000000000001</v>
      </c>
      <c r="X221">
        <v>77.352000000000004</v>
      </c>
      <c r="Y221">
        <v>33.186</v>
      </c>
      <c r="AA221">
        <v>51.186</v>
      </c>
      <c r="AB221">
        <v>83.381</v>
      </c>
      <c r="AC221">
        <v>100</v>
      </c>
      <c r="AE221">
        <v>36.64</v>
      </c>
      <c r="AF221">
        <v>67.088999999999999</v>
      </c>
      <c r="AG221">
        <v>61.905000000000001</v>
      </c>
      <c r="AH221">
        <v>50.954000000000001</v>
      </c>
      <c r="AI221">
        <v>68.807000000000002</v>
      </c>
      <c r="AJ221">
        <v>24.33</v>
      </c>
      <c r="AK221">
        <v>41.962000000000003</v>
      </c>
      <c r="AL221">
        <v>5.2060000000000004</v>
      </c>
      <c r="AN221">
        <v>6.6159999999999997</v>
      </c>
      <c r="AO221">
        <v>0</v>
      </c>
      <c r="AP221">
        <v>6.5739999999999998</v>
      </c>
      <c r="AQ221">
        <v>26.893999999999998</v>
      </c>
      <c r="AR221">
        <v>18.449000000000002</v>
      </c>
      <c r="AS221">
        <v>33.56</v>
      </c>
      <c r="AU221">
        <v>42.561</v>
      </c>
      <c r="AV221">
        <v>31.016999999999999</v>
      </c>
      <c r="AW221">
        <v>43.502000000000002</v>
      </c>
      <c r="AX221">
        <v>21.093</v>
      </c>
      <c r="AY221">
        <v>14.663</v>
      </c>
      <c r="BA221">
        <v>25.475999999999999</v>
      </c>
      <c r="BC221">
        <v>1.2410000000000001</v>
      </c>
      <c r="BD221">
        <v>40.828000000000003</v>
      </c>
      <c r="BE221">
        <v>82.031000000000006</v>
      </c>
      <c r="BF221">
        <v>39.594999999999999</v>
      </c>
      <c r="BG221">
        <v>50.819000000000003</v>
      </c>
      <c r="BI221">
        <v>43.154000000000003</v>
      </c>
      <c r="BJ221">
        <v>100</v>
      </c>
      <c r="BK221">
        <v>28.187000000000001</v>
      </c>
      <c r="BL221">
        <v>72.254000000000005</v>
      </c>
      <c r="BM221">
        <v>29.945</v>
      </c>
      <c r="BN221">
        <v>30.309000000000001</v>
      </c>
      <c r="BO221">
        <v>97.685000000000002</v>
      </c>
      <c r="BP221">
        <v>26.21</v>
      </c>
      <c r="BQ221">
        <v>46.115000000000002</v>
      </c>
      <c r="BR221">
        <v>53.819000000000003</v>
      </c>
      <c r="BS221">
        <v>80.483000000000004</v>
      </c>
      <c r="BT221">
        <v>56.006999999999998</v>
      </c>
      <c r="BU221">
        <v>81.774000000000001</v>
      </c>
      <c r="BV221">
        <v>19.684999999999999</v>
      </c>
      <c r="BW221">
        <v>100</v>
      </c>
      <c r="BY221">
        <v>21.687000000000001</v>
      </c>
      <c r="CA221">
        <v>88.185000000000002</v>
      </c>
      <c r="CB221">
        <v>76.427000000000007</v>
      </c>
      <c r="CC221">
        <v>100</v>
      </c>
      <c r="CD221">
        <v>74.052999999999997</v>
      </c>
      <c r="CE221">
        <v>40.472000000000001</v>
      </c>
      <c r="CH221">
        <v>22.709</v>
      </c>
      <c r="CL221">
        <v>77.959999999999994</v>
      </c>
    </row>
    <row r="222" spans="1:90" x14ac:dyDescent="0.25">
      <c r="A222" s="36"/>
      <c r="G222">
        <v>40.58</v>
      </c>
      <c r="H222">
        <v>90.156000000000006</v>
      </c>
      <c r="J222">
        <v>81.741</v>
      </c>
      <c r="K222">
        <v>78.882000000000005</v>
      </c>
      <c r="L222">
        <v>13.635999999999999</v>
      </c>
      <c r="M222">
        <v>65.516999999999996</v>
      </c>
      <c r="N222">
        <v>83.397999999999996</v>
      </c>
      <c r="O222">
        <v>54.762</v>
      </c>
      <c r="P222">
        <v>50</v>
      </c>
      <c r="Q222">
        <v>71.475999999999999</v>
      </c>
      <c r="R222">
        <v>48.134999999999998</v>
      </c>
      <c r="S222">
        <v>32.262999999999998</v>
      </c>
      <c r="W222">
        <v>42.161000000000001</v>
      </c>
      <c r="Y222">
        <v>33.186</v>
      </c>
      <c r="AA222">
        <v>53.003999999999998</v>
      </c>
      <c r="AB222">
        <v>84.281999999999996</v>
      </c>
      <c r="AC222">
        <v>100</v>
      </c>
      <c r="AE222">
        <v>81.995000000000005</v>
      </c>
      <c r="AF222">
        <v>65.587000000000003</v>
      </c>
      <c r="AG222">
        <v>70</v>
      </c>
      <c r="AH222">
        <v>51.881999999999998</v>
      </c>
      <c r="AI222">
        <v>30.141999999999999</v>
      </c>
      <c r="AJ222">
        <v>30.457999999999998</v>
      </c>
      <c r="AK222">
        <v>42.466000000000001</v>
      </c>
      <c r="AL222">
        <v>5.556</v>
      </c>
      <c r="AN222">
        <v>10.685</v>
      </c>
      <c r="AO222">
        <v>0</v>
      </c>
      <c r="AP222">
        <v>9.1110000000000007</v>
      </c>
      <c r="AQ222">
        <v>27.995000000000001</v>
      </c>
      <c r="AR222">
        <v>24.512</v>
      </c>
      <c r="AU222">
        <v>14.867000000000001</v>
      </c>
      <c r="AV222">
        <v>38.03</v>
      </c>
      <c r="AW222">
        <v>44.468000000000004</v>
      </c>
      <c r="AX222">
        <v>19.649000000000001</v>
      </c>
      <c r="AY222">
        <v>18.102</v>
      </c>
      <c r="BA222">
        <v>28.405000000000001</v>
      </c>
      <c r="BC222">
        <v>1.893</v>
      </c>
      <c r="BD222">
        <v>53.933</v>
      </c>
      <c r="BE222">
        <v>69.358999999999995</v>
      </c>
      <c r="BF222">
        <v>46.768999999999998</v>
      </c>
      <c r="BG222">
        <v>48.789000000000001</v>
      </c>
      <c r="BI222">
        <v>48.307000000000002</v>
      </c>
      <c r="BJ222">
        <v>100</v>
      </c>
      <c r="BK222">
        <v>27.701000000000001</v>
      </c>
      <c r="BL222">
        <v>73.546999999999997</v>
      </c>
      <c r="BM222">
        <v>48.201999999999998</v>
      </c>
      <c r="BN222">
        <v>52.906999999999996</v>
      </c>
      <c r="BO222">
        <v>97.703999999999994</v>
      </c>
      <c r="BP222">
        <v>29.515999999999998</v>
      </c>
      <c r="BQ222">
        <v>51.298000000000002</v>
      </c>
      <c r="BR222">
        <v>58.621000000000002</v>
      </c>
      <c r="BS222">
        <v>77.22</v>
      </c>
      <c r="BT222">
        <v>57.054000000000002</v>
      </c>
      <c r="BU222">
        <v>92.304000000000002</v>
      </c>
      <c r="BV222">
        <v>19.530999999999999</v>
      </c>
      <c r="BW222">
        <v>100</v>
      </c>
      <c r="BY222">
        <v>36.558</v>
      </c>
      <c r="CA222">
        <v>92.007999999999996</v>
      </c>
      <c r="CC222">
        <v>100</v>
      </c>
      <c r="CD222">
        <v>82.826999999999998</v>
      </c>
      <c r="CE222">
        <v>47.491999999999997</v>
      </c>
      <c r="CH222">
        <v>24.137</v>
      </c>
      <c r="CL222">
        <v>77.959999999999994</v>
      </c>
    </row>
    <row r="223" spans="1:90" x14ac:dyDescent="0.25">
      <c r="A223" s="36"/>
      <c r="H223">
        <v>0</v>
      </c>
      <c r="K223">
        <v>97.296999999999997</v>
      </c>
      <c r="N223">
        <v>39.365000000000002</v>
      </c>
      <c r="O223">
        <v>100</v>
      </c>
      <c r="Q223">
        <v>100</v>
      </c>
      <c r="R223">
        <v>34.920999999999999</v>
      </c>
      <c r="W223">
        <v>0</v>
      </c>
      <c r="X223">
        <v>20.773</v>
      </c>
      <c r="Y223">
        <v>80.977999999999994</v>
      </c>
      <c r="AB223">
        <v>0</v>
      </c>
      <c r="AC223">
        <v>75.260000000000005</v>
      </c>
      <c r="AP223">
        <v>100</v>
      </c>
      <c r="AQ223">
        <v>3.3330000000000002</v>
      </c>
      <c r="AS223">
        <v>3.367</v>
      </c>
      <c r="AU223">
        <v>20.472000000000001</v>
      </c>
      <c r="AV223">
        <v>20.832999999999998</v>
      </c>
      <c r="AW223">
        <v>23.387</v>
      </c>
      <c r="AX223">
        <v>45.832999999999998</v>
      </c>
      <c r="AY223">
        <v>32.468000000000004</v>
      </c>
      <c r="BA223">
        <v>24.286000000000001</v>
      </c>
      <c r="BD223">
        <v>10.417</v>
      </c>
      <c r="BF223">
        <v>21.295999999999999</v>
      </c>
      <c r="BI223">
        <v>63.353999999999999</v>
      </c>
      <c r="BK223">
        <v>6.0609999999999999</v>
      </c>
      <c r="BO223">
        <v>100</v>
      </c>
      <c r="BS223">
        <v>100</v>
      </c>
      <c r="BT223">
        <v>29.545000000000002</v>
      </c>
      <c r="BU223">
        <v>53.658999999999999</v>
      </c>
      <c r="BV223">
        <v>0</v>
      </c>
      <c r="CA223">
        <v>37.878999999999998</v>
      </c>
      <c r="CD223">
        <v>28.966000000000001</v>
      </c>
      <c r="CH223">
        <v>49.515000000000001</v>
      </c>
      <c r="CL223">
        <v>100</v>
      </c>
    </row>
    <row r="224" spans="1:90" x14ac:dyDescent="0.25">
      <c r="A224" s="36"/>
      <c r="H224">
        <v>0</v>
      </c>
      <c r="K224">
        <v>100</v>
      </c>
      <c r="N224">
        <v>85.652000000000001</v>
      </c>
      <c r="O224">
        <v>100</v>
      </c>
      <c r="Q224">
        <v>100</v>
      </c>
      <c r="R224">
        <v>63.302999999999997</v>
      </c>
      <c r="W224">
        <v>31.25</v>
      </c>
      <c r="Y224">
        <v>87.058999999999997</v>
      </c>
      <c r="AB224">
        <v>0</v>
      </c>
      <c r="AC224">
        <v>82.8</v>
      </c>
      <c r="AP224">
        <v>100</v>
      </c>
      <c r="AQ224">
        <v>16.667000000000002</v>
      </c>
      <c r="AU224">
        <v>23.213999999999999</v>
      </c>
      <c r="AV224">
        <v>19.13</v>
      </c>
      <c r="AW224">
        <v>24.37</v>
      </c>
      <c r="AX224">
        <v>61.744999999999997</v>
      </c>
      <c r="AY224">
        <v>32.468000000000004</v>
      </c>
      <c r="BA224">
        <v>24.286000000000001</v>
      </c>
      <c r="BD224">
        <v>11.628</v>
      </c>
      <c r="BF224">
        <v>23.181999999999999</v>
      </c>
      <c r="BI224">
        <v>65.733999999999995</v>
      </c>
      <c r="BK224">
        <v>6.0609999999999999</v>
      </c>
      <c r="BO224">
        <v>100</v>
      </c>
      <c r="BS224">
        <v>100</v>
      </c>
      <c r="BT224">
        <v>53.03</v>
      </c>
      <c r="BU224">
        <v>53.658999999999999</v>
      </c>
      <c r="BV224">
        <v>0</v>
      </c>
      <c r="CA224">
        <v>45.832999999999998</v>
      </c>
      <c r="CD224">
        <v>38.75</v>
      </c>
      <c r="CH224">
        <v>50.923000000000002</v>
      </c>
      <c r="CL224">
        <v>100</v>
      </c>
    </row>
    <row r="225" spans="1:91" x14ac:dyDescent="0.25">
      <c r="A225" s="36"/>
      <c r="H225">
        <v>100</v>
      </c>
      <c r="K225">
        <v>100</v>
      </c>
      <c r="M225">
        <v>37.878999999999998</v>
      </c>
      <c r="N225">
        <v>61.176000000000002</v>
      </c>
      <c r="P225">
        <v>100</v>
      </c>
      <c r="Q225">
        <v>100</v>
      </c>
      <c r="R225">
        <v>27.611999999999998</v>
      </c>
      <c r="S225">
        <v>11.688000000000001</v>
      </c>
      <c r="W225">
        <v>75.617999999999995</v>
      </c>
      <c r="X225">
        <v>20.773</v>
      </c>
      <c r="Y225">
        <v>75</v>
      </c>
      <c r="AB225">
        <v>100</v>
      </c>
      <c r="AC225">
        <v>100</v>
      </c>
      <c r="AF225">
        <v>88.635999999999996</v>
      </c>
      <c r="AH225">
        <v>83.332999999999998</v>
      </c>
      <c r="AJ225">
        <v>73.846000000000004</v>
      </c>
      <c r="AL225">
        <v>100</v>
      </c>
      <c r="AN225">
        <v>10</v>
      </c>
      <c r="AQ225">
        <v>81.817999999999998</v>
      </c>
      <c r="AS225">
        <v>9.0909999999999993</v>
      </c>
      <c r="AU225">
        <v>50.625</v>
      </c>
      <c r="AV225">
        <v>56.353999999999999</v>
      </c>
      <c r="AW225">
        <v>100</v>
      </c>
      <c r="AX225">
        <v>65.116</v>
      </c>
      <c r="AY225">
        <v>72.454999999999998</v>
      </c>
      <c r="BC225">
        <v>33.332999999999998</v>
      </c>
      <c r="BD225">
        <v>87.912000000000006</v>
      </c>
      <c r="BF225">
        <v>12.77</v>
      </c>
      <c r="BI225">
        <v>96.629000000000005</v>
      </c>
      <c r="BL225">
        <v>92.034999999999997</v>
      </c>
      <c r="BM225">
        <v>31.933</v>
      </c>
      <c r="BN225">
        <v>56.667000000000002</v>
      </c>
      <c r="BO225">
        <v>100</v>
      </c>
      <c r="BP225">
        <v>35.155999999999999</v>
      </c>
      <c r="BQ225">
        <v>57.302999999999997</v>
      </c>
      <c r="BS225">
        <v>100</v>
      </c>
      <c r="BU225">
        <v>48.75</v>
      </c>
      <c r="BV225">
        <v>18.518999999999998</v>
      </c>
      <c r="BW225">
        <v>100</v>
      </c>
      <c r="BY225">
        <v>16.667000000000002</v>
      </c>
      <c r="CA225">
        <v>100</v>
      </c>
      <c r="CD225">
        <v>97.114999999999995</v>
      </c>
      <c r="CE225">
        <v>100</v>
      </c>
      <c r="CH225">
        <v>41.195</v>
      </c>
      <c r="CL225">
        <v>67.194000000000003</v>
      </c>
    </row>
    <row r="226" spans="1:91" x14ac:dyDescent="0.25">
      <c r="A226" s="36"/>
      <c r="H226">
        <v>100</v>
      </c>
      <c r="K226">
        <v>100</v>
      </c>
      <c r="M226">
        <v>55.262999999999998</v>
      </c>
      <c r="N226">
        <v>60.241</v>
      </c>
      <c r="P226">
        <v>100</v>
      </c>
      <c r="Q226">
        <v>100</v>
      </c>
      <c r="R226">
        <v>42.981999999999999</v>
      </c>
      <c r="S226">
        <v>18.367000000000001</v>
      </c>
      <c r="W226">
        <v>74.563999999999993</v>
      </c>
      <c r="Y226">
        <v>81.480999999999995</v>
      </c>
      <c r="AB226">
        <v>100</v>
      </c>
      <c r="AC226">
        <v>100</v>
      </c>
      <c r="AF226">
        <v>90.350999999999999</v>
      </c>
      <c r="AH226">
        <v>66.667000000000002</v>
      </c>
      <c r="AJ226">
        <v>92.308000000000007</v>
      </c>
      <c r="AL226">
        <v>100</v>
      </c>
      <c r="AQ226">
        <v>91.837000000000003</v>
      </c>
      <c r="AU226">
        <v>55.881999999999998</v>
      </c>
      <c r="AV226">
        <v>57.576000000000001</v>
      </c>
      <c r="AW226">
        <v>100</v>
      </c>
      <c r="AX226">
        <v>80</v>
      </c>
      <c r="AY226">
        <v>72.454999999999998</v>
      </c>
      <c r="BC226">
        <v>33.332999999999998</v>
      </c>
      <c r="BD226">
        <v>97.332999999999998</v>
      </c>
      <c r="BF226">
        <v>13.112</v>
      </c>
      <c r="BI226">
        <v>91.176000000000002</v>
      </c>
      <c r="BL226">
        <v>92.034999999999997</v>
      </c>
      <c r="BM226">
        <v>38.06</v>
      </c>
      <c r="BN226">
        <v>56.667000000000002</v>
      </c>
      <c r="BO226">
        <v>100</v>
      </c>
      <c r="BP226">
        <v>75</v>
      </c>
      <c r="BQ226">
        <v>57.813000000000002</v>
      </c>
      <c r="BS226">
        <v>100</v>
      </c>
      <c r="BU226">
        <v>48.75</v>
      </c>
      <c r="BV226">
        <v>62.963000000000001</v>
      </c>
      <c r="BW226">
        <v>100</v>
      </c>
      <c r="CA226">
        <v>93.59</v>
      </c>
      <c r="CD226">
        <v>99.02</v>
      </c>
      <c r="CE226">
        <v>100</v>
      </c>
      <c r="CH226">
        <v>45.645000000000003</v>
      </c>
      <c r="CL226">
        <v>67.194000000000003</v>
      </c>
    </row>
    <row r="227" spans="1:91" x14ac:dyDescent="0.25">
      <c r="A227" s="36"/>
      <c r="G227">
        <v>0</v>
      </c>
      <c r="H227">
        <v>12.672000000000001</v>
      </c>
      <c r="J227">
        <v>0</v>
      </c>
      <c r="K227">
        <v>70.114999999999995</v>
      </c>
      <c r="L227">
        <v>0</v>
      </c>
      <c r="M227">
        <v>0</v>
      </c>
      <c r="N227">
        <v>0</v>
      </c>
      <c r="O227">
        <v>38.554000000000002</v>
      </c>
      <c r="Q227">
        <v>28.486999999999998</v>
      </c>
      <c r="R227">
        <v>3.4710000000000001</v>
      </c>
      <c r="S227">
        <v>35.902000000000001</v>
      </c>
      <c r="W227">
        <v>26.760999999999999</v>
      </c>
      <c r="X227">
        <v>77.352000000000004</v>
      </c>
      <c r="Y227">
        <v>33.04</v>
      </c>
      <c r="AA227">
        <v>51.186</v>
      </c>
      <c r="AB227">
        <v>63.036999999999999</v>
      </c>
      <c r="AC227">
        <v>11.955</v>
      </c>
      <c r="AE227">
        <v>13.475</v>
      </c>
      <c r="AF227">
        <v>72.875</v>
      </c>
      <c r="AG227">
        <v>61.905000000000001</v>
      </c>
      <c r="AH227">
        <v>0</v>
      </c>
      <c r="AI227">
        <v>16.513999999999999</v>
      </c>
      <c r="AJ227">
        <v>0</v>
      </c>
      <c r="AK227">
        <v>64.718000000000004</v>
      </c>
      <c r="AL227">
        <v>2.9750000000000001</v>
      </c>
      <c r="AN227">
        <v>0</v>
      </c>
      <c r="AO227">
        <v>0</v>
      </c>
      <c r="AP227">
        <v>0</v>
      </c>
      <c r="AQ227">
        <v>27.995000000000001</v>
      </c>
      <c r="AR227">
        <v>0</v>
      </c>
      <c r="AU227">
        <v>0</v>
      </c>
      <c r="AV227">
        <v>0</v>
      </c>
      <c r="AX227">
        <v>21.442</v>
      </c>
      <c r="AY227">
        <v>0</v>
      </c>
      <c r="BA227">
        <v>24.881</v>
      </c>
      <c r="BC227">
        <v>0</v>
      </c>
      <c r="BD227">
        <v>0</v>
      </c>
      <c r="BE227">
        <v>82.031000000000006</v>
      </c>
      <c r="BF227">
        <v>17.62</v>
      </c>
      <c r="BG227">
        <v>84.978999999999999</v>
      </c>
      <c r="BI227">
        <v>42.738</v>
      </c>
      <c r="BJ227">
        <v>100</v>
      </c>
      <c r="BK227">
        <v>45.853000000000002</v>
      </c>
      <c r="BL227">
        <v>80.346999999999994</v>
      </c>
      <c r="BN227">
        <v>0</v>
      </c>
      <c r="BO227">
        <v>2.6909999999999998</v>
      </c>
      <c r="BP227">
        <v>8.548</v>
      </c>
      <c r="BQ227">
        <v>12.372</v>
      </c>
      <c r="BR227">
        <v>54.860999999999997</v>
      </c>
      <c r="BS227">
        <v>0</v>
      </c>
      <c r="BT227">
        <v>0</v>
      </c>
      <c r="BU227">
        <v>0</v>
      </c>
      <c r="BV227">
        <v>19.684999999999999</v>
      </c>
      <c r="BW227">
        <v>100</v>
      </c>
      <c r="BY227">
        <v>21.687000000000001</v>
      </c>
      <c r="CA227">
        <v>41.021000000000001</v>
      </c>
      <c r="CC227">
        <v>100</v>
      </c>
      <c r="CD227">
        <v>0</v>
      </c>
      <c r="CE227">
        <v>0</v>
      </c>
      <c r="CH227">
        <v>22.709</v>
      </c>
      <c r="CL227">
        <v>77.959999999999994</v>
      </c>
    </row>
    <row r="228" spans="1:91" x14ac:dyDescent="0.25">
      <c r="A228" s="36"/>
      <c r="G228">
        <v>0</v>
      </c>
      <c r="H228">
        <v>13.031000000000001</v>
      </c>
      <c r="J228">
        <v>0</v>
      </c>
      <c r="K228">
        <v>78.882000000000005</v>
      </c>
      <c r="L228">
        <v>2.2730000000000001</v>
      </c>
      <c r="M228">
        <v>0</v>
      </c>
      <c r="N228">
        <v>0</v>
      </c>
      <c r="O228">
        <v>39.286000000000001</v>
      </c>
      <c r="Q228">
        <v>19.201000000000001</v>
      </c>
      <c r="R228">
        <v>5.2949999999999999</v>
      </c>
      <c r="S228">
        <v>32.262999999999998</v>
      </c>
      <c r="W228">
        <v>38.024999999999999</v>
      </c>
      <c r="Y228">
        <v>33.04</v>
      </c>
      <c r="AA228">
        <v>53.003999999999998</v>
      </c>
      <c r="AB228">
        <v>65.040999999999997</v>
      </c>
      <c r="AC228">
        <v>12.872</v>
      </c>
      <c r="AE228">
        <v>14.45</v>
      </c>
      <c r="AF228">
        <v>82.995999999999995</v>
      </c>
      <c r="AG228">
        <v>70</v>
      </c>
      <c r="AH228">
        <v>0</v>
      </c>
      <c r="AI228">
        <v>8.5109999999999992</v>
      </c>
      <c r="AJ228">
        <v>0</v>
      </c>
      <c r="AK228">
        <v>69.406000000000006</v>
      </c>
      <c r="AL228">
        <v>3.1749999999999998</v>
      </c>
      <c r="AN228">
        <v>0</v>
      </c>
      <c r="AO228">
        <v>0</v>
      </c>
      <c r="AP228">
        <v>0</v>
      </c>
      <c r="AQ228">
        <v>27.995000000000001</v>
      </c>
      <c r="AR228">
        <v>0</v>
      </c>
      <c r="AU228">
        <v>0</v>
      </c>
      <c r="AV228">
        <v>0</v>
      </c>
      <c r="AX228">
        <v>19.859000000000002</v>
      </c>
      <c r="AY228">
        <v>0</v>
      </c>
      <c r="BA228">
        <v>27.823</v>
      </c>
      <c r="BC228">
        <v>0.315</v>
      </c>
      <c r="BD228">
        <v>0</v>
      </c>
      <c r="BE228">
        <v>69.358999999999995</v>
      </c>
      <c r="BF228">
        <v>23.129000000000001</v>
      </c>
      <c r="BG228">
        <v>82.96</v>
      </c>
      <c r="BI228">
        <v>40.271000000000001</v>
      </c>
      <c r="BJ228">
        <v>100</v>
      </c>
      <c r="BK228">
        <v>45.756</v>
      </c>
      <c r="BL228">
        <v>79.941999999999993</v>
      </c>
      <c r="BN228">
        <v>1.89</v>
      </c>
      <c r="BO228">
        <v>2.669</v>
      </c>
      <c r="BP228">
        <v>10.645</v>
      </c>
      <c r="BQ228">
        <v>14.122999999999999</v>
      </c>
      <c r="BR228">
        <v>58.103000000000002</v>
      </c>
      <c r="BS228">
        <v>0</v>
      </c>
      <c r="BT228">
        <v>0</v>
      </c>
      <c r="BU228">
        <v>0</v>
      </c>
      <c r="BV228">
        <v>19.530999999999999</v>
      </c>
      <c r="BW228">
        <v>100</v>
      </c>
      <c r="BY228">
        <v>39.447000000000003</v>
      </c>
      <c r="CA228">
        <v>35.863999999999997</v>
      </c>
      <c r="CC228">
        <v>100</v>
      </c>
      <c r="CD228">
        <v>0</v>
      </c>
      <c r="CE228">
        <v>0</v>
      </c>
      <c r="CH228">
        <v>24.137</v>
      </c>
      <c r="CL228">
        <v>77.959999999999994</v>
      </c>
    </row>
    <row r="229" spans="1:91" x14ac:dyDescent="0.25">
      <c r="A229" s="36"/>
      <c r="H229">
        <v>0</v>
      </c>
      <c r="K229">
        <v>97.296999999999997</v>
      </c>
      <c r="N229">
        <v>0</v>
      </c>
      <c r="O229">
        <v>0</v>
      </c>
      <c r="Q229">
        <v>0</v>
      </c>
      <c r="R229">
        <v>0</v>
      </c>
      <c r="W229">
        <v>0</v>
      </c>
      <c r="X229">
        <v>20.773</v>
      </c>
      <c r="Y229">
        <v>100</v>
      </c>
      <c r="AB229">
        <v>25</v>
      </c>
      <c r="AC229">
        <v>100</v>
      </c>
      <c r="AP229">
        <v>100</v>
      </c>
      <c r="AQ229">
        <v>3.3330000000000002</v>
      </c>
      <c r="AU229">
        <v>8.6609999999999996</v>
      </c>
      <c r="AV229">
        <v>0</v>
      </c>
      <c r="AX229">
        <v>48.213999999999999</v>
      </c>
      <c r="AY229">
        <v>0</v>
      </c>
      <c r="BA229">
        <v>100</v>
      </c>
      <c r="BD229">
        <v>0</v>
      </c>
      <c r="BF229">
        <v>0</v>
      </c>
      <c r="BI229">
        <v>93.477999999999994</v>
      </c>
      <c r="BK229">
        <v>0</v>
      </c>
      <c r="BO229">
        <v>20.841000000000001</v>
      </c>
      <c r="BS229">
        <v>0</v>
      </c>
      <c r="BT229">
        <v>0</v>
      </c>
      <c r="BU229">
        <v>0</v>
      </c>
      <c r="BV229">
        <v>0</v>
      </c>
      <c r="CA229">
        <v>37.878999999999998</v>
      </c>
      <c r="CD229">
        <v>0</v>
      </c>
      <c r="CH229">
        <v>49.515000000000001</v>
      </c>
      <c r="CL229">
        <v>100</v>
      </c>
    </row>
    <row r="230" spans="1:91" x14ac:dyDescent="0.25">
      <c r="A230" s="36"/>
      <c r="H230">
        <v>0</v>
      </c>
      <c r="K230">
        <v>100</v>
      </c>
      <c r="N230">
        <v>0</v>
      </c>
      <c r="O230">
        <v>0</v>
      </c>
      <c r="Q230">
        <v>0</v>
      </c>
      <c r="R230">
        <v>0</v>
      </c>
      <c r="W230">
        <v>31.25</v>
      </c>
      <c r="Y230">
        <v>100</v>
      </c>
      <c r="AB230">
        <v>25</v>
      </c>
      <c r="AC230">
        <v>100</v>
      </c>
      <c r="AP230">
        <v>100</v>
      </c>
      <c r="AQ230">
        <v>13.333</v>
      </c>
      <c r="AU230">
        <v>9.8209999999999997</v>
      </c>
      <c r="AV230">
        <v>0</v>
      </c>
      <c r="AX230">
        <v>83.221000000000004</v>
      </c>
      <c r="AY230">
        <v>0</v>
      </c>
      <c r="BA230">
        <v>100</v>
      </c>
      <c r="BD230">
        <v>0</v>
      </c>
      <c r="BF230">
        <v>0</v>
      </c>
      <c r="BI230">
        <v>97.668999999999997</v>
      </c>
      <c r="BK230">
        <v>0</v>
      </c>
      <c r="BO230">
        <v>19.094999999999999</v>
      </c>
      <c r="BS230">
        <v>0</v>
      </c>
      <c r="BT230">
        <v>0</v>
      </c>
      <c r="BU230">
        <v>0</v>
      </c>
      <c r="BV230">
        <v>0</v>
      </c>
      <c r="CA230">
        <v>45.832999999999998</v>
      </c>
      <c r="CD230">
        <v>0</v>
      </c>
      <c r="CH230">
        <v>50.923000000000002</v>
      </c>
      <c r="CL230">
        <v>100</v>
      </c>
    </row>
    <row r="231" spans="1:91" x14ac:dyDescent="0.25">
      <c r="A231" s="36"/>
      <c r="H231">
        <v>100</v>
      </c>
      <c r="K231">
        <v>100</v>
      </c>
      <c r="M231">
        <v>0</v>
      </c>
      <c r="N231">
        <v>0</v>
      </c>
      <c r="P231">
        <v>100</v>
      </c>
      <c r="Q231">
        <v>0</v>
      </c>
      <c r="R231">
        <v>14.179</v>
      </c>
      <c r="S231">
        <v>11.688000000000001</v>
      </c>
      <c r="W231">
        <v>75.617999999999995</v>
      </c>
      <c r="X231">
        <v>20.773</v>
      </c>
      <c r="Y231">
        <v>100</v>
      </c>
      <c r="AB231">
        <v>100</v>
      </c>
      <c r="AC231">
        <v>100</v>
      </c>
      <c r="AF231">
        <v>100</v>
      </c>
      <c r="AH231">
        <v>0</v>
      </c>
      <c r="AJ231">
        <v>0</v>
      </c>
      <c r="AL231">
        <v>0</v>
      </c>
      <c r="AN231">
        <v>0</v>
      </c>
      <c r="AQ231">
        <v>81.817999999999998</v>
      </c>
      <c r="AU231">
        <v>0</v>
      </c>
      <c r="AV231">
        <v>0</v>
      </c>
      <c r="AX231">
        <v>81.394999999999996</v>
      </c>
      <c r="AY231">
        <v>0</v>
      </c>
      <c r="BC231">
        <v>0</v>
      </c>
      <c r="BD231">
        <v>0</v>
      </c>
      <c r="BF231">
        <v>11.788</v>
      </c>
      <c r="BI231">
        <v>100</v>
      </c>
      <c r="BL231">
        <v>100</v>
      </c>
      <c r="BN231">
        <v>0</v>
      </c>
      <c r="BO231">
        <v>0</v>
      </c>
      <c r="BP231">
        <v>35.155999999999999</v>
      </c>
      <c r="BQ231">
        <v>0</v>
      </c>
      <c r="BS231">
        <v>47.222000000000001</v>
      </c>
      <c r="BU231">
        <v>0</v>
      </c>
      <c r="BV231">
        <v>18.518999999999998</v>
      </c>
      <c r="BW231">
        <v>100</v>
      </c>
      <c r="BY231">
        <v>16.667000000000002</v>
      </c>
      <c r="CA231">
        <v>100</v>
      </c>
      <c r="CD231">
        <v>0</v>
      </c>
      <c r="CE231">
        <v>74.906000000000006</v>
      </c>
      <c r="CH231">
        <v>41.195</v>
      </c>
      <c r="CL231">
        <v>67.194000000000003</v>
      </c>
    </row>
    <row r="232" spans="1:91" x14ac:dyDescent="0.25">
      <c r="A232" s="36"/>
      <c r="H232">
        <v>100</v>
      </c>
      <c r="K232">
        <v>100</v>
      </c>
      <c r="M232">
        <v>0</v>
      </c>
      <c r="N232">
        <v>0</v>
      </c>
      <c r="P232">
        <v>100</v>
      </c>
      <c r="Q232">
        <v>0</v>
      </c>
      <c r="R232">
        <v>61.404000000000003</v>
      </c>
      <c r="S232">
        <v>18.367000000000001</v>
      </c>
      <c r="W232">
        <v>74.563999999999993</v>
      </c>
      <c r="Y232">
        <v>100</v>
      </c>
      <c r="AB232">
        <v>100</v>
      </c>
      <c r="AC232">
        <v>100</v>
      </c>
      <c r="AF232">
        <v>90.350999999999999</v>
      </c>
      <c r="AH232">
        <v>0</v>
      </c>
      <c r="AJ232">
        <v>0</v>
      </c>
      <c r="AL232">
        <v>0</v>
      </c>
      <c r="AQ232">
        <v>91.837000000000003</v>
      </c>
      <c r="AU232">
        <v>0</v>
      </c>
      <c r="AV232">
        <v>0</v>
      </c>
      <c r="AX232">
        <v>84</v>
      </c>
      <c r="AY232">
        <v>0</v>
      </c>
      <c r="BC232">
        <v>0</v>
      </c>
      <c r="BD232">
        <v>0</v>
      </c>
      <c r="BF232">
        <v>11.742000000000001</v>
      </c>
      <c r="BI232">
        <v>100</v>
      </c>
      <c r="BL232">
        <v>92.034999999999997</v>
      </c>
      <c r="BN232">
        <v>0</v>
      </c>
      <c r="BO232">
        <v>0</v>
      </c>
      <c r="BP232">
        <v>75</v>
      </c>
      <c r="BQ232">
        <v>0</v>
      </c>
      <c r="BS232">
        <v>47.222000000000001</v>
      </c>
      <c r="BU232">
        <v>0</v>
      </c>
      <c r="BV232">
        <v>18.518999999999998</v>
      </c>
      <c r="BW232">
        <v>100</v>
      </c>
      <c r="CA232">
        <v>93.59</v>
      </c>
      <c r="CD232">
        <v>0</v>
      </c>
      <c r="CE232">
        <v>74.906000000000006</v>
      </c>
      <c r="CH232">
        <v>45.645000000000003</v>
      </c>
      <c r="CL232">
        <v>67.194000000000003</v>
      </c>
    </row>
    <row r="233" spans="1:91" x14ac:dyDescent="0.25">
      <c r="A233" s="36"/>
      <c r="G233" t="s">
        <v>7</v>
      </c>
      <c r="H233" t="s">
        <v>6</v>
      </c>
      <c r="I233" t="s">
        <v>7</v>
      </c>
      <c r="J233" t="s">
        <v>7</v>
      </c>
      <c r="K233" t="s">
        <v>7</v>
      </c>
      <c r="L233" t="s">
        <v>7</v>
      </c>
      <c r="M233" t="s">
        <v>7</v>
      </c>
      <c r="N233" t="s">
        <v>7</v>
      </c>
      <c r="O233" t="s">
        <v>6</v>
      </c>
      <c r="P233" t="s">
        <v>7</v>
      </c>
      <c r="Q233" t="s">
        <v>7</v>
      </c>
      <c r="R233" t="s">
        <v>6</v>
      </c>
      <c r="S233" t="s">
        <v>7</v>
      </c>
      <c r="W233" t="s">
        <v>6</v>
      </c>
      <c r="X233" t="s">
        <v>7</v>
      </c>
      <c r="Y233" t="s">
        <v>7</v>
      </c>
      <c r="AA233" t="s">
        <v>7</v>
      </c>
      <c r="AB233" t="s">
        <v>6</v>
      </c>
      <c r="AC233" t="s">
        <v>7</v>
      </c>
      <c r="AE233" t="s">
        <v>6</v>
      </c>
      <c r="AF233" t="s">
        <v>7</v>
      </c>
      <c r="AG233" t="s">
        <v>6</v>
      </c>
      <c r="AH233" t="s">
        <v>7</v>
      </c>
      <c r="AI233" t="s">
        <v>7</v>
      </c>
      <c r="AJ233" t="s">
        <v>7</v>
      </c>
      <c r="AK233" t="s">
        <v>6</v>
      </c>
      <c r="AL233" t="s">
        <v>7</v>
      </c>
      <c r="AN233" t="s">
        <v>7</v>
      </c>
      <c r="AO233" t="s">
        <v>7</v>
      </c>
      <c r="AP233" t="s">
        <v>7</v>
      </c>
      <c r="AQ233" t="s">
        <v>6</v>
      </c>
      <c r="AR233" t="s">
        <v>7</v>
      </c>
      <c r="AS233" t="s">
        <v>7</v>
      </c>
      <c r="AU233" t="s">
        <v>7</v>
      </c>
      <c r="AV233" t="s">
        <v>7</v>
      </c>
      <c r="AW233" t="s">
        <v>6</v>
      </c>
      <c r="AX233" t="s">
        <v>7</v>
      </c>
      <c r="AY233" t="s">
        <v>7</v>
      </c>
      <c r="BA233" t="s">
        <v>6</v>
      </c>
      <c r="BC233" t="s">
        <v>7</v>
      </c>
      <c r="BD233" t="s">
        <v>7</v>
      </c>
      <c r="BE233" t="s">
        <v>7</v>
      </c>
      <c r="BF233" t="s">
        <v>6</v>
      </c>
      <c r="BG233" t="s">
        <v>7</v>
      </c>
      <c r="BI233" t="s">
        <v>7</v>
      </c>
      <c r="BJ233" t="s">
        <v>7</v>
      </c>
      <c r="BK233" t="s">
        <v>7</v>
      </c>
      <c r="BL233" t="s">
        <v>7</v>
      </c>
      <c r="BM233" t="s">
        <v>7</v>
      </c>
      <c r="BN233" t="s">
        <v>6</v>
      </c>
      <c r="BO233" t="s">
        <v>6</v>
      </c>
      <c r="BP233" t="s">
        <v>7</v>
      </c>
      <c r="BQ233" t="s">
        <v>7</v>
      </c>
      <c r="BR233" t="s">
        <v>7</v>
      </c>
      <c r="BS233" t="s">
        <v>7</v>
      </c>
      <c r="BT233" t="s">
        <v>7</v>
      </c>
      <c r="BU233" t="s">
        <v>6</v>
      </c>
      <c r="BV233" t="s">
        <v>6</v>
      </c>
      <c r="BW233" t="s">
        <v>6</v>
      </c>
      <c r="BY233" t="s">
        <v>7</v>
      </c>
      <c r="CA233" t="s">
        <v>7</v>
      </c>
      <c r="CB233" t="s">
        <v>7</v>
      </c>
      <c r="CC233" t="s">
        <v>7</v>
      </c>
      <c r="CD233" t="s">
        <v>6</v>
      </c>
      <c r="CE233" t="s">
        <v>7</v>
      </c>
      <c r="CH233" t="s">
        <v>6</v>
      </c>
      <c r="CL233" t="s">
        <v>7</v>
      </c>
      <c r="CM233" t="s">
        <v>7</v>
      </c>
    </row>
    <row r="234" spans="1:91" x14ac:dyDescent="0.25">
      <c r="A234" s="36"/>
      <c r="G234" t="s">
        <v>7</v>
      </c>
      <c r="I234" t="s">
        <v>6</v>
      </c>
      <c r="J234" t="s">
        <v>7</v>
      </c>
      <c r="K234" t="s">
        <v>7</v>
      </c>
      <c r="L234" t="s">
        <v>7</v>
      </c>
      <c r="M234" t="s">
        <v>7</v>
      </c>
      <c r="N234" t="s">
        <v>7</v>
      </c>
      <c r="P234" t="s">
        <v>7</v>
      </c>
      <c r="Q234" t="s">
        <v>7</v>
      </c>
      <c r="S234" t="s">
        <v>7</v>
      </c>
      <c r="X234" t="s">
        <v>7</v>
      </c>
      <c r="Y234" t="s">
        <v>7</v>
      </c>
      <c r="AA234" t="s">
        <v>7</v>
      </c>
      <c r="AC234" t="s">
        <v>7</v>
      </c>
      <c r="AF234" t="s">
        <v>7</v>
      </c>
      <c r="AH234" t="s">
        <v>7</v>
      </c>
      <c r="AJ234" t="s">
        <v>7</v>
      </c>
      <c r="AL234" t="s">
        <v>7</v>
      </c>
      <c r="AN234" t="s">
        <v>7</v>
      </c>
      <c r="AO234" t="s">
        <v>7</v>
      </c>
      <c r="AP234" t="s">
        <v>7</v>
      </c>
      <c r="AR234" t="s">
        <v>7</v>
      </c>
      <c r="AS234" t="s">
        <v>7</v>
      </c>
      <c r="AU234" t="s">
        <v>6</v>
      </c>
      <c r="AV234" t="s">
        <v>7</v>
      </c>
      <c r="AX234" t="s">
        <v>7</v>
      </c>
      <c r="AY234" t="s">
        <v>6</v>
      </c>
      <c r="BC234" t="s">
        <v>7</v>
      </c>
      <c r="BD234" t="s">
        <v>7</v>
      </c>
      <c r="BE234" t="s">
        <v>6</v>
      </c>
      <c r="BG234" t="s">
        <v>7</v>
      </c>
      <c r="BI234" t="s">
        <v>7</v>
      </c>
      <c r="BJ234" t="s">
        <v>7</v>
      </c>
      <c r="BK234" t="s">
        <v>7</v>
      </c>
      <c r="BL234" t="s">
        <v>6</v>
      </c>
      <c r="BM234" t="s">
        <v>7</v>
      </c>
      <c r="BP234" t="s">
        <v>7</v>
      </c>
      <c r="BQ234" t="s">
        <v>7</v>
      </c>
      <c r="BR234" t="s">
        <v>7</v>
      </c>
      <c r="BS234" t="s">
        <v>7</v>
      </c>
      <c r="BT234" t="s">
        <v>7</v>
      </c>
      <c r="BY234" t="s">
        <v>7</v>
      </c>
      <c r="CA234" t="s">
        <v>7</v>
      </c>
      <c r="CC234" t="s">
        <v>7</v>
      </c>
      <c r="CE234" t="s">
        <v>7</v>
      </c>
      <c r="CL234" t="s">
        <v>7</v>
      </c>
      <c r="CM234" t="s">
        <v>6</v>
      </c>
    </row>
    <row r="235" spans="1:91" x14ac:dyDescent="0.25">
      <c r="A235" s="36"/>
      <c r="G235" t="s">
        <v>647</v>
      </c>
      <c r="J235" t="s">
        <v>648</v>
      </c>
      <c r="K235" t="s">
        <v>649</v>
      </c>
      <c r="L235" t="s">
        <v>525</v>
      </c>
      <c r="M235" t="s">
        <v>650</v>
      </c>
      <c r="N235" t="s">
        <v>651</v>
      </c>
      <c r="P235" t="s">
        <v>652</v>
      </c>
      <c r="Q235" t="s">
        <v>653</v>
      </c>
      <c r="S235" t="s">
        <v>654</v>
      </c>
      <c r="X235" t="s">
        <v>655</v>
      </c>
      <c r="Y235" t="s">
        <v>656</v>
      </c>
      <c r="AA235" t="s">
        <v>647</v>
      </c>
      <c r="AC235" t="s">
        <v>657</v>
      </c>
      <c r="AF235" t="s">
        <v>658</v>
      </c>
      <c r="AH235" t="s">
        <v>659</v>
      </c>
      <c r="AJ235" t="s">
        <v>660</v>
      </c>
      <c r="AL235" t="s">
        <v>661</v>
      </c>
      <c r="AN235" t="s">
        <v>662</v>
      </c>
      <c r="AO235" t="s">
        <v>663</v>
      </c>
      <c r="AP235" t="s">
        <v>664</v>
      </c>
      <c r="AR235" t="s">
        <v>647</v>
      </c>
      <c r="AS235" t="s">
        <v>665</v>
      </c>
      <c r="AV235" t="s">
        <v>666</v>
      </c>
      <c r="AX235" t="s">
        <v>667</v>
      </c>
      <c r="BC235" t="s">
        <v>667</v>
      </c>
      <c r="BD235" t="s">
        <v>668</v>
      </c>
      <c r="BG235" t="s">
        <v>669</v>
      </c>
      <c r="BI235" t="s">
        <v>670</v>
      </c>
      <c r="BJ235" t="s">
        <v>671</v>
      </c>
      <c r="BK235" t="s">
        <v>672</v>
      </c>
      <c r="BM235" t="s">
        <v>673</v>
      </c>
      <c r="BP235" t="s">
        <v>674</v>
      </c>
      <c r="BQ235" t="s">
        <v>656</v>
      </c>
      <c r="BR235" t="s">
        <v>675</v>
      </c>
      <c r="BS235" t="s">
        <v>676</v>
      </c>
      <c r="BT235" t="s">
        <v>647</v>
      </c>
      <c r="BY235" t="s">
        <v>677</v>
      </c>
      <c r="CA235" t="s">
        <v>678</v>
      </c>
      <c r="CC235" t="s">
        <v>658</v>
      </c>
      <c r="CE235" t="s">
        <v>679</v>
      </c>
      <c r="CL235" t="s">
        <v>680</v>
      </c>
    </row>
    <row r="236" spans="1:91" x14ac:dyDescent="0.25">
      <c r="A236" s="36"/>
      <c r="G236" t="s">
        <v>368</v>
      </c>
      <c r="J236" t="s">
        <v>368</v>
      </c>
      <c r="K236" t="s">
        <v>368</v>
      </c>
      <c r="L236" t="s">
        <v>368</v>
      </c>
      <c r="M236" t="s">
        <v>368</v>
      </c>
      <c r="N236" t="s">
        <v>368</v>
      </c>
      <c r="P236" t="s">
        <v>368</v>
      </c>
      <c r="Q236" t="s">
        <v>368</v>
      </c>
      <c r="S236" t="s">
        <v>368</v>
      </c>
      <c r="X236" t="s">
        <v>367</v>
      </c>
      <c r="Y236" t="s">
        <v>368</v>
      </c>
      <c r="AA236" t="s">
        <v>368</v>
      </c>
      <c r="AC236" t="s">
        <v>368</v>
      </c>
      <c r="AF236" t="s">
        <v>368</v>
      </c>
      <c r="AH236" t="s">
        <v>368</v>
      </c>
      <c r="AJ236" t="s">
        <v>368</v>
      </c>
      <c r="AL236" t="s">
        <v>368</v>
      </c>
      <c r="AN236" t="s">
        <v>368</v>
      </c>
      <c r="AO236" t="s">
        <v>368</v>
      </c>
      <c r="AP236" t="s">
        <v>367</v>
      </c>
      <c r="AR236" t="s">
        <v>368</v>
      </c>
      <c r="AS236" t="s">
        <v>368</v>
      </c>
      <c r="AV236" t="s">
        <v>368</v>
      </c>
      <c r="AX236" t="s">
        <v>368</v>
      </c>
      <c r="BC236" t="s">
        <v>368</v>
      </c>
      <c r="BD236" t="s">
        <v>368</v>
      </c>
      <c r="BG236" t="s">
        <v>368</v>
      </c>
      <c r="BI236" t="s">
        <v>367</v>
      </c>
      <c r="BJ236" t="s">
        <v>368</v>
      </c>
      <c r="BK236" t="s">
        <v>368</v>
      </c>
      <c r="BM236" t="s">
        <v>368</v>
      </c>
      <c r="BP236" t="s">
        <v>368</v>
      </c>
      <c r="BQ236" t="s">
        <v>368</v>
      </c>
      <c r="BR236" t="s">
        <v>368</v>
      </c>
      <c r="BS236" t="s">
        <v>368</v>
      </c>
      <c r="BT236" t="s">
        <v>368</v>
      </c>
      <c r="BY236" t="s">
        <v>368</v>
      </c>
      <c r="CA236" t="s">
        <v>367</v>
      </c>
      <c r="CC236" t="s">
        <v>368</v>
      </c>
      <c r="CE236" t="s">
        <v>368</v>
      </c>
      <c r="CL236" t="s">
        <v>368</v>
      </c>
    </row>
    <row r="237" spans="1:91" x14ac:dyDescent="0.25">
      <c r="A237" s="36"/>
      <c r="G237">
        <v>20</v>
      </c>
      <c r="J237">
        <v>100</v>
      </c>
      <c r="K237">
        <v>100</v>
      </c>
      <c r="L237">
        <v>20</v>
      </c>
      <c r="M237">
        <v>10</v>
      </c>
      <c r="N237">
        <v>0</v>
      </c>
      <c r="Q237">
        <v>30</v>
      </c>
      <c r="S237">
        <v>20</v>
      </c>
      <c r="X237">
        <v>3</v>
      </c>
      <c r="Y237">
        <v>25</v>
      </c>
      <c r="AA237">
        <v>20</v>
      </c>
      <c r="AC237">
        <v>20</v>
      </c>
      <c r="AF237">
        <v>20</v>
      </c>
      <c r="AH237">
        <v>80</v>
      </c>
      <c r="AJ237">
        <v>100</v>
      </c>
      <c r="AL237">
        <v>100</v>
      </c>
      <c r="AN237">
        <v>25</v>
      </c>
      <c r="AO237">
        <v>70</v>
      </c>
      <c r="AP237">
        <v>0</v>
      </c>
      <c r="AR237">
        <v>25</v>
      </c>
      <c r="AS237">
        <v>20</v>
      </c>
      <c r="AV237">
        <v>97.88</v>
      </c>
      <c r="AX237">
        <v>17</v>
      </c>
      <c r="BD237">
        <v>25</v>
      </c>
      <c r="BG237">
        <v>0</v>
      </c>
      <c r="BJ237">
        <v>45.5</v>
      </c>
      <c r="BK237">
        <v>100</v>
      </c>
      <c r="BM237">
        <v>20</v>
      </c>
      <c r="BP237">
        <v>100</v>
      </c>
      <c r="BQ237">
        <v>25</v>
      </c>
      <c r="BR237">
        <v>70</v>
      </c>
      <c r="BS237">
        <v>20</v>
      </c>
      <c r="BT237">
        <v>0</v>
      </c>
      <c r="BY237">
        <v>100</v>
      </c>
      <c r="CA237">
        <v>35.4</v>
      </c>
      <c r="CC237">
        <v>20</v>
      </c>
      <c r="CE237">
        <v>50</v>
      </c>
      <c r="CL237">
        <v>68</v>
      </c>
    </row>
    <row r="238" spans="1:91" x14ac:dyDescent="0.25">
      <c r="A238" s="36"/>
      <c r="G238">
        <v>20</v>
      </c>
      <c r="J238">
        <v>100</v>
      </c>
      <c r="K238">
        <v>100</v>
      </c>
      <c r="L238">
        <v>0</v>
      </c>
      <c r="M238">
        <v>100</v>
      </c>
      <c r="N238">
        <v>82.3</v>
      </c>
      <c r="Q238">
        <v>30</v>
      </c>
      <c r="S238">
        <v>85.7</v>
      </c>
      <c r="X238">
        <v>9</v>
      </c>
      <c r="Y238">
        <v>62.5</v>
      </c>
      <c r="AA238">
        <v>83</v>
      </c>
      <c r="AC238">
        <v>35</v>
      </c>
      <c r="AF238">
        <v>100</v>
      </c>
      <c r="AH238">
        <v>100</v>
      </c>
      <c r="AJ238">
        <v>100</v>
      </c>
      <c r="AL238">
        <v>100</v>
      </c>
      <c r="AN238">
        <v>62.5</v>
      </c>
      <c r="AO238">
        <v>40</v>
      </c>
      <c r="AP238">
        <v>0</v>
      </c>
      <c r="AR238">
        <v>100</v>
      </c>
      <c r="AS238">
        <v>0</v>
      </c>
      <c r="AV238">
        <v>97.88</v>
      </c>
      <c r="AX238">
        <v>17</v>
      </c>
      <c r="BD238">
        <v>100</v>
      </c>
      <c r="BG238">
        <v>100</v>
      </c>
      <c r="BI238">
        <v>85.2</v>
      </c>
      <c r="BJ238">
        <v>45.5</v>
      </c>
      <c r="BK238">
        <v>100</v>
      </c>
      <c r="BM238">
        <v>75</v>
      </c>
      <c r="BP238">
        <v>100</v>
      </c>
      <c r="BQ238">
        <v>54.3</v>
      </c>
      <c r="BR238">
        <v>77.3</v>
      </c>
      <c r="BS238">
        <v>50</v>
      </c>
      <c r="BT238">
        <v>4.8</v>
      </c>
      <c r="BY238">
        <v>83</v>
      </c>
      <c r="CA238">
        <v>100</v>
      </c>
      <c r="CC238">
        <v>20</v>
      </c>
      <c r="CE238">
        <v>60</v>
      </c>
      <c r="CL238">
        <v>100</v>
      </c>
    </row>
    <row r="239" spans="1:91" x14ac:dyDescent="0.25">
      <c r="A239" s="36"/>
      <c r="G239" t="s">
        <v>7</v>
      </c>
      <c r="H239" t="s">
        <v>7</v>
      </c>
      <c r="J239" t="s">
        <v>7</v>
      </c>
      <c r="K239" t="s">
        <v>7</v>
      </c>
      <c r="L239" t="s">
        <v>6</v>
      </c>
      <c r="M239" t="s">
        <v>6</v>
      </c>
      <c r="N239" t="s">
        <v>6</v>
      </c>
      <c r="O239" t="s">
        <v>6</v>
      </c>
      <c r="P239" t="s">
        <v>7</v>
      </c>
      <c r="Q239" t="s">
        <v>6</v>
      </c>
      <c r="R239" t="s">
        <v>7</v>
      </c>
      <c r="S239" t="s">
        <v>7</v>
      </c>
      <c r="W239" t="s">
        <v>7</v>
      </c>
      <c r="X239" t="s">
        <v>7</v>
      </c>
      <c r="Y239" t="s">
        <v>6</v>
      </c>
      <c r="AA239" t="s">
        <v>6</v>
      </c>
      <c r="AB239" t="s">
        <v>6</v>
      </c>
      <c r="AC239" t="s">
        <v>7</v>
      </c>
      <c r="AE239" t="s">
        <v>7</v>
      </c>
      <c r="AF239" t="s">
        <v>7</v>
      </c>
      <c r="AG239" t="s">
        <v>7</v>
      </c>
      <c r="AH239" t="s">
        <v>7</v>
      </c>
      <c r="AI239" t="s">
        <v>7</v>
      </c>
      <c r="AJ239" t="s">
        <v>6</v>
      </c>
      <c r="AK239" t="s">
        <v>7</v>
      </c>
      <c r="AL239" t="s">
        <v>7</v>
      </c>
      <c r="AN239" t="s">
        <v>7</v>
      </c>
      <c r="AO239" t="s">
        <v>7</v>
      </c>
      <c r="AP239" t="s">
        <v>7</v>
      </c>
      <c r="AQ239" t="s">
        <v>7</v>
      </c>
      <c r="AR239" t="s">
        <v>277</v>
      </c>
      <c r="AS239" t="s">
        <v>6</v>
      </c>
      <c r="AU239" t="s">
        <v>6</v>
      </c>
      <c r="AV239" t="s">
        <v>7</v>
      </c>
      <c r="AW239" t="s">
        <v>6</v>
      </c>
      <c r="AX239" t="s">
        <v>7</v>
      </c>
      <c r="AY239" t="s">
        <v>7</v>
      </c>
      <c r="BA239" t="s">
        <v>7</v>
      </c>
      <c r="BC239" t="s">
        <v>7</v>
      </c>
      <c r="BD239" t="s">
        <v>7</v>
      </c>
      <c r="BE239" t="s">
        <v>7</v>
      </c>
      <c r="BF239" t="s">
        <v>6</v>
      </c>
      <c r="BG239" t="s">
        <v>7</v>
      </c>
      <c r="BI239" t="s">
        <v>7</v>
      </c>
      <c r="BJ239" t="s">
        <v>7</v>
      </c>
      <c r="BK239" t="s">
        <v>7</v>
      </c>
      <c r="BL239" t="s">
        <v>7</v>
      </c>
      <c r="BM239" t="s">
        <v>7</v>
      </c>
      <c r="BO239" t="s">
        <v>7</v>
      </c>
      <c r="BP239" t="s">
        <v>6</v>
      </c>
      <c r="BQ239" t="s">
        <v>7</v>
      </c>
      <c r="BR239" t="s">
        <v>7</v>
      </c>
      <c r="BS239" t="s">
        <v>6</v>
      </c>
      <c r="BT239" t="s">
        <v>6</v>
      </c>
      <c r="BU239" t="s">
        <v>277</v>
      </c>
      <c r="BV239" t="s">
        <v>6</v>
      </c>
      <c r="BW239" t="s">
        <v>6</v>
      </c>
      <c r="BY239" t="s">
        <v>6</v>
      </c>
      <c r="CA239" t="s">
        <v>7</v>
      </c>
      <c r="CC239" t="s">
        <v>6</v>
      </c>
      <c r="CD239" t="s">
        <v>7</v>
      </c>
      <c r="CE239" t="s">
        <v>6</v>
      </c>
      <c r="CH239" t="s">
        <v>6</v>
      </c>
      <c r="CL239" t="s">
        <v>7</v>
      </c>
      <c r="CM239" t="s">
        <v>6</v>
      </c>
    </row>
    <row r="240" spans="1:91" x14ac:dyDescent="0.25">
      <c r="A240" s="36"/>
      <c r="AR240" t="s">
        <v>681</v>
      </c>
      <c r="BU240" t="s">
        <v>682</v>
      </c>
    </row>
    <row r="241" spans="1:91" x14ac:dyDescent="0.25">
      <c r="A241" s="36"/>
      <c r="G241">
        <v>4</v>
      </c>
      <c r="H241">
        <v>1</v>
      </c>
      <c r="I241">
        <v>39</v>
      </c>
      <c r="J241">
        <v>6</v>
      </c>
      <c r="K241">
        <v>7</v>
      </c>
      <c r="L241">
        <v>9</v>
      </c>
      <c r="M241">
        <v>1</v>
      </c>
      <c r="N241">
        <v>1</v>
      </c>
      <c r="O241">
        <v>2</v>
      </c>
      <c r="P241">
        <v>1</v>
      </c>
      <c r="Q241">
        <v>1</v>
      </c>
      <c r="R241">
        <v>1</v>
      </c>
      <c r="S241">
        <v>1</v>
      </c>
      <c r="W241">
        <v>1</v>
      </c>
      <c r="X241">
        <v>1</v>
      </c>
      <c r="Y241">
        <v>2</v>
      </c>
      <c r="AA241">
        <v>3</v>
      </c>
      <c r="AB241">
        <v>3</v>
      </c>
      <c r="AC241">
        <v>1</v>
      </c>
      <c r="AE241">
        <v>0</v>
      </c>
      <c r="AF241">
        <v>2</v>
      </c>
      <c r="AG241">
        <v>1</v>
      </c>
      <c r="AH241">
        <v>0</v>
      </c>
      <c r="AI241">
        <v>1</v>
      </c>
      <c r="AJ241">
        <v>1</v>
      </c>
      <c r="AK241">
        <v>4</v>
      </c>
      <c r="AL241">
        <v>1</v>
      </c>
      <c r="AN241">
        <v>1</v>
      </c>
      <c r="AO241">
        <v>1</v>
      </c>
      <c r="AP241">
        <v>1</v>
      </c>
      <c r="AQ241">
        <v>2</v>
      </c>
      <c r="AR241">
        <v>1</v>
      </c>
      <c r="AU241">
        <v>8</v>
      </c>
      <c r="AV241">
        <v>2</v>
      </c>
      <c r="AW241">
        <v>19</v>
      </c>
      <c r="AX241">
        <v>1</v>
      </c>
      <c r="AY241">
        <v>1</v>
      </c>
      <c r="BA241">
        <v>4</v>
      </c>
      <c r="BC241">
        <v>1</v>
      </c>
      <c r="BD241">
        <v>1</v>
      </c>
      <c r="BE241">
        <v>1</v>
      </c>
      <c r="BF241">
        <v>1</v>
      </c>
      <c r="BG241">
        <v>2</v>
      </c>
      <c r="BI241">
        <v>2</v>
      </c>
      <c r="BJ241">
        <v>4</v>
      </c>
      <c r="BK241">
        <v>2</v>
      </c>
      <c r="BL241">
        <v>1</v>
      </c>
      <c r="BM241">
        <v>0</v>
      </c>
      <c r="BN241">
        <v>1</v>
      </c>
      <c r="BO241">
        <v>1</v>
      </c>
      <c r="BP241">
        <v>1</v>
      </c>
      <c r="BQ241">
        <v>1</v>
      </c>
      <c r="BR241">
        <v>1</v>
      </c>
      <c r="BS241">
        <v>1</v>
      </c>
      <c r="BT241">
        <v>1</v>
      </c>
      <c r="BU241">
        <v>3</v>
      </c>
      <c r="BV241">
        <v>0</v>
      </c>
      <c r="BW241">
        <v>0</v>
      </c>
      <c r="BY241">
        <v>1</v>
      </c>
      <c r="CA241">
        <v>0</v>
      </c>
      <c r="CB241">
        <v>1</v>
      </c>
      <c r="CC241">
        <v>1</v>
      </c>
      <c r="CD241">
        <v>1</v>
      </c>
      <c r="CE241">
        <v>0</v>
      </c>
      <c r="CH241">
        <v>4</v>
      </c>
      <c r="CL241">
        <v>1</v>
      </c>
      <c r="CM241">
        <v>1</v>
      </c>
    </row>
    <row r="242" spans="1:91" x14ac:dyDescent="0.25">
      <c r="A242" s="36"/>
      <c r="G242">
        <v>0</v>
      </c>
      <c r="H242">
        <v>10</v>
      </c>
      <c r="I242">
        <v>4</v>
      </c>
      <c r="J242">
        <v>4</v>
      </c>
      <c r="K242">
        <v>2</v>
      </c>
      <c r="L242">
        <v>0</v>
      </c>
      <c r="M242">
        <v>1</v>
      </c>
      <c r="N242">
        <v>20</v>
      </c>
      <c r="O242">
        <v>7</v>
      </c>
      <c r="P242">
        <v>4</v>
      </c>
      <c r="Q242">
        <v>16</v>
      </c>
      <c r="R242">
        <v>26</v>
      </c>
      <c r="S242">
        <v>1</v>
      </c>
      <c r="W242">
        <v>4</v>
      </c>
      <c r="X242">
        <v>8</v>
      </c>
      <c r="Y242">
        <v>3</v>
      </c>
      <c r="AA242">
        <v>8</v>
      </c>
      <c r="AB242">
        <v>3</v>
      </c>
      <c r="AC242">
        <v>20</v>
      </c>
      <c r="AE242">
        <v>1</v>
      </c>
      <c r="AF242">
        <v>5</v>
      </c>
      <c r="AG242">
        <v>0</v>
      </c>
      <c r="AH242">
        <v>9</v>
      </c>
      <c r="AI242">
        <v>1</v>
      </c>
      <c r="AJ242">
        <v>117</v>
      </c>
      <c r="AK242">
        <v>9</v>
      </c>
      <c r="AL242">
        <v>2</v>
      </c>
      <c r="AN242">
        <v>6</v>
      </c>
      <c r="AO242">
        <v>1</v>
      </c>
      <c r="AP242">
        <v>2</v>
      </c>
      <c r="AQ242">
        <v>5</v>
      </c>
      <c r="AR242">
        <v>2</v>
      </c>
      <c r="AU242">
        <v>33</v>
      </c>
      <c r="AV242">
        <v>11</v>
      </c>
      <c r="AW242">
        <v>10</v>
      </c>
      <c r="AX242">
        <v>18</v>
      </c>
      <c r="AY242">
        <v>18</v>
      </c>
      <c r="BA242">
        <v>17</v>
      </c>
      <c r="BC242">
        <v>1</v>
      </c>
      <c r="BD242">
        <v>2</v>
      </c>
      <c r="BE242">
        <v>4</v>
      </c>
      <c r="BF242">
        <v>13</v>
      </c>
      <c r="BG242">
        <v>5</v>
      </c>
      <c r="BI242">
        <v>13</v>
      </c>
      <c r="BJ242">
        <v>6</v>
      </c>
      <c r="BK242">
        <v>3</v>
      </c>
      <c r="BL242">
        <v>4</v>
      </c>
      <c r="BM242">
        <v>3</v>
      </c>
      <c r="BN242">
        <v>2</v>
      </c>
      <c r="BO242">
        <v>10</v>
      </c>
      <c r="BP242">
        <v>2</v>
      </c>
      <c r="BQ242">
        <v>25</v>
      </c>
      <c r="BR242">
        <v>11</v>
      </c>
      <c r="BS242">
        <v>1</v>
      </c>
      <c r="BT242">
        <v>5</v>
      </c>
      <c r="BU242">
        <v>43</v>
      </c>
      <c r="BV242">
        <v>1</v>
      </c>
      <c r="BW242">
        <v>4</v>
      </c>
      <c r="BY242">
        <v>10</v>
      </c>
      <c r="CA242">
        <v>4</v>
      </c>
      <c r="CB242">
        <v>5</v>
      </c>
      <c r="CC242">
        <v>1</v>
      </c>
      <c r="CD242">
        <v>2</v>
      </c>
      <c r="CE242">
        <v>1</v>
      </c>
      <c r="CH242">
        <v>8</v>
      </c>
      <c r="CL242">
        <v>9</v>
      </c>
      <c r="CM242">
        <v>203</v>
      </c>
    </row>
    <row r="243" spans="1:91" x14ac:dyDescent="0.25">
      <c r="A243" s="36"/>
      <c r="G243">
        <v>0</v>
      </c>
      <c r="H243">
        <v>16</v>
      </c>
      <c r="I243">
        <v>1</v>
      </c>
      <c r="J243">
        <v>0</v>
      </c>
      <c r="K243">
        <v>1</v>
      </c>
      <c r="L243">
        <v>0</v>
      </c>
      <c r="M243">
        <v>3</v>
      </c>
      <c r="N243">
        <v>2</v>
      </c>
      <c r="O243">
        <v>10</v>
      </c>
      <c r="P243">
        <v>13</v>
      </c>
      <c r="Q243">
        <v>39</v>
      </c>
      <c r="R243">
        <v>56</v>
      </c>
      <c r="S243">
        <v>4</v>
      </c>
      <c r="W243">
        <v>3</v>
      </c>
      <c r="X243">
        <v>21</v>
      </c>
      <c r="Y243">
        <v>2</v>
      </c>
      <c r="AA243">
        <v>0</v>
      </c>
      <c r="AB243">
        <v>3</v>
      </c>
      <c r="AC243">
        <v>1</v>
      </c>
      <c r="AE243">
        <v>4</v>
      </c>
      <c r="AF243">
        <v>0</v>
      </c>
      <c r="AG243">
        <v>0</v>
      </c>
      <c r="AH243">
        <v>4</v>
      </c>
      <c r="AI243">
        <v>22</v>
      </c>
      <c r="AJ243">
        <v>7</v>
      </c>
      <c r="AK243">
        <v>3</v>
      </c>
      <c r="AL243">
        <v>6</v>
      </c>
      <c r="AN243">
        <v>11</v>
      </c>
      <c r="AO243">
        <v>1</v>
      </c>
      <c r="AP243">
        <v>3</v>
      </c>
      <c r="AQ243">
        <v>22</v>
      </c>
      <c r="AR243">
        <v>7</v>
      </c>
      <c r="AU243">
        <v>7</v>
      </c>
      <c r="AV243">
        <v>17</v>
      </c>
      <c r="AW243">
        <v>4</v>
      </c>
      <c r="AX243">
        <v>11</v>
      </c>
      <c r="AY243">
        <v>6</v>
      </c>
      <c r="BA243">
        <v>2</v>
      </c>
      <c r="BC243">
        <v>11</v>
      </c>
      <c r="BD243">
        <v>3</v>
      </c>
      <c r="BE243">
        <v>1</v>
      </c>
      <c r="BF243">
        <v>22</v>
      </c>
      <c r="BG243">
        <v>26</v>
      </c>
      <c r="BI243">
        <v>36</v>
      </c>
      <c r="BJ243">
        <v>0</v>
      </c>
      <c r="BK243">
        <v>13</v>
      </c>
      <c r="BL243">
        <v>32</v>
      </c>
      <c r="BM243">
        <v>13</v>
      </c>
      <c r="BN243">
        <v>8</v>
      </c>
      <c r="BO243">
        <v>5</v>
      </c>
      <c r="BP243">
        <v>1</v>
      </c>
      <c r="BQ243">
        <v>9</v>
      </c>
      <c r="BR243">
        <v>9</v>
      </c>
      <c r="BS243">
        <v>8</v>
      </c>
      <c r="BT243">
        <v>15</v>
      </c>
      <c r="BU243">
        <v>43</v>
      </c>
      <c r="BV243">
        <v>2</v>
      </c>
      <c r="BW243">
        <v>8</v>
      </c>
      <c r="BY243">
        <v>6</v>
      </c>
      <c r="CA243">
        <v>28</v>
      </c>
      <c r="CB243">
        <v>5</v>
      </c>
      <c r="CC243">
        <v>1</v>
      </c>
      <c r="CD243">
        <v>11</v>
      </c>
      <c r="CE243">
        <v>4</v>
      </c>
      <c r="CL243">
        <v>5</v>
      </c>
      <c r="CM243">
        <v>13</v>
      </c>
    </row>
    <row r="244" spans="1:91" x14ac:dyDescent="0.25">
      <c r="A244" s="36"/>
      <c r="G244">
        <v>0</v>
      </c>
      <c r="H244">
        <v>1</v>
      </c>
      <c r="I244">
        <v>3</v>
      </c>
      <c r="J244">
        <v>4</v>
      </c>
      <c r="K244">
        <v>1</v>
      </c>
      <c r="L244">
        <v>0</v>
      </c>
      <c r="M244">
        <v>0</v>
      </c>
      <c r="N244">
        <v>9</v>
      </c>
      <c r="O244">
        <v>0</v>
      </c>
      <c r="P244">
        <v>0</v>
      </c>
      <c r="Q244">
        <v>14</v>
      </c>
      <c r="R244">
        <v>1</v>
      </c>
      <c r="S244">
        <v>1</v>
      </c>
      <c r="W244">
        <v>14</v>
      </c>
      <c r="X244">
        <v>4</v>
      </c>
      <c r="Y244">
        <v>1</v>
      </c>
      <c r="AA244">
        <v>12</v>
      </c>
      <c r="AB244">
        <v>3</v>
      </c>
      <c r="AC244">
        <v>146</v>
      </c>
      <c r="AE244">
        <v>0</v>
      </c>
      <c r="AF244">
        <v>0</v>
      </c>
      <c r="AG244">
        <v>1</v>
      </c>
      <c r="AH244">
        <v>0</v>
      </c>
      <c r="AI244">
        <v>0</v>
      </c>
      <c r="AJ244">
        <v>9</v>
      </c>
      <c r="AK244">
        <v>0</v>
      </c>
      <c r="AN244">
        <v>0</v>
      </c>
      <c r="AO244">
        <v>0</v>
      </c>
      <c r="AP244">
        <v>0</v>
      </c>
      <c r="AQ244">
        <v>0</v>
      </c>
      <c r="AU244">
        <v>142</v>
      </c>
      <c r="AV244">
        <v>0</v>
      </c>
      <c r="AX244">
        <v>2</v>
      </c>
      <c r="AY244">
        <v>1</v>
      </c>
      <c r="BA244">
        <v>0</v>
      </c>
      <c r="BC244">
        <v>0</v>
      </c>
      <c r="BD244">
        <v>0</v>
      </c>
      <c r="BE244">
        <v>0</v>
      </c>
      <c r="BF244">
        <v>1</v>
      </c>
      <c r="BG244">
        <v>0</v>
      </c>
      <c r="BI244">
        <v>0</v>
      </c>
      <c r="BJ244">
        <v>15</v>
      </c>
      <c r="BK244">
        <v>0</v>
      </c>
      <c r="BL244">
        <v>0</v>
      </c>
      <c r="BM244">
        <v>0</v>
      </c>
      <c r="BN244">
        <v>0</v>
      </c>
      <c r="BO244">
        <v>24</v>
      </c>
      <c r="BP244">
        <v>0</v>
      </c>
      <c r="BQ244">
        <v>0</v>
      </c>
      <c r="BR244">
        <v>1</v>
      </c>
      <c r="BS244">
        <v>0</v>
      </c>
      <c r="BT244">
        <v>0</v>
      </c>
      <c r="BU244">
        <v>19</v>
      </c>
      <c r="BV244">
        <v>0</v>
      </c>
      <c r="BW244">
        <v>0</v>
      </c>
      <c r="BY244">
        <v>0</v>
      </c>
      <c r="CA244">
        <v>0</v>
      </c>
      <c r="CB244">
        <v>0</v>
      </c>
      <c r="CC244">
        <v>0</v>
      </c>
      <c r="CD244">
        <v>0</v>
      </c>
      <c r="CE244">
        <v>10</v>
      </c>
      <c r="CH244">
        <v>1</v>
      </c>
      <c r="CL244">
        <v>0</v>
      </c>
      <c r="CM244">
        <v>7</v>
      </c>
    </row>
    <row r="245" spans="1:91" x14ac:dyDescent="0.25">
      <c r="A245" s="36"/>
      <c r="G245">
        <v>0</v>
      </c>
      <c r="H245">
        <v>0</v>
      </c>
      <c r="I245">
        <v>0</v>
      </c>
      <c r="J245">
        <v>0</v>
      </c>
      <c r="K245">
        <v>0</v>
      </c>
      <c r="L245">
        <v>0</v>
      </c>
      <c r="M245">
        <v>0</v>
      </c>
      <c r="N245">
        <v>15</v>
      </c>
      <c r="O245">
        <v>0</v>
      </c>
      <c r="P245">
        <v>0</v>
      </c>
      <c r="Q245">
        <v>0</v>
      </c>
      <c r="R245">
        <v>0</v>
      </c>
      <c r="S245">
        <v>0</v>
      </c>
      <c r="W245">
        <v>0</v>
      </c>
      <c r="Y245">
        <v>0</v>
      </c>
      <c r="AA245">
        <v>0</v>
      </c>
      <c r="AB245">
        <v>0</v>
      </c>
      <c r="AC245">
        <v>75</v>
      </c>
      <c r="AE245">
        <v>0</v>
      </c>
      <c r="AF245">
        <v>0</v>
      </c>
      <c r="AG245">
        <v>0</v>
      </c>
      <c r="AH245">
        <v>0</v>
      </c>
      <c r="AI245">
        <v>0</v>
      </c>
      <c r="AJ245">
        <v>0</v>
      </c>
      <c r="AK245">
        <v>0</v>
      </c>
      <c r="AN245">
        <v>0</v>
      </c>
      <c r="AO245">
        <v>0</v>
      </c>
      <c r="AP245">
        <v>0</v>
      </c>
      <c r="AQ245">
        <v>0</v>
      </c>
      <c r="AU245">
        <v>0</v>
      </c>
      <c r="AV245">
        <v>0</v>
      </c>
      <c r="AX245">
        <v>14</v>
      </c>
      <c r="AY245">
        <v>0</v>
      </c>
      <c r="BA245">
        <v>0</v>
      </c>
      <c r="BC245">
        <v>0</v>
      </c>
      <c r="BD245">
        <v>0</v>
      </c>
      <c r="BE245">
        <v>0</v>
      </c>
      <c r="BF245">
        <v>9</v>
      </c>
      <c r="BG245">
        <v>0</v>
      </c>
      <c r="BI245">
        <v>0</v>
      </c>
      <c r="BJ245">
        <v>0</v>
      </c>
      <c r="BK245">
        <v>0</v>
      </c>
      <c r="BL245">
        <v>0</v>
      </c>
      <c r="BM245">
        <v>0</v>
      </c>
      <c r="BN245">
        <v>0</v>
      </c>
      <c r="BO245">
        <v>300</v>
      </c>
      <c r="BP245">
        <v>0</v>
      </c>
      <c r="BQ245">
        <v>0</v>
      </c>
      <c r="BR245">
        <v>0</v>
      </c>
      <c r="BS245">
        <v>0</v>
      </c>
      <c r="BT245">
        <v>0</v>
      </c>
      <c r="BU245">
        <v>0</v>
      </c>
      <c r="BV245">
        <v>0</v>
      </c>
      <c r="BW245">
        <v>0</v>
      </c>
      <c r="BY245">
        <v>0</v>
      </c>
      <c r="CA245">
        <v>0</v>
      </c>
      <c r="CB245">
        <v>0</v>
      </c>
      <c r="CC245">
        <v>0</v>
      </c>
      <c r="CD245">
        <v>0</v>
      </c>
      <c r="CE245">
        <v>0</v>
      </c>
      <c r="CH245">
        <v>0</v>
      </c>
      <c r="CL245">
        <v>0</v>
      </c>
      <c r="CM245">
        <v>0</v>
      </c>
    </row>
    <row r="246" spans="1:91" x14ac:dyDescent="0.25">
      <c r="A246" s="36"/>
      <c r="G246">
        <v>4</v>
      </c>
      <c r="H246">
        <v>1</v>
      </c>
      <c r="I246">
        <v>32</v>
      </c>
      <c r="J246">
        <v>6</v>
      </c>
      <c r="K246">
        <v>7</v>
      </c>
      <c r="L246">
        <v>9</v>
      </c>
      <c r="M246">
        <v>1</v>
      </c>
      <c r="N246">
        <v>1</v>
      </c>
      <c r="O246">
        <v>2</v>
      </c>
      <c r="P246">
        <v>1</v>
      </c>
      <c r="Q246">
        <v>1</v>
      </c>
      <c r="R246">
        <v>1</v>
      </c>
      <c r="S246">
        <v>1</v>
      </c>
      <c r="W246">
        <v>1</v>
      </c>
      <c r="X246">
        <v>1</v>
      </c>
      <c r="Y246">
        <v>2</v>
      </c>
      <c r="AA246">
        <v>3</v>
      </c>
      <c r="AB246">
        <v>3</v>
      </c>
      <c r="AC246">
        <v>1</v>
      </c>
      <c r="AF246">
        <v>2</v>
      </c>
      <c r="AG246">
        <v>1</v>
      </c>
      <c r="AI246">
        <v>1</v>
      </c>
      <c r="AJ246">
        <v>1</v>
      </c>
      <c r="AK246">
        <v>4</v>
      </c>
      <c r="AL246">
        <v>1</v>
      </c>
      <c r="AN246">
        <v>1</v>
      </c>
      <c r="AO246">
        <v>1</v>
      </c>
      <c r="AP246">
        <v>1</v>
      </c>
      <c r="AQ246">
        <v>2</v>
      </c>
      <c r="AR246">
        <v>1</v>
      </c>
      <c r="AU246">
        <v>4</v>
      </c>
      <c r="AV246">
        <v>2</v>
      </c>
      <c r="AW246">
        <v>3</v>
      </c>
      <c r="AX246">
        <v>1</v>
      </c>
      <c r="AY246">
        <v>1</v>
      </c>
      <c r="BA246">
        <v>4</v>
      </c>
      <c r="BC246">
        <v>1</v>
      </c>
      <c r="BD246">
        <v>1</v>
      </c>
      <c r="BE246">
        <v>1</v>
      </c>
      <c r="BF246">
        <v>1</v>
      </c>
      <c r="BG246">
        <v>2</v>
      </c>
      <c r="BI246">
        <v>2</v>
      </c>
      <c r="BJ246">
        <v>1</v>
      </c>
      <c r="BK246">
        <v>2</v>
      </c>
      <c r="BL246">
        <v>1</v>
      </c>
      <c r="BN246">
        <v>1</v>
      </c>
      <c r="BO246">
        <v>1</v>
      </c>
      <c r="BP246">
        <v>1</v>
      </c>
      <c r="BQ246">
        <v>1</v>
      </c>
      <c r="BR246">
        <v>1</v>
      </c>
      <c r="BS246">
        <v>1</v>
      </c>
      <c r="BT246">
        <v>1</v>
      </c>
      <c r="BU246">
        <v>3</v>
      </c>
      <c r="BY246">
        <v>1</v>
      </c>
      <c r="CB246">
        <v>1</v>
      </c>
      <c r="CC246">
        <v>1</v>
      </c>
      <c r="CD246">
        <v>1</v>
      </c>
      <c r="CH246">
        <v>4</v>
      </c>
      <c r="CL246">
        <v>1</v>
      </c>
      <c r="CM246">
        <v>1</v>
      </c>
    </row>
    <row r="247" spans="1:91" x14ac:dyDescent="0.25">
      <c r="A247" s="36"/>
      <c r="H247">
        <v>10</v>
      </c>
      <c r="I247">
        <v>4</v>
      </c>
      <c r="J247">
        <v>4</v>
      </c>
      <c r="K247">
        <v>2</v>
      </c>
      <c r="L247">
        <v>0</v>
      </c>
      <c r="M247">
        <v>1</v>
      </c>
      <c r="N247">
        <v>1</v>
      </c>
      <c r="O247">
        <v>7</v>
      </c>
      <c r="P247">
        <v>4</v>
      </c>
      <c r="Q247">
        <v>12</v>
      </c>
      <c r="R247">
        <v>4</v>
      </c>
      <c r="S247">
        <v>1</v>
      </c>
      <c r="W247">
        <v>4</v>
      </c>
      <c r="X247">
        <v>8</v>
      </c>
      <c r="Y247">
        <v>3</v>
      </c>
      <c r="AA247">
        <v>8</v>
      </c>
      <c r="AB247">
        <v>3</v>
      </c>
      <c r="AC247">
        <v>5</v>
      </c>
      <c r="AE247">
        <v>1</v>
      </c>
      <c r="AF247">
        <v>5</v>
      </c>
      <c r="AH247">
        <v>9</v>
      </c>
      <c r="AI247">
        <v>1</v>
      </c>
      <c r="AJ247">
        <v>117</v>
      </c>
      <c r="AK247">
        <v>3</v>
      </c>
      <c r="AL247">
        <v>2</v>
      </c>
      <c r="AN247">
        <v>5</v>
      </c>
      <c r="AO247">
        <v>0</v>
      </c>
      <c r="AP247">
        <v>1</v>
      </c>
      <c r="AQ247">
        <v>2</v>
      </c>
      <c r="AR247">
        <v>2</v>
      </c>
      <c r="AU247">
        <v>5</v>
      </c>
      <c r="AV247">
        <v>11</v>
      </c>
      <c r="AW247">
        <v>5</v>
      </c>
      <c r="AX247">
        <v>18</v>
      </c>
      <c r="AY247">
        <v>4</v>
      </c>
      <c r="BA247">
        <v>6</v>
      </c>
      <c r="BC247">
        <v>1</v>
      </c>
      <c r="BD247">
        <v>2</v>
      </c>
      <c r="BE247">
        <v>4</v>
      </c>
      <c r="BF247">
        <v>9</v>
      </c>
      <c r="BG247">
        <v>5</v>
      </c>
      <c r="BI247">
        <v>13</v>
      </c>
      <c r="BJ247">
        <v>3</v>
      </c>
      <c r="BK247">
        <v>3</v>
      </c>
      <c r="BL247">
        <v>2</v>
      </c>
      <c r="BM247">
        <v>3</v>
      </c>
      <c r="BN247">
        <v>2</v>
      </c>
      <c r="BO247">
        <v>10</v>
      </c>
      <c r="BP247">
        <v>2</v>
      </c>
      <c r="BQ247">
        <v>9</v>
      </c>
      <c r="BR247">
        <v>11</v>
      </c>
      <c r="BS247">
        <v>1</v>
      </c>
      <c r="BT247">
        <v>0</v>
      </c>
      <c r="BU247">
        <v>43</v>
      </c>
      <c r="BV247">
        <v>1</v>
      </c>
      <c r="BW247">
        <v>4</v>
      </c>
      <c r="BY247">
        <v>10</v>
      </c>
      <c r="CA247">
        <v>4</v>
      </c>
      <c r="CB247">
        <v>5</v>
      </c>
      <c r="CC247">
        <v>1</v>
      </c>
      <c r="CD247">
        <v>2</v>
      </c>
      <c r="CE247">
        <v>1</v>
      </c>
      <c r="CH247">
        <v>1</v>
      </c>
      <c r="CL247">
        <v>1</v>
      </c>
      <c r="CM247">
        <v>1</v>
      </c>
    </row>
    <row r="248" spans="1:91" x14ac:dyDescent="0.25">
      <c r="A248" s="36"/>
      <c r="H248">
        <v>16</v>
      </c>
      <c r="I248">
        <v>1</v>
      </c>
      <c r="K248">
        <v>1</v>
      </c>
      <c r="L248">
        <v>0</v>
      </c>
      <c r="M248">
        <v>3</v>
      </c>
      <c r="N248">
        <v>2</v>
      </c>
      <c r="O248">
        <v>10</v>
      </c>
      <c r="P248">
        <v>13</v>
      </c>
      <c r="Q248">
        <v>18</v>
      </c>
      <c r="R248">
        <v>48</v>
      </c>
      <c r="S248">
        <v>3</v>
      </c>
      <c r="W248">
        <v>2</v>
      </c>
      <c r="X248">
        <v>0</v>
      </c>
      <c r="Y248">
        <v>1</v>
      </c>
      <c r="AB248">
        <v>3</v>
      </c>
      <c r="AC248">
        <v>1</v>
      </c>
      <c r="AE248">
        <v>1</v>
      </c>
      <c r="AH248">
        <v>4</v>
      </c>
      <c r="AI248">
        <v>2</v>
      </c>
      <c r="AJ248">
        <v>5</v>
      </c>
      <c r="AK248">
        <v>0</v>
      </c>
      <c r="AL248">
        <v>5</v>
      </c>
      <c r="AN248">
        <v>6</v>
      </c>
      <c r="AO248">
        <v>0</v>
      </c>
      <c r="AP248">
        <v>1</v>
      </c>
      <c r="AQ248">
        <v>4</v>
      </c>
      <c r="AR248">
        <v>7</v>
      </c>
      <c r="AU248">
        <v>1</v>
      </c>
      <c r="AV248">
        <v>17</v>
      </c>
      <c r="AW248">
        <v>3</v>
      </c>
      <c r="AX248">
        <v>6</v>
      </c>
      <c r="AY248">
        <v>6</v>
      </c>
      <c r="BA248">
        <v>1</v>
      </c>
      <c r="BC248">
        <v>1</v>
      </c>
      <c r="BD248">
        <v>3</v>
      </c>
      <c r="BE248">
        <v>1</v>
      </c>
      <c r="BF248">
        <v>17</v>
      </c>
      <c r="BG248">
        <v>26</v>
      </c>
      <c r="BI248">
        <v>20</v>
      </c>
      <c r="BK248">
        <v>13</v>
      </c>
      <c r="BL248">
        <v>1</v>
      </c>
      <c r="BM248">
        <v>9</v>
      </c>
      <c r="BN248">
        <v>8</v>
      </c>
      <c r="BO248">
        <v>5</v>
      </c>
      <c r="BP248">
        <v>1</v>
      </c>
      <c r="BQ248">
        <v>9</v>
      </c>
      <c r="BR248">
        <v>5</v>
      </c>
      <c r="BS248">
        <v>3</v>
      </c>
      <c r="BT248">
        <v>0</v>
      </c>
      <c r="BU248">
        <v>43</v>
      </c>
      <c r="BV248">
        <v>2</v>
      </c>
      <c r="BW248">
        <v>8</v>
      </c>
      <c r="BY248">
        <v>6</v>
      </c>
      <c r="CA248">
        <v>28</v>
      </c>
      <c r="CB248">
        <v>5</v>
      </c>
      <c r="CC248">
        <v>1</v>
      </c>
      <c r="CD248">
        <v>11</v>
      </c>
      <c r="CE248">
        <v>2</v>
      </c>
      <c r="CL248">
        <v>5</v>
      </c>
      <c r="CM248">
        <v>1</v>
      </c>
    </row>
    <row r="249" spans="1:91" x14ac:dyDescent="0.25">
      <c r="A249" s="36"/>
      <c r="H249">
        <v>1</v>
      </c>
      <c r="I249">
        <v>0</v>
      </c>
      <c r="J249">
        <v>3</v>
      </c>
      <c r="K249">
        <v>1</v>
      </c>
      <c r="L249">
        <v>0</v>
      </c>
      <c r="N249">
        <v>9</v>
      </c>
      <c r="Q249">
        <v>3</v>
      </c>
      <c r="R249">
        <v>1</v>
      </c>
      <c r="S249">
        <v>1</v>
      </c>
      <c r="W249">
        <v>4</v>
      </c>
      <c r="X249">
        <v>0</v>
      </c>
      <c r="Y249">
        <v>1</v>
      </c>
      <c r="AA249">
        <v>6</v>
      </c>
      <c r="AB249">
        <v>0</v>
      </c>
      <c r="AC249">
        <v>4</v>
      </c>
      <c r="AG249">
        <v>1</v>
      </c>
      <c r="AJ249">
        <v>6</v>
      </c>
      <c r="AU249">
        <v>0</v>
      </c>
      <c r="AX249">
        <v>1</v>
      </c>
      <c r="AY249">
        <v>0</v>
      </c>
      <c r="BF249">
        <v>0</v>
      </c>
      <c r="BJ249">
        <v>5</v>
      </c>
      <c r="BO249">
        <v>24</v>
      </c>
      <c r="BR249">
        <v>1</v>
      </c>
      <c r="BU249">
        <v>5</v>
      </c>
      <c r="CE249">
        <v>6</v>
      </c>
      <c r="CH249">
        <v>1</v>
      </c>
      <c r="CM249">
        <v>1</v>
      </c>
    </row>
    <row r="250" spans="1:91" x14ac:dyDescent="0.25">
      <c r="A250" s="36"/>
      <c r="L250">
        <v>0</v>
      </c>
      <c r="N250">
        <v>15</v>
      </c>
      <c r="R250">
        <v>0</v>
      </c>
      <c r="AC250">
        <v>75</v>
      </c>
      <c r="AX250">
        <v>14</v>
      </c>
      <c r="BF250">
        <v>9</v>
      </c>
      <c r="BJ250">
        <v>0</v>
      </c>
      <c r="BO250">
        <v>133</v>
      </c>
    </row>
    <row r="251" spans="1:91" x14ac:dyDescent="0.25">
      <c r="A251" s="36"/>
      <c r="G251">
        <v>100</v>
      </c>
      <c r="H251">
        <v>100</v>
      </c>
      <c r="I251">
        <v>82.051000000000002</v>
      </c>
      <c r="J251">
        <v>100</v>
      </c>
      <c r="K251">
        <v>100</v>
      </c>
      <c r="L251">
        <v>100</v>
      </c>
      <c r="M251">
        <v>100</v>
      </c>
      <c r="N251">
        <v>100</v>
      </c>
      <c r="O251">
        <v>100</v>
      </c>
      <c r="P251">
        <v>100</v>
      </c>
      <c r="Q251">
        <v>100</v>
      </c>
      <c r="R251">
        <v>100</v>
      </c>
      <c r="S251">
        <v>100</v>
      </c>
      <c r="W251">
        <v>100</v>
      </c>
      <c r="X251">
        <v>100</v>
      </c>
      <c r="Y251">
        <v>100</v>
      </c>
      <c r="AA251">
        <v>100</v>
      </c>
      <c r="AB251">
        <v>100</v>
      </c>
      <c r="AC251">
        <v>100</v>
      </c>
      <c r="AF251">
        <v>100</v>
      </c>
      <c r="AG251">
        <v>100</v>
      </c>
      <c r="AI251">
        <v>100</v>
      </c>
      <c r="AJ251">
        <v>100</v>
      </c>
      <c r="AK251">
        <v>100</v>
      </c>
      <c r="AL251">
        <v>100</v>
      </c>
      <c r="AN251">
        <v>100</v>
      </c>
      <c r="AO251">
        <v>100</v>
      </c>
      <c r="AP251">
        <v>100</v>
      </c>
      <c r="AQ251">
        <v>100</v>
      </c>
      <c r="AR251">
        <v>100</v>
      </c>
      <c r="AU251">
        <v>50</v>
      </c>
      <c r="AV251">
        <v>100</v>
      </c>
      <c r="AW251">
        <v>15.789</v>
      </c>
      <c r="AX251">
        <v>100</v>
      </c>
      <c r="AY251">
        <v>100</v>
      </c>
      <c r="BA251">
        <v>100</v>
      </c>
      <c r="BC251">
        <v>100</v>
      </c>
      <c r="BD251">
        <v>100</v>
      </c>
      <c r="BE251">
        <v>100</v>
      </c>
      <c r="BF251">
        <v>100</v>
      </c>
      <c r="BG251">
        <v>100</v>
      </c>
      <c r="BI251">
        <v>100</v>
      </c>
      <c r="BJ251">
        <v>25</v>
      </c>
      <c r="BK251">
        <v>100</v>
      </c>
      <c r="BL251">
        <v>100</v>
      </c>
      <c r="BN251">
        <v>100</v>
      </c>
      <c r="BO251">
        <v>100</v>
      </c>
      <c r="BP251">
        <v>100</v>
      </c>
      <c r="BQ251">
        <v>100</v>
      </c>
      <c r="BR251">
        <v>100</v>
      </c>
      <c r="BS251">
        <v>100</v>
      </c>
      <c r="BT251">
        <v>100</v>
      </c>
      <c r="BU251">
        <v>100</v>
      </c>
      <c r="BY251">
        <v>100</v>
      </c>
      <c r="CB251">
        <v>100</v>
      </c>
      <c r="CC251">
        <v>100</v>
      </c>
      <c r="CD251">
        <v>100</v>
      </c>
      <c r="CH251">
        <v>100</v>
      </c>
      <c r="CL251">
        <v>100</v>
      </c>
      <c r="CM251">
        <v>100</v>
      </c>
    </row>
    <row r="252" spans="1:91" x14ac:dyDescent="0.25">
      <c r="A252" s="36"/>
      <c r="H252">
        <v>100</v>
      </c>
      <c r="I252">
        <v>100</v>
      </c>
      <c r="J252">
        <v>100</v>
      </c>
      <c r="K252">
        <v>100</v>
      </c>
      <c r="M252">
        <v>100</v>
      </c>
      <c r="N252">
        <v>5</v>
      </c>
      <c r="O252">
        <v>100</v>
      </c>
      <c r="P252">
        <v>100</v>
      </c>
      <c r="Q252">
        <v>75</v>
      </c>
      <c r="R252">
        <v>15.385</v>
      </c>
      <c r="S252">
        <v>100</v>
      </c>
      <c r="W252">
        <v>100</v>
      </c>
      <c r="X252">
        <v>100</v>
      </c>
      <c r="Y252">
        <v>100</v>
      </c>
      <c r="AA252">
        <v>100</v>
      </c>
      <c r="AB252">
        <v>100</v>
      </c>
      <c r="AC252">
        <v>25</v>
      </c>
      <c r="AE252">
        <v>100</v>
      </c>
      <c r="AF252">
        <v>100</v>
      </c>
      <c r="AH252">
        <v>100</v>
      </c>
      <c r="AI252">
        <v>100</v>
      </c>
      <c r="AJ252">
        <v>100</v>
      </c>
      <c r="AK252">
        <v>33.332999999999998</v>
      </c>
      <c r="AL252">
        <v>100</v>
      </c>
      <c r="AN252">
        <v>83.332999999999998</v>
      </c>
      <c r="AO252">
        <v>0</v>
      </c>
      <c r="AP252">
        <v>50</v>
      </c>
      <c r="AQ252">
        <v>40</v>
      </c>
      <c r="AR252">
        <v>100</v>
      </c>
      <c r="AU252">
        <v>15.151999999999999</v>
      </c>
      <c r="AV252">
        <v>100</v>
      </c>
      <c r="AW252">
        <v>50</v>
      </c>
      <c r="AX252">
        <v>100</v>
      </c>
      <c r="AY252">
        <v>22.222000000000001</v>
      </c>
      <c r="BA252">
        <v>35.293999999999997</v>
      </c>
      <c r="BC252">
        <v>100</v>
      </c>
      <c r="BD252">
        <v>100</v>
      </c>
      <c r="BE252">
        <v>100</v>
      </c>
      <c r="BF252">
        <v>69.230999999999995</v>
      </c>
      <c r="BG252">
        <v>100</v>
      </c>
      <c r="BI252">
        <v>100</v>
      </c>
      <c r="BJ252">
        <v>50</v>
      </c>
      <c r="BK252">
        <v>100</v>
      </c>
      <c r="BL252">
        <v>50</v>
      </c>
      <c r="BM252">
        <v>100</v>
      </c>
      <c r="BN252">
        <v>100</v>
      </c>
      <c r="BO252">
        <v>100</v>
      </c>
      <c r="BP252">
        <v>100</v>
      </c>
      <c r="BQ252">
        <v>36</v>
      </c>
      <c r="BR252">
        <v>100</v>
      </c>
      <c r="BS252">
        <v>100</v>
      </c>
      <c r="BT252">
        <v>0</v>
      </c>
      <c r="BU252">
        <v>100</v>
      </c>
      <c r="BV252">
        <v>100</v>
      </c>
      <c r="BW252">
        <v>100</v>
      </c>
      <c r="BY252">
        <v>100</v>
      </c>
      <c r="CA252">
        <v>100</v>
      </c>
      <c r="CB252">
        <v>100</v>
      </c>
      <c r="CC252">
        <v>100</v>
      </c>
      <c r="CD252">
        <v>100</v>
      </c>
      <c r="CE252">
        <v>100</v>
      </c>
      <c r="CH252">
        <v>12.5</v>
      </c>
      <c r="CL252">
        <v>11.111000000000001</v>
      </c>
      <c r="CM252">
        <v>0.49299999999999999</v>
      </c>
    </row>
    <row r="253" spans="1:91" x14ac:dyDescent="0.25">
      <c r="A253" s="36"/>
      <c r="H253">
        <v>100</v>
      </c>
      <c r="I253">
        <v>100</v>
      </c>
      <c r="K253">
        <v>100</v>
      </c>
      <c r="M253">
        <v>100</v>
      </c>
      <c r="N253">
        <v>100</v>
      </c>
      <c r="O253">
        <v>100</v>
      </c>
      <c r="P253">
        <v>100</v>
      </c>
      <c r="Q253">
        <v>46.154000000000003</v>
      </c>
      <c r="R253">
        <v>85.713999999999999</v>
      </c>
      <c r="S253">
        <v>75</v>
      </c>
      <c r="W253">
        <v>66.667000000000002</v>
      </c>
      <c r="X253">
        <v>0</v>
      </c>
      <c r="Y253">
        <v>50</v>
      </c>
      <c r="AB253">
        <v>100</v>
      </c>
      <c r="AC253">
        <v>100</v>
      </c>
      <c r="AE253">
        <v>25</v>
      </c>
      <c r="AH253">
        <v>100</v>
      </c>
      <c r="AI253">
        <v>9.0909999999999993</v>
      </c>
      <c r="AJ253">
        <v>71.429000000000002</v>
      </c>
      <c r="AK253">
        <v>0</v>
      </c>
      <c r="AL253">
        <v>83.332999999999998</v>
      </c>
      <c r="AN253">
        <v>54.545000000000002</v>
      </c>
      <c r="AO253">
        <v>0</v>
      </c>
      <c r="AP253">
        <v>33.332999999999998</v>
      </c>
      <c r="AQ253">
        <v>18.181999999999999</v>
      </c>
      <c r="AR253">
        <v>100</v>
      </c>
      <c r="AU253">
        <v>14.286</v>
      </c>
      <c r="AV253">
        <v>100</v>
      </c>
      <c r="AW253">
        <v>75</v>
      </c>
      <c r="AX253">
        <v>54.545000000000002</v>
      </c>
      <c r="AY253">
        <v>100</v>
      </c>
      <c r="BA253">
        <v>50</v>
      </c>
      <c r="BC253">
        <v>9.0909999999999993</v>
      </c>
      <c r="BD253">
        <v>100</v>
      </c>
      <c r="BE253">
        <v>100</v>
      </c>
      <c r="BF253">
        <v>77.272999999999996</v>
      </c>
      <c r="BG253">
        <v>100</v>
      </c>
      <c r="BI253">
        <v>55.555999999999997</v>
      </c>
      <c r="BK253">
        <v>100</v>
      </c>
      <c r="BL253">
        <v>3.125</v>
      </c>
      <c r="BM253">
        <v>69.230999999999995</v>
      </c>
      <c r="BN253">
        <v>100</v>
      </c>
      <c r="BO253">
        <v>100</v>
      </c>
      <c r="BP253">
        <v>100</v>
      </c>
      <c r="BQ253">
        <v>100</v>
      </c>
      <c r="BR253">
        <v>55.555999999999997</v>
      </c>
      <c r="BS253">
        <v>37.5</v>
      </c>
      <c r="BT253">
        <v>0</v>
      </c>
      <c r="BU253">
        <v>100</v>
      </c>
      <c r="BV253">
        <v>100</v>
      </c>
      <c r="BW253">
        <v>100</v>
      </c>
      <c r="BY253">
        <v>100</v>
      </c>
      <c r="CA253">
        <v>100</v>
      </c>
      <c r="CB253">
        <v>100</v>
      </c>
      <c r="CC253">
        <v>100</v>
      </c>
      <c r="CD253">
        <v>100</v>
      </c>
      <c r="CE253">
        <v>50</v>
      </c>
      <c r="CL253">
        <v>100</v>
      </c>
      <c r="CM253">
        <v>7.6920000000000002</v>
      </c>
    </row>
    <row r="254" spans="1:91" x14ac:dyDescent="0.25">
      <c r="A254" s="36"/>
      <c r="H254">
        <v>100</v>
      </c>
      <c r="I254">
        <v>0</v>
      </c>
      <c r="J254">
        <v>75</v>
      </c>
      <c r="K254">
        <v>100</v>
      </c>
      <c r="N254">
        <v>100</v>
      </c>
      <c r="Q254">
        <v>21.428999999999998</v>
      </c>
      <c r="R254">
        <v>100</v>
      </c>
      <c r="S254">
        <v>100</v>
      </c>
      <c r="W254">
        <v>28.571000000000002</v>
      </c>
      <c r="X254">
        <v>0</v>
      </c>
      <c r="Y254">
        <v>100</v>
      </c>
      <c r="AA254">
        <v>50</v>
      </c>
      <c r="AB254">
        <v>0</v>
      </c>
      <c r="AC254">
        <v>2.74</v>
      </c>
      <c r="AG254">
        <v>100</v>
      </c>
      <c r="AJ254">
        <v>66.667000000000002</v>
      </c>
      <c r="AU254">
        <v>0</v>
      </c>
      <c r="AX254">
        <v>50</v>
      </c>
      <c r="AY254">
        <v>0</v>
      </c>
      <c r="BF254">
        <v>0</v>
      </c>
      <c r="BJ254">
        <v>33.332999999999998</v>
      </c>
      <c r="BO254">
        <v>100</v>
      </c>
      <c r="BR254">
        <v>100</v>
      </c>
      <c r="BU254">
        <v>26.315999999999999</v>
      </c>
      <c r="CE254">
        <v>60</v>
      </c>
      <c r="CH254">
        <v>100</v>
      </c>
      <c r="CM254">
        <v>14.286</v>
      </c>
    </row>
    <row r="255" spans="1:91" x14ac:dyDescent="0.25">
      <c r="A255" s="36"/>
      <c r="N255">
        <v>100</v>
      </c>
      <c r="AC255">
        <v>100</v>
      </c>
      <c r="AX255">
        <v>100</v>
      </c>
      <c r="BF255">
        <v>100</v>
      </c>
      <c r="BO255">
        <v>44.332999999999998</v>
      </c>
    </row>
    <row r="256" spans="1:91" x14ac:dyDescent="0.25">
      <c r="A256" s="36"/>
      <c r="G256" t="s">
        <v>7</v>
      </c>
      <c r="H256" t="s">
        <v>6</v>
      </c>
      <c r="I256" t="s">
        <v>7</v>
      </c>
      <c r="J256" t="s">
        <v>7</v>
      </c>
      <c r="L256" t="s">
        <v>6</v>
      </c>
      <c r="M256" t="s">
        <v>6</v>
      </c>
      <c r="N256" t="s">
        <v>6</v>
      </c>
      <c r="O256" t="s">
        <v>6</v>
      </c>
      <c r="P256" t="s">
        <v>6</v>
      </c>
      <c r="Q256" t="s">
        <v>7</v>
      </c>
      <c r="R256" t="s">
        <v>6</v>
      </c>
      <c r="S256" t="s">
        <v>7</v>
      </c>
      <c r="W256" t="s">
        <v>6</v>
      </c>
      <c r="X256" t="s">
        <v>7</v>
      </c>
      <c r="Y256" t="s">
        <v>7</v>
      </c>
      <c r="AA256" t="s">
        <v>6</v>
      </c>
      <c r="AB256" t="s">
        <v>6</v>
      </c>
      <c r="AC256" t="s">
        <v>7</v>
      </c>
      <c r="AE256" t="s">
        <v>6</v>
      </c>
      <c r="AF256" t="s">
        <v>6</v>
      </c>
      <c r="AG256" t="s">
        <v>6</v>
      </c>
      <c r="AH256" t="s">
        <v>6</v>
      </c>
      <c r="AI256" t="s">
        <v>6</v>
      </c>
      <c r="AJ256" t="s">
        <v>6</v>
      </c>
      <c r="AK256" t="s">
        <v>6</v>
      </c>
      <c r="AL256" t="s">
        <v>7</v>
      </c>
      <c r="AN256" t="s">
        <v>7</v>
      </c>
      <c r="AO256" t="s">
        <v>6</v>
      </c>
      <c r="AP256" t="s">
        <v>7</v>
      </c>
      <c r="AQ256" t="s">
        <v>7</v>
      </c>
      <c r="AR256" t="s">
        <v>7</v>
      </c>
      <c r="AU256" t="s">
        <v>7</v>
      </c>
      <c r="AV256" t="s">
        <v>6</v>
      </c>
      <c r="AW256" t="s">
        <v>6</v>
      </c>
      <c r="AX256" t="s">
        <v>7</v>
      </c>
      <c r="AY256" t="s">
        <v>7</v>
      </c>
      <c r="BC256" t="s">
        <v>7</v>
      </c>
      <c r="BD256" t="s">
        <v>6</v>
      </c>
      <c r="BF256" t="s">
        <v>6</v>
      </c>
      <c r="BG256" t="s">
        <v>7</v>
      </c>
      <c r="BI256" t="s">
        <v>6</v>
      </c>
      <c r="BK256" t="s">
        <v>7</v>
      </c>
      <c r="BL256" t="s">
        <v>6</v>
      </c>
      <c r="BM256" t="s">
        <v>7</v>
      </c>
      <c r="BN256" t="s">
        <v>6</v>
      </c>
      <c r="BO256" t="s">
        <v>6</v>
      </c>
      <c r="BP256" t="s">
        <v>7</v>
      </c>
      <c r="BQ256" t="s">
        <v>7</v>
      </c>
      <c r="BR256" t="s">
        <v>6</v>
      </c>
      <c r="BS256" t="s">
        <v>7</v>
      </c>
      <c r="BT256" t="s">
        <v>6</v>
      </c>
      <c r="BU256" t="s">
        <v>6</v>
      </c>
      <c r="BV256" t="s">
        <v>6</v>
      </c>
      <c r="BW256" t="s">
        <v>7</v>
      </c>
      <c r="BY256" t="s">
        <v>6</v>
      </c>
      <c r="CA256" t="s">
        <v>6</v>
      </c>
      <c r="CC256" t="s">
        <v>7</v>
      </c>
      <c r="CD256" t="s">
        <v>6</v>
      </c>
      <c r="CE256" t="s">
        <v>6</v>
      </c>
      <c r="CH256" t="s">
        <v>6</v>
      </c>
      <c r="CL256" t="s">
        <v>6</v>
      </c>
      <c r="CM256" t="s">
        <v>6</v>
      </c>
    </row>
    <row r="257" spans="1:90" x14ac:dyDescent="0.25">
      <c r="A257" s="36"/>
      <c r="G257" t="s">
        <v>7</v>
      </c>
      <c r="I257" t="s">
        <v>7</v>
      </c>
      <c r="J257" t="s">
        <v>7</v>
      </c>
      <c r="Q257" t="s">
        <v>7</v>
      </c>
      <c r="S257" t="s">
        <v>7</v>
      </c>
      <c r="X257" t="s">
        <v>7</v>
      </c>
      <c r="Y257" t="s">
        <v>6</v>
      </c>
      <c r="AC257" t="s">
        <v>6</v>
      </c>
      <c r="AE257" t="s">
        <v>6</v>
      </c>
      <c r="AL257" t="s">
        <v>6</v>
      </c>
      <c r="AN257" t="s">
        <v>6</v>
      </c>
      <c r="AP257" t="s">
        <v>6</v>
      </c>
      <c r="AQ257" t="s">
        <v>7</v>
      </c>
      <c r="AR257" t="s">
        <v>6</v>
      </c>
      <c r="AU257" t="s">
        <v>6</v>
      </c>
      <c r="AX257" t="s">
        <v>6</v>
      </c>
      <c r="AY257" t="s">
        <v>6</v>
      </c>
      <c r="BC257" t="s">
        <v>7</v>
      </c>
      <c r="BG257" t="s">
        <v>6</v>
      </c>
      <c r="BK257" t="s">
        <v>6</v>
      </c>
      <c r="BM257" t="s">
        <v>7</v>
      </c>
      <c r="BP257" t="s">
        <v>7</v>
      </c>
      <c r="BQ257" t="s">
        <v>7</v>
      </c>
      <c r="BS257" t="s">
        <v>6</v>
      </c>
      <c r="BW257" t="s">
        <v>7</v>
      </c>
      <c r="CC257" t="s">
        <v>7</v>
      </c>
    </row>
    <row r="258" spans="1:90" x14ac:dyDescent="0.25">
      <c r="A258" s="36"/>
      <c r="G258" t="s">
        <v>683</v>
      </c>
      <c r="I258" t="s">
        <v>684</v>
      </c>
      <c r="J258" t="s">
        <v>685</v>
      </c>
      <c r="Q258" t="s">
        <v>686</v>
      </c>
      <c r="S258" t="s">
        <v>687</v>
      </c>
      <c r="X258" t="s">
        <v>688</v>
      </c>
      <c r="AQ258" t="s">
        <v>689</v>
      </c>
      <c r="BC258" t="s">
        <v>690</v>
      </c>
      <c r="BM258" t="s">
        <v>691</v>
      </c>
      <c r="BP258" t="s">
        <v>692</v>
      </c>
      <c r="BQ258" t="s">
        <v>693</v>
      </c>
      <c r="BW258" t="s">
        <v>287</v>
      </c>
      <c r="CC258" t="s">
        <v>694</v>
      </c>
    </row>
    <row r="259" spans="1:90" x14ac:dyDescent="0.25">
      <c r="A259" s="36"/>
      <c r="G259" t="s">
        <v>368</v>
      </c>
      <c r="I259" t="s">
        <v>367</v>
      </c>
      <c r="J259" t="s">
        <v>368</v>
      </c>
      <c r="Q259" t="s">
        <v>368</v>
      </c>
      <c r="S259" t="s">
        <v>368</v>
      </c>
      <c r="AQ259" t="s">
        <v>368</v>
      </c>
      <c r="BC259" t="s">
        <v>368</v>
      </c>
      <c r="BM259" t="s">
        <v>368</v>
      </c>
      <c r="BP259" t="s">
        <v>368</v>
      </c>
      <c r="BQ259" t="s">
        <v>368</v>
      </c>
      <c r="BW259" t="s">
        <v>368</v>
      </c>
      <c r="CC259" t="s">
        <v>368</v>
      </c>
    </row>
    <row r="260" spans="1:90" x14ac:dyDescent="0.25">
      <c r="A260" s="36"/>
      <c r="G260">
        <v>55</v>
      </c>
      <c r="I260">
        <v>2</v>
      </c>
      <c r="J260">
        <v>70</v>
      </c>
      <c r="Q260">
        <v>50</v>
      </c>
      <c r="S260">
        <v>30</v>
      </c>
      <c r="AQ260">
        <v>100</v>
      </c>
      <c r="BM260">
        <v>80</v>
      </c>
      <c r="BP260">
        <v>0</v>
      </c>
      <c r="BQ260">
        <v>20</v>
      </c>
      <c r="BW260">
        <v>100</v>
      </c>
      <c r="CC260">
        <v>40</v>
      </c>
    </row>
    <row r="261" spans="1:90" x14ac:dyDescent="0.25">
      <c r="A261" s="36"/>
      <c r="G261">
        <v>55</v>
      </c>
      <c r="I261">
        <v>2</v>
      </c>
      <c r="J261">
        <v>100</v>
      </c>
      <c r="Q261">
        <v>0</v>
      </c>
      <c r="S261">
        <v>77.7</v>
      </c>
      <c r="AQ261">
        <v>100</v>
      </c>
      <c r="BM261">
        <v>0</v>
      </c>
      <c r="BP261">
        <v>67.86</v>
      </c>
      <c r="BQ261">
        <v>25</v>
      </c>
      <c r="BW261">
        <v>100</v>
      </c>
      <c r="CC261">
        <v>40</v>
      </c>
    </row>
    <row r="262" spans="1:90" x14ac:dyDescent="0.25">
      <c r="A262" s="36"/>
      <c r="G262" t="s">
        <v>6</v>
      </c>
      <c r="H262" t="s">
        <v>6</v>
      </c>
      <c r="J262" t="s">
        <v>6</v>
      </c>
      <c r="L262" t="s">
        <v>6</v>
      </c>
      <c r="M262" t="s">
        <v>6</v>
      </c>
      <c r="N262" t="s">
        <v>6</v>
      </c>
      <c r="O262" t="s">
        <v>6</v>
      </c>
      <c r="P262" t="s">
        <v>6</v>
      </c>
      <c r="Q262" t="s">
        <v>6</v>
      </c>
      <c r="R262" t="s">
        <v>6</v>
      </c>
      <c r="S262" t="s">
        <v>6</v>
      </c>
      <c r="W262" t="s">
        <v>7</v>
      </c>
      <c r="X262" t="s">
        <v>7</v>
      </c>
      <c r="Y262" t="s">
        <v>6</v>
      </c>
      <c r="AA262" t="s">
        <v>6</v>
      </c>
      <c r="AB262" t="s">
        <v>6</v>
      </c>
      <c r="AC262" t="s">
        <v>6</v>
      </c>
      <c r="AE262" t="s">
        <v>6</v>
      </c>
      <c r="AF262" t="s">
        <v>6</v>
      </c>
      <c r="AG262" t="s">
        <v>277</v>
      </c>
      <c r="AH262" t="s">
        <v>277</v>
      </c>
      <c r="AI262" t="s">
        <v>6</v>
      </c>
      <c r="AJ262" t="s">
        <v>6</v>
      </c>
      <c r="AK262" t="s">
        <v>6</v>
      </c>
      <c r="AL262" t="s">
        <v>6</v>
      </c>
      <c r="AN262" t="s">
        <v>6</v>
      </c>
      <c r="AO262" t="s">
        <v>6</v>
      </c>
      <c r="AP262" t="s">
        <v>6</v>
      </c>
      <c r="AQ262" t="s">
        <v>7</v>
      </c>
      <c r="AR262" t="s">
        <v>6</v>
      </c>
      <c r="AS262" t="s">
        <v>6</v>
      </c>
      <c r="AU262" t="s">
        <v>6</v>
      </c>
      <c r="AV262" t="s">
        <v>6</v>
      </c>
      <c r="AW262" t="s">
        <v>6</v>
      </c>
      <c r="AX262" t="s">
        <v>6</v>
      </c>
      <c r="AY262" t="s">
        <v>6</v>
      </c>
      <c r="BC262" t="s">
        <v>6</v>
      </c>
      <c r="BD262" t="s">
        <v>6</v>
      </c>
      <c r="BF262" t="s">
        <v>6</v>
      </c>
      <c r="BG262" t="s">
        <v>6</v>
      </c>
      <c r="BI262" t="s">
        <v>6</v>
      </c>
      <c r="BK262" t="s">
        <v>6</v>
      </c>
      <c r="BL262" t="s">
        <v>277</v>
      </c>
      <c r="BM262" t="s">
        <v>6</v>
      </c>
      <c r="BN262" t="s">
        <v>6</v>
      </c>
      <c r="BO262" t="s">
        <v>6</v>
      </c>
      <c r="BP262" t="s">
        <v>7</v>
      </c>
      <c r="BQ262" t="s">
        <v>6</v>
      </c>
      <c r="BR262" t="s">
        <v>6</v>
      </c>
      <c r="BS262" t="s">
        <v>6</v>
      </c>
      <c r="BT262" t="s">
        <v>6</v>
      </c>
      <c r="BU262" t="s">
        <v>277</v>
      </c>
      <c r="BV262" t="s">
        <v>6</v>
      </c>
      <c r="BW262" t="s">
        <v>6</v>
      </c>
      <c r="BY262" t="s">
        <v>6</v>
      </c>
      <c r="CA262" t="s">
        <v>7</v>
      </c>
      <c r="CC262" t="s">
        <v>6</v>
      </c>
      <c r="CD262" t="s">
        <v>277</v>
      </c>
      <c r="CE262" t="s">
        <v>6</v>
      </c>
      <c r="CH262" t="s">
        <v>6</v>
      </c>
      <c r="CL262" t="s">
        <v>6</v>
      </c>
    </row>
    <row r="263" spans="1:90" x14ac:dyDescent="0.25">
      <c r="A263" s="36"/>
      <c r="AG263" t="s">
        <v>695</v>
      </c>
      <c r="AH263" t="s">
        <v>696</v>
      </c>
      <c r="BL263" t="s">
        <v>277</v>
      </c>
      <c r="BU263" t="s">
        <v>697</v>
      </c>
      <c r="CD263" t="s">
        <v>698</v>
      </c>
    </row>
    <row r="264" spans="1:90" x14ac:dyDescent="0.25">
      <c r="A264" s="36"/>
      <c r="W264" t="s">
        <v>6</v>
      </c>
      <c r="X264" t="s">
        <v>6</v>
      </c>
      <c r="AQ264" t="s">
        <v>6</v>
      </c>
      <c r="AY264" t="s">
        <v>6</v>
      </c>
      <c r="BG264" t="s">
        <v>6</v>
      </c>
      <c r="BP264" t="s">
        <v>7</v>
      </c>
      <c r="CA264" t="s">
        <v>6</v>
      </c>
    </row>
    <row r="265" spans="1:90" x14ac:dyDescent="0.25">
      <c r="A265" s="36"/>
      <c r="BP265" t="s">
        <v>699</v>
      </c>
      <c r="CA265" t="s">
        <v>700</v>
      </c>
    </row>
    <row r="266" spans="1:90" x14ac:dyDescent="0.25">
      <c r="A266" s="36"/>
      <c r="W266" t="s">
        <v>6</v>
      </c>
      <c r="X266" t="s">
        <v>6</v>
      </c>
      <c r="AQ266" t="s">
        <v>6</v>
      </c>
      <c r="AY266" t="s">
        <v>6</v>
      </c>
      <c r="BG266" t="s">
        <v>6</v>
      </c>
      <c r="BP266" t="s">
        <v>6</v>
      </c>
      <c r="CA266" t="s">
        <v>6</v>
      </c>
    </row>
    <row r="267" spans="1:90" x14ac:dyDescent="0.25">
      <c r="A267" s="36"/>
      <c r="CA267">
        <v>0</v>
      </c>
    </row>
    <row r="268" spans="1:90" x14ac:dyDescent="0.25">
      <c r="A268" s="36"/>
      <c r="W268" t="s">
        <v>6</v>
      </c>
      <c r="X268" t="s">
        <v>6</v>
      </c>
      <c r="AQ268" t="s">
        <v>6</v>
      </c>
      <c r="AY268" t="s">
        <v>6</v>
      </c>
      <c r="BG268" t="s">
        <v>6</v>
      </c>
      <c r="BP268" t="s">
        <v>6</v>
      </c>
      <c r="CA268" t="s">
        <v>6</v>
      </c>
    </row>
    <row r="269" spans="1:90" x14ac:dyDescent="0.25">
      <c r="A269" s="36"/>
      <c r="CA269" t="s">
        <v>380</v>
      </c>
    </row>
    <row r="270" spans="1:90" x14ac:dyDescent="0.25">
      <c r="A270" s="36"/>
      <c r="W270">
        <v>60</v>
      </c>
      <c r="AQ270">
        <v>20</v>
      </c>
      <c r="AY270">
        <v>0</v>
      </c>
      <c r="BG270">
        <v>0</v>
      </c>
      <c r="BP270">
        <v>0</v>
      </c>
      <c r="CA270">
        <v>0</v>
      </c>
    </row>
    <row r="271" spans="1:90" x14ac:dyDescent="0.25">
      <c r="A271" s="36"/>
      <c r="G271">
        <v>2</v>
      </c>
      <c r="H271">
        <v>35</v>
      </c>
      <c r="I271">
        <v>2</v>
      </c>
      <c r="J271">
        <v>18</v>
      </c>
      <c r="L271">
        <v>46</v>
      </c>
      <c r="M271">
        <v>46</v>
      </c>
      <c r="O271">
        <v>6</v>
      </c>
      <c r="P271">
        <v>94</v>
      </c>
      <c r="Q271">
        <v>31</v>
      </c>
      <c r="R271">
        <v>20</v>
      </c>
      <c r="S271">
        <v>18</v>
      </c>
      <c r="W271">
        <v>41</v>
      </c>
      <c r="X271">
        <v>1</v>
      </c>
      <c r="Y271">
        <v>2</v>
      </c>
      <c r="AA271">
        <v>26</v>
      </c>
      <c r="AB271">
        <v>0</v>
      </c>
      <c r="AC271">
        <v>2</v>
      </c>
      <c r="AE271">
        <v>0</v>
      </c>
      <c r="AF271">
        <v>1</v>
      </c>
      <c r="AG271">
        <v>2</v>
      </c>
      <c r="AH271">
        <v>22</v>
      </c>
      <c r="AI271">
        <v>4</v>
      </c>
      <c r="AJ271">
        <v>20</v>
      </c>
      <c r="AK271">
        <v>20</v>
      </c>
      <c r="AL271">
        <v>14</v>
      </c>
      <c r="AN271">
        <v>52</v>
      </c>
      <c r="AO271">
        <v>34</v>
      </c>
      <c r="AP271">
        <v>10</v>
      </c>
      <c r="AQ271">
        <v>16</v>
      </c>
      <c r="AR271">
        <v>5</v>
      </c>
      <c r="AU271">
        <v>4</v>
      </c>
      <c r="AX271">
        <v>0</v>
      </c>
      <c r="AY271">
        <v>61</v>
      </c>
      <c r="BA271">
        <v>4</v>
      </c>
      <c r="BC271">
        <v>14</v>
      </c>
      <c r="BD271">
        <v>26</v>
      </c>
      <c r="BF271">
        <v>14</v>
      </c>
      <c r="BG271">
        <v>28</v>
      </c>
      <c r="BI271">
        <v>9</v>
      </c>
      <c r="BK271">
        <v>23</v>
      </c>
      <c r="BL271">
        <v>1</v>
      </c>
      <c r="BM271">
        <v>28</v>
      </c>
      <c r="BN271">
        <v>34</v>
      </c>
      <c r="BO271">
        <v>0</v>
      </c>
      <c r="BP271">
        <v>28</v>
      </c>
      <c r="BQ271">
        <v>28</v>
      </c>
      <c r="BR271">
        <v>27</v>
      </c>
      <c r="BS271">
        <v>20</v>
      </c>
      <c r="BT271">
        <v>1</v>
      </c>
      <c r="BV271">
        <v>27</v>
      </c>
      <c r="BW271">
        <v>1</v>
      </c>
      <c r="BY271">
        <v>31</v>
      </c>
      <c r="CA271">
        <v>0</v>
      </c>
      <c r="CC271">
        <v>14</v>
      </c>
      <c r="CD271">
        <v>39</v>
      </c>
      <c r="CE271">
        <v>2</v>
      </c>
    </row>
    <row r="272" spans="1:90" x14ac:dyDescent="0.25">
      <c r="A272" s="36"/>
      <c r="G272">
        <v>2</v>
      </c>
      <c r="H272">
        <v>35</v>
      </c>
      <c r="I272">
        <v>2</v>
      </c>
      <c r="J272">
        <v>18</v>
      </c>
      <c r="L272">
        <v>5</v>
      </c>
      <c r="M272">
        <v>46</v>
      </c>
      <c r="O272">
        <v>2</v>
      </c>
      <c r="P272">
        <v>93</v>
      </c>
      <c r="Q272">
        <v>26</v>
      </c>
      <c r="R272">
        <v>12</v>
      </c>
      <c r="S272">
        <v>17</v>
      </c>
      <c r="W272">
        <v>41</v>
      </c>
      <c r="Y272">
        <v>1</v>
      </c>
      <c r="AA272">
        <v>26</v>
      </c>
      <c r="AB272">
        <v>0</v>
      </c>
      <c r="AC272">
        <v>2</v>
      </c>
      <c r="AE272">
        <v>0</v>
      </c>
      <c r="AG272">
        <v>2</v>
      </c>
      <c r="AH272">
        <v>22</v>
      </c>
      <c r="AI272">
        <v>3</v>
      </c>
      <c r="AJ272">
        <v>20</v>
      </c>
      <c r="AK272">
        <v>20</v>
      </c>
      <c r="AL272">
        <v>14</v>
      </c>
      <c r="AN272">
        <v>52</v>
      </c>
      <c r="AO272">
        <v>20</v>
      </c>
      <c r="AP272">
        <v>10</v>
      </c>
      <c r="AQ272">
        <v>0</v>
      </c>
      <c r="AR272">
        <v>3</v>
      </c>
      <c r="AU272">
        <v>3</v>
      </c>
      <c r="AX272">
        <v>0</v>
      </c>
      <c r="AY272">
        <v>7</v>
      </c>
      <c r="BA272">
        <v>0</v>
      </c>
      <c r="BC272">
        <v>13</v>
      </c>
      <c r="BD272">
        <v>26</v>
      </c>
      <c r="BF272">
        <v>12</v>
      </c>
      <c r="BG272">
        <v>28</v>
      </c>
      <c r="BI272">
        <v>7</v>
      </c>
      <c r="BK272">
        <v>11</v>
      </c>
      <c r="BL272">
        <v>1</v>
      </c>
      <c r="BM272">
        <v>1</v>
      </c>
      <c r="BN272">
        <v>34</v>
      </c>
      <c r="BO272">
        <v>0</v>
      </c>
      <c r="BP272">
        <v>19</v>
      </c>
      <c r="BQ272">
        <v>28</v>
      </c>
      <c r="BR272">
        <v>27</v>
      </c>
      <c r="BS272">
        <v>20</v>
      </c>
      <c r="BT272">
        <v>0</v>
      </c>
      <c r="BV272">
        <v>27</v>
      </c>
      <c r="BW272">
        <v>1</v>
      </c>
      <c r="BY272">
        <v>31</v>
      </c>
      <c r="CA272">
        <v>0</v>
      </c>
      <c r="CC272">
        <v>14</v>
      </c>
      <c r="CD272">
        <v>39</v>
      </c>
      <c r="CE272">
        <v>2</v>
      </c>
    </row>
    <row r="273" spans="1:91" x14ac:dyDescent="0.25">
      <c r="A273" s="36"/>
      <c r="G273" t="s">
        <v>7</v>
      </c>
      <c r="H273" t="s">
        <v>6</v>
      </c>
      <c r="J273" t="s">
        <v>7</v>
      </c>
      <c r="K273" t="s">
        <v>6</v>
      </c>
      <c r="L273" t="s">
        <v>6</v>
      </c>
      <c r="M273" t="s">
        <v>6</v>
      </c>
      <c r="N273" t="s">
        <v>7</v>
      </c>
      <c r="O273" t="s">
        <v>6</v>
      </c>
      <c r="P273" t="s">
        <v>6</v>
      </c>
      <c r="Q273" t="s">
        <v>7</v>
      </c>
      <c r="R273" t="s">
        <v>6</v>
      </c>
      <c r="S273" t="s">
        <v>7</v>
      </c>
      <c r="W273" t="s">
        <v>6</v>
      </c>
      <c r="X273" t="s">
        <v>6</v>
      </c>
      <c r="Y273" t="s">
        <v>7</v>
      </c>
      <c r="AA273" t="s">
        <v>7</v>
      </c>
      <c r="AB273" t="s">
        <v>6</v>
      </c>
      <c r="AC273" t="s">
        <v>7</v>
      </c>
      <c r="AE273" t="s">
        <v>7</v>
      </c>
      <c r="AF273" t="s">
        <v>7</v>
      </c>
      <c r="AG273" t="s">
        <v>6</v>
      </c>
      <c r="AH273" t="s">
        <v>7</v>
      </c>
      <c r="AI273" t="s">
        <v>6</v>
      </c>
      <c r="AJ273" t="s">
        <v>7</v>
      </c>
      <c r="AK273" t="s">
        <v>6</v>
      </c>
      <c r="AL273" t="s">
        <v>7</v>
      </c>
      <c r="AN273" t="s">
        <v>7</v>
      </c>
      <c r="AO273" t="s">
        <v>6</v>
      </c>
      <c r="AP273" t="s">
        <v>7</v>
      </c>
      <c r="AQ273" t="s">
        <v>6</v>
      </c>
      <c r="AR273" t="s">
        <v>7</v>
      </c>
      <c r="AU273" t="s">
        <v>7</v>
      </c>
      <c r="AV273" t="s">
        <v>6</v>
      </c>
      <c r="AW273" t="s">
        <v>6</v>
      </c>
      <c r="AX273" t="s">
        <v>7</v>
      </c>
      <c r="AY273" t="s">
        <v>7</v>
      </c>
      <c r="BC273" t="s">
        <v>6</v>
      </c>
      <c r="BD273" t="s">
        <v>7</v>
      </c>
      <c r="BE273" t="s">
        <v>6</v>
      </c>
      <c r="BF273" t="s">
        <v>6</v>
      </c>
      <c r="BG273" t="s">
        <v>6</v>
      </c>
      <c r="BI273" t="s">
        <v>6</v>
      </c>
      <c r="BJ273" t="s">
        <v>7</v>
      </c>
      <c r="BK273" t="s">
        <v>7</v>
      </c>
      <c r="BL273" t="s">
        <v>7</v>
      </c>
      <c r="BM273" t="s">
        <v>7</v>
      </c>
      <c r="BN273" t="s">
        <v>6</v>
      </c>
      <c r="BO273" t="s">
        <v>6</v>
      </c>
      <c r="BP273" t="s">
        <v>6</v>
      </c>
      <c r="BQ273" t="s">
        <v>7</v>
      </c>
      <c r="BR273" t="s">
        <v>6</v>
      </c>
      <c r="BS273" t="s">
        <v>7</v>
      </c>
      <c r="BT273" t="s">
        <v>7</v>
      </c>
      <c r="BU273" t="s">
        <v>7</v>
      </c>
      <c r="BV273" t="s">
        <v>6</v>
      </c>
      <c r="BW273" t="s">
        <v>6</v>
      </c>
      <c r="BY273" t="s">
        <v>7</v>
      </c>
      <c r="CA273" t="s">
        <v>6</v>
      </c>
      <c r="CB273" t="s">
        <v>7</v>
      </c>
      <c r="CC273" t="s">
        <v>7</v>
      </c>
      <c r="CD273" t="s">
        <v>7</v>
      </c>
      <c r="CE273" t="s">
        <v>7</v>
      </c>
      <c r="CH273" t="s">
        <v>7</v>
      </c>
      <c r="CL273" t="s">
        <v>7</v>
      </c>
      <c r="CM273" t="s">
        <v>6</v>
      </c>
    </row>
    <row r="274" spans="1:91" x14ac:dyDescent="0.25">
      <c r="A274" s="36"/>
      <c r="G274" t="s">
        <v>7</v>
      </c>
      <c r="H274" t="s">
        <v>6</v>
      </c>
      <c r="J274" t="s">
        <v>277</v>
      </c>
      <c r="K274" t="s">
        <v>6</v>
      </c>
      <c r="L274" t="s">
        <v>6</v>
      </c>
      <c r="M274" t="s">
        <v>6</v>
      </c>
      <c r="N274" t="s">
        <v>6</v>
      </c>
      <c r="O274" t="s">
        <v>7</v>
      </c>
      <c r="P274" t="s">
        <v>6</v>
      </c>
      <c r="Q274" t="s">
        <v>6</v>
      </c>
      <c r="R274" t="s">
        <v>7</v>
      </c>
      <c r="S274" t="s">
        <v>277</v>
      </c>
      <c r="W274" t="s">
        <v>6</v>
      </c>
      <c r="X274" t="s">
        <v>6</v>
      </c>
      <c r="Y274" t="s">
        <v>6</v>
      </c>
      <c r="AA274" t="s">
        <v>6</v>
      </c>
      <c r="AB274" t="s">
        <v>6</v>
      </c>
      <c r="AC274" t="s">
        <v>7</v>
      </c>
      <c r="AE274" t="s">
        <v>7</v>
      </c>
      <c r="AF274" t="s">
        <v>7</v>
      </c>
      <c r="AG274" t="s">
        <v>6</v>
      </c>
      <c r="AH274" t="s">
        <v>7</v>
      </c>
      <c r="AI274" t="s">
        <v>6</v>
      </c>
      <c r="AJ274" t="s">
        <v>277</v>
      </c>
      <c r="AK274" t="s">
        <v>6</v>
      </c>
      <c r="AL274" t="s">
        <v>7</v>
      </c>
      <c r="AN274" t="s">
        <v>6</v>
      </c>
      <c r="AO274" t="s">
        <v>6</v>
      </c>
      <c r="AP274" t="s">
        <v>6</v>
      </c>
      <c r="AQ274" t="s">
        <v>6</v>
      </c>
      <c r="AR274" t="s">
        <v>6</v>
      </c>
      <c r="AS274" t="s">
        <v>7</v>
      </c>
      <c r="AU274" t="s">
        <v>7</v>
      </c>
      <c r="AV274" t="s">
        <v>7</v>
      </c>
      <c r="AW274" t="s">
        <v>6</v>
      </c>
      <c r="AX274" t="s">
        <v>7</v>
      </c>
      <c r="AY274" t="s">
        <v>7</v>
      </c>
      <c r="BC274" t="s">
        <v>6</v>
      </c>
      <c r="BD274" t="s">
        <v>7</v>
      </c>
      <c r="BE274" t="s">
        <v>6</v>
      </c>
      <c r="BF274" t="s">
        <v>6</v>
      </c>
      <c r="BG274" t="s">
        <v>7</v>
      </c>
      <c r="BI274" t="s">
        <v>6</v>
      </c>
      <c r="BJ274" t="s">
        <v>277</v>
      </c>
      <c r="BK274" t="s">
        <v>6</v>
      </c>
      <c r="BL274" t="s">
        <v>277</v>
      </c>
      <c r="BM274" t="s">
        <v>6</v>
      </c>
      <c r="BN274" t="s">
        <v>6</v>
      </c>
      <c r="BO274" t="s">
        <v>6</v>
      </c>
      <c r="BP274" t="s">
        <v>7</v>
      </c>
      <c r="BQ274" t="s">
        <v>7</v>
      </c>
      <c r="BR274" t="s">
        <v>6</v>
      </c>
      <c r="BS274" t="s">
        <v>277</v>
      </c>
      <c r="BT274" t="s">
        <v>7</v>
      </c>
      <c r="BU274" t="s">
        <v>7</v>
      </c>
      <c r="BV274" t="s">
        <v>6</v>
      </c>
      <c r="BW274" t="s">
        <v>6</v>
      </c>
      <c r="BY274" t="s">
        <v>277</v>
      </c>
      <c r="CA274" t="s">
        <v>6</v>
      </c>
      <c r="CB274" t="s">
        <v>6</v>
      </c>
      <c r="CC274" t="s">
        <v>6</v>
      </c>
      <c r="CD274" t="s">
        <v>7</v>
      </c>
      <c r="CE274" t="s">
        <v>6</v>
      </c>
      <c r="CH274" t="s">
        <v>7</v>
      </c>
      <c r="CL274" t="s">
        <v>7</v>
      </c>
      <c r="CM274" t="s">
        <v>7</v>
      </c>
    </row>
    <row r="275" spans="1:91" x14ac:dyDescent="0.25">
      <c r="A275" s="36"/>
      <c r="J275" t="s">
        <v>701</v>
      </c>
      <c r="S275" t="s">
        <v>702</v>
      </c>
      <c r="AJ275" t="s">
        <v>703</v>
      </c>
      <c r="BJ275" t="s">
        <v>704</v>
      </c>
      <c r="BS275" t="s">
        <v>705</v>
      </c>
      <c r="BY275" t="s">
        <v>706</v>
      </c>
    </row>
    <row r="276" spans="1:91" x14ac:dyDescent="0.25">
      <c r="A276" s="36"/>
      <c r="G276">
        <v>1</v>
      </c>
      <c r="N276">
        <v>70</v>
      </c>
      <c r="O276">
        <v>5</v>
      </c>
      <c r="R276">
        <v>4</v>
      </c>
      <c r="AA276">
        <v>11</v>
      </c>
      <c r="AC276">
        <v>243</v>
      </c>
      <c r="AE276">
        <v>1</v>
      </c>
      <c r="AF276">
        <v>3</v>
      </c>
      <c r="AH276">
        <v>4</v>
      </c>
      <c r="AL276">
        <v>9</v>
      </c>
      <c r="AS276">
        <v>12</v>
      </c>
      <c r="AU276">
        <v>39</v>
      </c>
      <c r="AX276">
        <v>20</v>
      </c>
      <c r="AY276">
        <v>10</v>
      </c>
      <c r="BD276">
        <v>2</v>
      </c>
      <c r="BG276">
        <v>28</v>
      </c>
      <c r="BI276">
        <v>38</v>
      </c>
      <c r="BP276">
        <v>4</v>
      </c>
      <c r="BQ276">
        <v>38</v>
      </c>
      <c r="BT276">
        <v>1</v>
      </c>
      <c r="BU276">
        <v>179</v>
      </c>
      <c r="CD276">
        <v>11</v>
      </c>
      <c r="CL276">
        <v>11</v>
      </c>
      <c r="CM276">
        <v>26</v>
      </c>
    </row>
    <row r="277" spans="1:91" x14ac:dyDescent="0.25">
      <c r="A277" s="36"/>
      <c r="G277">
        <v>1</v>
      </c>
      <c r="N277">
        <v>25</v>
      </c>
      <c r="O277">
        <v>5</v>
      </c>
      <c r="R277">
        <v>4</v>
      </c>
      <c r="AC277">
        <v>75</v>
      </c>
      <c r="AE277">
        <v>1</v>
      </c>
      <c r="AF277">
        <v>3</v>
      </c>
      <c r="AH277">
        <v>4</v>
      </c>
      <c r="AL277">
        <v>9</v>
      </c>
      <c r="AS277">
        <v>12</v>
      </c>
      <c r="AU277">
        <v>2</v>
      </c>
      <c r="AX277">
        <v>2</v>
      </c>
      <c r="AY277">
        <v>10</v>
      </c>
      <c r="BD277">
        <v>2</v>
      </c>
      <c r="BG277">
        <v>3</v>
      </c>
      <c r="BP277">
        <v>4</v>
      </c>
      <c r="BQ277">
        <v>38</v>
      </c>
      <c r="BT277">
        <v>0</v>
      </c>
      <c r="CD277">
        <v>11</v>
      </c>
      <c r="CL277">
        <v>5</v>
      </c>
      <c r="CM277">
        <v>26</v>
      </c>
    </row>
    <row r="278" spans="1:91" x14ac:dyDescent="0.25">
      <c r="A278" s="36"/>
      <c r="G278">
        <v>100</v>
      </c>
      <c r="N278">
        <v>35.713999999999999</v>
      </c>
      <c r="O278">
        <v>100</v>
      </c>
      <c r="R278">
        <v>100</v>
      </c>
      <c r="AC278">
        <v>30.864000000000001</v>
      </c>
      <c r="AE278">
        <v>100</v>
      </c>
      <c r="AF278">
        <v>100</v>
      </c>
      <c r="AH278">
        <v>100</v>
      </c>
      <c r="AL278">
        <v>100</v>
      </c>
      <c r="AS278">
        <v>100</v>
      </c>
      <c r="AU278">
        <v>5.1280000000000001</v>
      </c>
      <c r="AX278">
        <v>10</v>
      </c>
      <c r="AY278">
        <v>100</v>
      </c>
      <c r="BD278">
        <v>100</v>
      </c>
      <c r="BG278">
        <v>10.714</v>
      </c>
      <c r="BP278">
        <v>100</v>
      </c>
      <c r="BQ278">
        <v>100</v>
      </c>
      <c r="BT278">
        <v>0</v>
      </c>
      <c r="CD278">
        <v>100</v>
      </c>
      <c r="CL278">
        <v>45.454999999999998</v>
      </c>
      <c r="CM278">
        <v>100</v>
      </c>
    </row>
    <row r="279" spans="1:91" x14ac:dyDescent="0.25">
      <c r="A279" s="36"/>
      <c r="G279" t="s">
        <v>707</v>
      </c>
      <c r="H279" t="s">
        <v>708</v>
      </c>
      <c r="I279" t="s">
        <v>709</v>
      </c>
      <c r="J279" t="s">
        <v>710</v>
      </c>
      <c r="K279" t="s">
        <v>380</v>
      </c>
      <c r="L279" t="s">
        <v>711</v>
      </c>
      <c r="M279" t="s">
        <v>712</v>
      </c>
      <c r="N279" t="s">
        <v>713</v>
      </c>
      <c r="O279" t="s">
        <v>714</v>
      </c>
      <c r="P279" t="s">
        <v>715</v>
      </c>
      <c r="Q279" t="s">
        <v>716</v>
      </c>
      <c r="S279" t="s">
        <v>717</v>
      </c>
      <c r="W279" t="s">
        <v>380</v>
      </c>
      <c r="Y279" t="s">
        <v>718</v>
      </c>
      <c r="AA279" t="s">
        <v>719</v>
      </c>
      <c r="AB279" t="s">
        <v>720</v>
      </c>
      <c r="AC279" t="s">
        <v>721</v>
      </c>
      <c r="AE279" t="s">
        <v>722</v>
      </c>
      <c r="AF279" t="s">
        <v>723</v>
      </c>
      <c r="AG279" t="s">
        <v>724</v>
      </c>
      <c r="AH279" t="s">
        <v>725</v>
      </c>
      <c r="AJ279" t="s">
        <v>726</v>
      </c>
      <c r="AK279" t="s">
        <v>727</v>
      </c>
      <c r="AL279" t="s">
        <v>728</v>
      </c>
      <c r="AN279" t="s">
        <v>729</v>
      </c>
      <c r="AO279" t="s">
        <v>730</v>
      </c>
      <c r="AP279" t="s">
        <v>731</v>
      </c>
      <c r="AQ279" t="s">
        <v>437</v>
      </c>
      <c r="AR279" t="s">
        <v>732</v>
      </c>
      <c r="AS279" t="s">
        <v>733</v>
      </c>
      <c r="AU279" t="s">
        <v>734</v>
      </c>
      <c r="AX279" t="s">
        <v>735</v>
      </c>
      <c r="AY279" t="s">
        <v>736</v>
      </c>
      <c r="BC279" t="s">
        <v>737</v>
      </c>
      <c r="BD279" t="s">
        <v>738</v>
      </c>
      <c r="BE279" t="s">
        <v>739</v>
      </c>
      <c r="BF279" t="s">
        <v>740</v>
      </c>
      <c r="BG279" t="s">
        <v>741</v>
      </c>
      <c r="BI279" t="s">
        <v>742</v>
      </c>
      <c r="BJ279" t="s">
        <v>743</v>
      </c>
      <c r="BK279" t="s">
        <v>744</v>
      </c>
      <c r="BL279" t="s">
        <v>745</v>
      </c>
      <c r="BM279" t="s">
        <v>746</v>
      </c>
      <c r="BN279" t="s">
        <v>747</v>
      </c>
      <c r="BO279" t="s">
        <v>740</v>
      </c>
      <c r="BP279" t="s">
        <v>748</v>
      </c>
      <c r="BQ279" t="s">
        <v>749</v>
      </c>
      <c r="BR279" t="s">
        <v>750</v>
      </c>
      <c r="BS279" t="s">
        <v>751</v>
      </c>
      <c r="BT279" t="s">
        <v>752</v>
      </c>
      <c r="BU279" t="s">
        <v>753</v>
      </c>
      <c r="BW279" t="s">
        <v>754</v>
      </c>
      <c r="BY279" t="s">
        <v>755</v>
      </c>
      <c r="CA279" t="s">
        <v>714</v>
      </c>
      <c r="CB279" t="s">
        <v>756</v>
      </c>
      <c r="CC279" t="s">
        <v>757</v>
      </c>
      <c r="CD279" t="s">
        <v>758</v>
      </c>
      <c r="CE279" t="s">
        <v>759</v>
      </c>
      <c r="CH279" t="s">
        <v>760</v>
      </c>
      <c r="CM279" t="s">
        <v>761</v>
      </c>
    </row>
    <row r="280" spans="1:91" x14ac:dyDescent="0.25">
      <c r="A280" s="36"/>
      <c r="G280" t="s">
        <v>7</v>
      </c>
      <c r="H280" t="s">
        <v>7</v>
      </c>
      <c r="J280" t="s">
        <v>7</v>
      </c>
      <c r="K280" t="s">
        <v>6</v>
      </c>
      <c r="L280" t="s">
        <v>7</v>
      </c>
      <c r="M280" t="s">
        <v>7</v>
      </c>
      <c r="N280" t="s">
        <v>6</v>
      </c>
      <c r="O280" t="s">
        <v>6</v>
      </c>
      <c r="P280" t="s">
        <v>7</v>
      </c>
      <c r="Q280" t="s">
        <v>7</v>
      </c>
      <c r="R280" t="s">
        <v>6</v>
      </c>
      <c r="S280" t="s">
        <v>7</v>
      </c>
      <c r="W280" t="s">
        <v>6</v>
      </c>
      <c r="X280" t="s">
        <v>7</v>
      </c>
      <c r="Y280" t="s">
        <v>7</v>
      </c>
      <c r="AA280" t="s">
        <v>6</v>
      </c>
      <c r="AB280" t="s">
        <v>6</v>
      </c>
      <c r="AC280" t="s">
        <v>7</v>
      </c>
      <c r="AE280" t="s">
        <v>7</v>
      </c>
      <c r="AF280" t="s">
        <v>7</v>
      </c>
      <c r="AG280" t="s">
        <v>6</v>
      </c>
      <c r="AH280" t="s">
        <v>7</v>
      </c>
      <c r="AI280" t="s">
        <v>7</v>
      </c>
      <c r="AJ280" t="s">
        <v>7</v>
      </c>
      <c r="AK280" t="s">
        <v>6</v>
      </c>
      <c r="AL280" t="s">
        <v>7</v>
      </c>
      <c r="AN280" t="s">
        <v>7</v>
      </c>
      <c r="AO280" t="s">
        <v>7</v>
      </c>
      <c r="AP280" t="s">
        <v>7</v>
      </c>
      <c r="AQ280" t="s">
        <v>6</v>
      </c>
      <c r="AR280" t="s">
        <v>7</v>
      </c>
      <c r="AS280" t="s">
        <v>6</v>
      </c>
      <c r="AU280" t="s">
        <v>7</v>
      </c>
      <c r="AV280" t="s">
        <v>7</v>
      </c>
      <c r="AW280" t="s">
        <v>6</v>
      </c>
      <c r="AX280" t="s">
        <v>7</v>
      </c>
      <c r="AY280" t="s">
        <v>6</v>
      </c>
      <c r="BC280" t="s">
        <v>7</v>
      </c>
      <c r="BD280" t="s">
        <v>7</v>
      </c>
      <c r="BE280" t="s">
        <v>6</v>
      </c>
      <c r="BF280" t="s">
        <v>6</v>
      </c>
      <c r="BG280" t="s">
        <v>7</v>
      </c>
      <c r="BI280" t="s">
        <v>6</v>
      </c>
      <c r="BJ280" t="s">
        <v>7</v>
      </c>
      <c r="BK280" t="s">
        <v>7</v>
      </c>
      <c r="BL280" t="s">
        <v>7</v>
      </c>
      <c r="BM280" t="s">
        <v>7</v>
      </c>
      <c r="BN280" t="s">
        <v>6</v>
      </c>
      <c r="BO280" t="s">
        <v>6</v>
      </c>
      <c r="BP280" t="s">
        <v>6</v>
      </c>
      <c r="BQ280" t="s">
        <v>7</v>
      </c>
      <c r="BR280" t="s">
        <v>7</v>
      </c>
      <c r="BS280" t="s">
        <v>7</v>
      </c>
      <c r="BT280" t="s">
        <v>7</v>
      </c>
      <c r="BV280" t="s">
        <v>6</v>
      </c>
      <c r="BW280" t="s">
        <v>6</v>
      </c>
      <c r="BY280" t="s">
        <v>7</v>
      </c>
      <c r="CA280" t="s">
        <v>6</v>
      </c>
      <c r="CB280" t="s">
        <v>7</v>
      </c>
      <c r="CC280" t="s">
        <v>7</v>
      </c>
      <c r="CD280" t="s">
        <v>7</v>
      </c>
      <c r="CE280" t="s">
        <v>7</v>
      </c>
      <c r="CH280" t="s">
        <v>6</v>
      </c>
      <c r="CL280" t="s">
        <v>6</v>
      </c>
      <c r="CM280" t="s">
        <v>7</v>
      </c>
    </row>
    <row r="281" spans="1:91" x14ac:dyDescent="0.25">
      <c r="A281" s="36"/>
      <c r="G281" t="s">
        <v>7</v>
      </c>
      <c r="H281" t="s">
        <v>7</v>
      </c>
      <c r="I281" t="s">
        <v>7</v>
      </c>
      <c r="J281" t="s">
        <v>7</v>
      </c>
      <c r="K281" t="s">
        <v>6</v>
      </c>
      <c r="L281" t="s">
        <v>6</v>
      </c>
      <c r="M281" t="s">
        <v>6</v>
      </c>
      <c r="N281" t="s">
        <v>6</v>
      </c>
      <c r="O281" t="s">
        <v>6</v>
      </c>
      <c r="P281" t="s">
        <v>7</v>
      </c>
      <c r="Q281" t="s">
        <v>277</v>
      </c>
      <c r="R281" t="s">
        <v>6</v>
      </c>
      <c r="S281" t="s">
        <v>7</v>
      </c>
      <c r="W281" t="s">
        <v>6</v>
      </c>
      <c r="X281" t="s">
        <v>7</v>
      </c>
      <c r="Y281" t="s">
        <v>7</v>
      </c>
      <c r="AA281" t="s">
        <v>6</v>
      </c>
      <c r="AB281" t="s">
        <v>7</v>
      </c>
      <c r="AC281" t="s">
        <v>7</v>
      </c>
      <c r="AE281" t="s">
        <v>7</v>
      </c>
      <c r="AF281" t="s">
        <v>7</v>
      </c>
      <c r="AG281" t="s">
        <v>6</v>
      </c>
      <c r="AH281" t="s">
        <v>7</v>
      </c>
      <c r="AI281" t="s">
        <v>7</v>
      </c>
      <c r="AJ281" t="s">
        <v>7</v>
      </c>
      <c r="AK281" t="s">
        <v>7</v>
      </c>
      <c r="AL281" t="s">
        <v>7</v>
      </c>
      <c r="AN281" t="s">
        <v>7</v>
      </c>
      <c r="AO281" t="s">
        <v>7</v>
      </c>
      <c r="AP281" t="s">
        <v>6</v>
      </c>
      <c r="AQ281" t="s">
        <v>6</v>
      </c>
      <c r="AR281" t="s">
        <v>7</v>
      </c>
      <c r="AS281" t="s">
        <v>7</v>
      </c>
      <c r="AU281" t="s">
        <v>7</v>
      </c>
      <c r="AV281" t="s">
        <v>7</v>
      </c>
      <c r="AW281" t="s">
        <v>6</v>
      </c>
      <c r="AX281" t="s">
        <v>7</v>
      </c>
      <c r="AY281" t="s">
        <v>7</v>
      </c>
      <c r="BC281" t="s">
        <v>7</v>
      </c>
      <c r="BD281" t="s">
        <v>7</v>
      </c>
      <c r="BE281" t="s">
        <v>6</v>
      </c>
      <c r="BF281" t="s">
        <v>7</v>
      </c>
      <c r="BG281" t="s">
        <v>7</v>
      </c>
      <c r="BI281" t="s">
        <v>7</v>
      </c>
      <c r="BJ281" t="s">
        <v>7</v>
      </c>
      <c r="BK281" t="s">
        <v>6</v>
      </c>
      <c r="BL281" t="s">
        <v>7</v>
      </c>
      <c r="BM281" t="s">
        <v>7</v>
      </c>
      <c r="BN281" t="s">
        <v>7</v>
      </c>
      <c r="BO281" t="s">
        <v>6</v>
      </c>
      <c r="BP281" t="s">
        <v>277</v>
      </c>
      <c r="BQ281" t="s">
        <v>7</v>
      </c>
      <c r="BR281" t="s">
        <v>7</v>
      </c>
      <c r="BS281" t="s">
        <v>277</v>
      </c>
      <c r="BT281" t="s">
        <v>7</v>
      </c>
      <c r="BV281" t="s">
        <v>6</v>
      </c>
      <c r="BW281" t="s">
        <v>7</v>
      </c>
      <c r="BY281" t="s">
        <v>7</v>
      </c>
      <c r="CA281" t="s">
        <v>7</v>
      </c>
      <c r="CB281" t="s">
        <v>7</v>
      </c>
      <c r="CC281" t="s">
        <v>6</v>
      </c>
      <c r="CD281" t="s">
        <v>7</v>
      </c>
      <c r="CE281" t="s">
        <v>6</v>
      </c>
      <c r="CL281" t="s">
        <v>7</v>
      </c>
      <c r="CM281" t="s">
        <v>6</v>
      </c>
    </row>
    <row r="282" spans="1:91" x14ac:dyDescent="0.25">
      <c r="A282" s="36"/>
      <c r="Q282" t="s">
        <v>762</v>
      </c>
      <c r="BP282" t="s">
        <v>763</v>
      </c>
      <c r="BS282" t="s">
        <v>764</v>
      </c>
    </row>
    <row r="283" spans="1:91" x14ac:dyDescent="0.25">
      <c r="A283" s="36"/>
      <c r="G283" t="s">
        <v>765</v>
      </c>
      <c r="H283" t="s">
        <v>766</v>
      </c>
      <c r="I283" t="s">
        <v>767</v>
      </c>
      <c r="J283" t="s">
        <v>768</v>
      </c>
      <c r="P283" t="s">
        <v>769</v>
      </c>
      <c r="S283" t="s">
        <v>429</v>
      </c>
      <c r="X283" t="s">
        <v>770</v>
      </c>
      <c r="Y283" t="s">
        <v>771</v>
      </c>
      <c r="AB283" t="s">
        <v>772</v>
      </c>
      <c r="AC283" t="s">
        <v>773</v>
      </c>
      <c r="AE283" t="s">
        <v>774</v>
      </c>
      <c r="AF283" t="s">
        <v>775</v>
      </c>
      <c r="AH283" t="s">
        <v>776</v>
      </c>
      <c r="AI283" t="s">
        <v>777</v>
      </c>
      <c r="AJ283" t="s">
        <v>778</v>
      </c>
      <c r="AK283" t="s">
        <v>779</v>
      </c>
      <c r="AL283" t="s">
        <v>780</v>
      </c>
      <c r="AN283" t="s">
        <v>781</v>
      </c>
      <c r="AO283" t="s">
        <v>782</v>
      </c>
      <c r="AR283" t="s">
        <v>783</v>
      </c>
      <c r="AS283" t="s">
        <v>784</v>
      </c>
      <c r="AU283" t="s">
        <v>785</v>
      </c>
      <c r="AV283" t="s">
        <v>786</v>
      </c>
      <c r="AX283" t="s">
        <v>787</v>
      </c>
      <c r="AY283" t="s">
        <v>788</v>
      </c>
      <c r="BC283" t="s">
        <v>789</v>
      </c>
      <c r="BD283" t="s">
        <v>790</v>
      </c>
      <c r="BF283" t="s">
        <v>791</v>
      </c>
      <c r="BG283" t="s">
        <v>792</v>
      </c>
      <c r="BI283" t="s">
        <v>793</v>
      </c>
      <c r="BJ283" t="s">
        <v>794</v>
      </c>
      <c r="BL283" t="s">
        <v>795</v>
      </c>
      <c r="BM283" t="s">
        <v>796</v>
      </c>
      <c r="BN283" t="s">
        <v>797</v>
      </c>
      <c r="BQ283" t="s">
        <v>798</v>
      </c>
      <c r="BR283" t="s">
        <v>799</v>
      </c>
      <c r="BT283" t="s">
        <v>800</v>
      </c>
      <c r="BY283" t="s">
        <v>801</v>
      </c>
      <c r="CA283" t="s">
        <v>802</v>
      </c>
      <c r="CD283" t="s">
        <v>803</v>
      </c>
      <c r="CL283" t="s">
        <v>804</v>
      </c>
    </row>
    <row r="284" spans="1:91" x14ac:dyDescent="0.25">
      <c r="A284" s="36"/>
      <c r="G284" t="s">
        <v>805</v>
      </c>
      <c r="H284" t="s">
        <v>806</v>
      </c>
      <c r="I284" t="s">
        <v>807</v>
      </c>
      <c r="J284" t="s">
        <v>808</v>
      </c>
      <c r="P284" t="s">
        <v>809</v>
      </c>
      <c r="S284" t="s">
        <v>810</v>
      </c>
      <c r="X284" t="s">
        <v>811</v>
      </c>
      <c r="Y284" t="s">
        <v>812</v>
      </c>
      <c r="AB284" t="s">
        <v>813</v>
      </c>
      <c r="AC284" t="s">
        <v>814</v>
      </c>
      <c r="AE284" t="s">
        <v>815</v>
      </c>
      <c r="AF284" t="s">
        <v>816</v>
      </c>
      <c r="AH284" t="s">
        <v>817</v>
      </c>
      <c r="AI284" t="s">
        <v>818</v>
      </c>
      <c r="AJ284" t="s">
        <v>819</v>
      </c>
      <c r="AK284" t="s">
        <v>820</v>
      </c>
      <c r="AL284" t="s">
        <v>821</v>
      </c>
      <c r="AN284" t="s">
        <v>436</v>
      </c>
      <c r="AO284" t="s">
        <v>822</v>
      </c>
      <c r="AR284" t="s">
        <v>823</v>
      </c>
      <c r="AS284" t="s">
        <v>824</v>
      </c>
      <c r="AU284" t="s">
        <v>825</v>
      </c>
      <c r="AV284" t="s">
        <v>826</v>
      </c>
      <c r="AX284" t="s">
        <v>827</v>
      </c>
      <c r="AY284" t="s">
        <v>828</v>
      </c>
      <c r="BC284" t="s">
        <v>829</v>
      </c>
      <c r="BD284" t="s">
        <v>830</v>
      </c>
      <c r="BF284" t="s">
        <v>831</v>
      </c>
      <c r="BG284" t="s">
        <v>832</v>
      </c>
      <c r="BI284" t="s">
        <v>833</v>
      </c>
      <c r="BJ284" t="s">
        <v>834</v>
      </c>
      <c r="BM284" t="s">
        <v>835</v>
      </c>
      <c r="BN284" t="s">
        <v>836</v>
      </c>
      <c r="BQ284" t="s">
        <v>837</v>
      </c>
      <c r="BR284" t="s">
        <v>838</v>
      </c>
      <c r="BT284" t="s">
        <v>839</v>
      </c>
      <c r="BW284" t="s">
        <v>840</v>
      </c>
      <c r="BY284" t="s">
        <v>841</v>
      </c>
      <c r="CA284" t="s">
        <v>842</v>
      </c>
      <c r="CB284" t="s">
        <v>843</v>
      </c>
      <c r="CD284" t="s">
        <v>844</v>
      </c>
      <c r="CL284" t="s">
        <v>845</v>
      </c>
    </row>
    <row r="285" spans="1:91" x14ac:dyDescent="0.25">
      <c r="A285" s="36"/>
      <c r="G285" t="s">
        <v>7</v>
      </c>
      <c r="H285" t="s">
        <v>6</v>
      </c>
      <c r="I285" t="s">
        <v>7</v>
      </c>
      <c r="J285" t="s">
        <v>7</v>
      </c>
      <c r="K285" t="s">
        <v>6</v>
      </c>
      <c r="L285" t="s">
        <v>7</v>
      </c>
      <c r="M285" t="s">
        <v>6</v>
      </c>
      <c r="N285" t="s">
        <v>6</v>
      </c>
      <c r="O285" t="s">
        <v>6</v>
      </c>
      <c r="P285" t="s">
        <v>6</v>
      </c>
      <c r="Q285" t="s">
        <v>7</v>
      </c>
      <c r="R285" t="s">
        <v>6</v>
      </c>
      <c r="S285" t="s">
        <v>7</v>
      </c>
      <c r="W285" t="s">
        <v>6</v>
      </c>
      <c r="X285" t="s">
        <v>6</v>
      </c>
      <c r="Y285" t="s">
        <v>6</v>
      </c>
      <c r="AA285" t="s">
        <v>6</v>
      </c>
      <c r="AB285" t="s">
        <v>6</v>
      </c>
      <c r="AC285" t="s">
        <v>7</v>
      </c>
      <c r="AE285" t="s">
        <v>7</v>
      </c>
      <c r="AF285" t="s">
        <v>6</v>
      </c>
      <c r="AG285" t="s">
        <v>7</v>
      </c>
      <c r="AH285" t="s">
        <v>6</v>
      </c>
      <c r="AI285" t="s">
        <v>6</v>
      </c>
      <c r="AJ285" t="s">
        <v>7</v>
      </c>
      <c r="AK285" t="s">
        <v>6</v>
      </c>
      <c r="AN285" t="s">
        <v>6</v>
      </c>
      <c r="AO285" t="s">
        <v>6</v>
      </c>
      <c r="AP285" t="s">
        <v>6</v>
      </c>
      <c r="AQ285" t="s">
        <v>6</v>
      </c>
      <c r="AR285" t="s">
        <v>7</v>
      </c>
      <c r="AS285" t="s">
        <v>6</v>
      </c>
      <c r="AU285" t="s">
        <v>6</v>
      </c>
      <c r="AV285" t="s">
        <v>6</v>
      </c>
      <c r="AW285" t="s">
        <v>6</v>
      </c>
      <c r="AX285" t="s">
        <v>6</v>
      </c>
      <c r="AY285" t="s">
        <v>6</v>
      </c>
      <c r="BC285" t="s">
        <v>7</v>
      </c>
      <c r="BD285" t="s">
        <v>6</v>
      </c>
      <c r="BE285" t="s">
        <v>6</v>
      </c>
      <c r="BF285" t="s">
        <v>6</v>
      </c>
      <c r="BG285" t="s">
        <v>7</v>
      </c>
      <c r="BI285" t="s">
        <v>7</v>
      </c>
      <c r="BJ285" t="s">
        <v>6</v>
      </c>
      <c r="BK285" t="s">
        <v>6</v>
      </c>
      <c r="BL285" t="s">
        <v>7</v>
      </c>
      <c r="BM285" t="s">
        <v>6</v>
      </c>
      <c r="BN285" t="s">
        <v>6</v>
      </c>
      <c r="BO285" t="s">
        <v>6</v>
      </c>
      <c r="BP285" t="s">
        <v>6</v>
      </c>
      <c r="BQ285" t="s">
        <v>7</v>
      </c>
      <c r="BR285" t="s">
        <v>6</v>
      </c>
      <c r="BS285" t="s">
        <v>6</v>
      </c>
      <c r="BT285" t="s">
        <v>6</v>
      </c>
      <c r="BV285" t="s">
        <v>6</v>
      </c>
      <c r="BW285" t="s">
        <v>6</v>
      </c>
      <c r="BY285" t="s">
        <v>6</v>
      </c>
      <c r="CA285" t="s">
        <v>6</v>
      </c>
      <c r="CB285" t="s">
        <v>6</v>
      </c>
      <c r="CC285" t="s">
        <v>6</v>
      </c>
      <c r="CD285" t="s">
        <v>6</v>
      </c>
      <c r="CE285" t="s">
        <v>6</v>
      </c>
      <c r="CH285" t="s">
        <v>6</v>
      </c>
      <c r="CL285" t="s">
        <v>6</v>
      </c>
      <c r="CM285" t="s">
        <v>7</v>
      </c>
    </row>
    <row r="286" spans="1:91" x14ac:dyDescent="0.25">
      <c r="A286" s="36"/>
      <c r="G286" t="s">
        <v>846</v>
      </c>
      <c r="J286" t="s">
        <v>847</v>
      </c>
      <c r="L286" t="s">
        <v>848</v>
      </c>
      <c r="Q286" t="s">
        <v>849</v>
      </c>
      <c r="S286" t="s">
        <v>850</v>
      </c>
      <c r="AC286" t="s">
        <v>851</v>
      </c>
      <c r="AE286" t="s">
        <v>852</v>
      </c>
      <c r="AG286" t="s">
        <v>853</v>
      </c>
      <c r="AJ286" t="s">
        <v>854</v>
      </c>
      <c r="AR286" t="s">
        <v>854</v>
      </c>
      <c r="BG286" t="s">
        <v>855</v>
      </c>
      <c r="BI286" t="s">
        <v>856</v>
      </c>
      <c r="BL286" t="s">
        <v>857</v>
      </c>
      <c r="BQ286" t="s">
        <v>854</v>
      </c>
    </row>
    <row r="287" spans="1:91" x14ac:dyDescent="0.25">
      <c r="A287" s="36"/>
      <c r="G287" t="s">
        <v>858</v>
      </c>
      <c r="I287" t="s">
        <v>859</v>
      </c>
      <c r="J287" t="s">
        <v>860</v>
      </c>
      <c r="L287" t="s">
        <v>861</v>
      </c>
      <c r="Q287" t="s">
        <v>862</v>
      </c>
      <c r="S287" t="s">
        <v>863</v>
      </c>
      <c r="AC287" t="s">
        <v>864</v>
      </c>
      <c r="AE287" t="s">
        <v>865</v>
      </c>
      <c r="AG287" t="s">
        <v>866</v>
      </c>
      <c r="AJ287" t="s">
        <v>859</v>
      </c>
      <c r="AR287" t="s">
        <v>867</v>
      </c>
      <c r="BC287" t="s">
        <v>868</v>
      </c>
      <c r="BG287" t="s">
        <v>869</v>
      </c>
      <c r="BI287" t="s">
        <v>870</v>
      </c>
      <c r="BQ287" t="s">
        <v>871</v>
      </c>
    </row>
    <row r="288" spans="1:91" x14ac:dyDescent="0.25">
      <c r="A288" s="36"/>
      <c r="G288" t="s">
        <v>7</v>
      </c>
      <c r="H288" t="s">
        <v>6</v>
      </c>
      <c r="I288" t="s">
        <v>6</v>
      </c>
      <c r="J288" t="s">
        <v>7</v>
      </c>
      <c r="K288" t="s">
        <v>6</v>
      </c>
      <c r="L288" t="s">
        <v>7</v>
      </c>
      <c r="M288" t="s">
        <v>7</v>
      </c>
      <c r="N288" t="s">
        <v>7</v>
      </c>
      <c r="O288" t="s">
        <v>6</v>
      </c>
      <c r="P288" t="s">
        <v>6</v>
      </c>
      <c r="Q288" t="s">
        <v>6</v>
      </c>
      <c r="R288" t="s">
        <v>7</v>
      </c>
      <c r="S288" t="s">
        <v>7</v>
      </c>
      <c r="W288" t="s">
        <v>6</v>
      </c>
      <c r="X288" t="s">
        <v>6</v>
      </c>
      <c r="Y288" t="s">
        <v>277</v>
      </c>
      <c r="AA288" t="s">
        <v>6</v>
      </c>
      <c r="AB288" t="s">
        <v>277</v>
      </c>
      <c r="AC288" t="s">
        <v>7</v>
      </c>
      <c r="AE288" t="s">
        <v>7</v>
      </c>
      <c r="AF288" t="s">
        <v>6</v>
      </c>
      <c r="AG288" t="s">
        <v>7</v>
      </c>
      <c r="AH288" t="s">
        <v>6</v>
      </c>
      <c r="AI288" t="s">
        <v>6</v>
      </c>
      <c r="AJ288" t="s">
        <v>6</v>
      </c>
      <c r="AK288" t="s">
        <v>7</v>
      </c>
      <c r="AN288" t="s">
        <v>6</v>
      </c>
      <c r="AO288" t="s">
        <v>6</v>
      </c>
      <c r="AP288" t="s">
        <v>6</v>
      </c>
      <c r="AQ288" t="s">
        <v>6</v>
      </c>
      <c r="AR288" t="s">
        <v>6</v>
      </c>
      <c r="AS288" t="s">
        <v>6</v>
      </c>
      <c r="AU288" t="s">
        <v>6</v>
      </c>
      <c r="AV288" t="s">
        <v>7</v>
      </c>
      <c r="AW288" t="s">
        <v>6</v>
      </c>
      <c r="AX288" t="s">
        <v>7</v>
      </c>
      <c r="AY288" t="s">
        <v>7</v>
      </c>
      <c r="BC288" t="s">
        <v>7</v>
      </c>
      <c r="BD288" t="s">
        <v>7</v>
      </c>
      <c r="BE288" t="s">
        <v>6</v>
      </c>
      <c r="BF288" t="s">
        <v>6</v>
      </c>
      <c r="BG288" t="s">
        <v>6</v>
      </c>
      <c r="BI288" t="s">
        <v>7</v>
      </c>
      <c r="BJ288" t="s">
        <v>6</v>
      </c>
      <c r="BK288" t="s">
        <v>6</v>
      </c>
      <c r="BL288" t="s">
        <v>7</v>
      </c>
      <c r="BM288" t="s">
        <v>7</v>
      </c>
      <c r="BN288" t="s">
        <v>277</v>
      </c>
      <c r="BO288" t="s">
        <v>6</v>
      </c>
      <c r="BP288" t="s">
        <v>6</v>
      </c>
      <c r="BQ288" t="s">
        <v>6</v>
      </c>
      <c r="BR288" t="s">
        <v>6</v>
      </c>
      <c r="BS288" t="s">
        <v>6</v>
      </c>
      <c r="BT288" t="s">
        <v>6</v>
      </c>
      <c r="BV288" t="s">
        <v>6</v>
      </c>
      <c r="BW288" t="s">
        <v>6</v>
      </c>
      <c r="BY288" t="s">
        <v>6</v>
      </c>
      <c r="CA288" t="s">
        <v>6</v>
      </c>
      <c r="CC288" t="s">
        <v>6</v>
      </c>
      <c r="CD288" t="s">
        <v>277</v>
      </c>
      <c r="CE288" t="s">
        <v>7</v>
      </c>
      <c r="CH288" t="s">
        <v>7</v>
      </c>
      <c r="CL288" t="s">
        <v>7</v>
      </c>
      <c r="CM288" t="s">
        <v>7</v>
      </c>
    </row>
    <row r="289" spans="1:91" x14ac:dyDescent="0.25">
      <c r="A289" s="36"/>
      <c r="Y289" t="s">
        <v>872</v>
      </c>
      <c r="AB289" t="s">
        <v>873</v>
      </c>
      <c r="BN289" t="s">
        <v>874</v>
      </c>
      <c r="CD289" t="s">
        <v>875</v>
      </c>
    </row>
    <row r="290" spans="1:91" x14ac:dyDescent="0.25">
      <c r="A290" s="36"/>
      <c r="G290" t="s">
        <v>876</v>
      </c>
      <c r="J290" t="s">
        <v>877</v>
      </c>
      <c r="L290" t="s">
        <v>878</v>
      </c>
      <c r="M290" t="s">
        <v>879</v>
      </c>
      <c r="N290" t="s">
        <v>880</v>
      </c>
      <c r="R290" t="s">
        <v>881</v>
      </c>
      <c r="S290" t="s">
        <v>882</v>
      </c>
      <c r="AC290" t="s">
        <v>883</v>
      </c>
      <c r="AE290" t="s">
        <v>884</v>
      </c>
      <c r="AG290" t="s">
        <v>885</v>
      </c>
      <c r="AK290" t="s">
        <v>886</v>
      </c>
      <c r="AV290" t="s">
        <v>887</v>
      </c>
      <c r="AX290" t="s">
        <v>888</v>
      </c>
      <c r="AY290" t="s">
        <v>889</v>
      </c>
      <c r="BC290" t="s">
        <v>890</v>
      </c>
      <c r="BD290" t="s">
        <v>891</v>
      </c>
      <c r="BI290" t="s">
        <v>892</v>
      </c>
      <c r="BL290" t="s">
        <v>893</v>
      </c>
      <c r="BM290" t="s">
        <v>894</v>
      </c>
      <c r="CE290" t="s">
        <v>895</v>
      </c>
      <c r="CL290" t="s">
        <v>896</v>
      </c>
      <c r="CM290" t="s">
        <v>897</v>
      </c>
    </row>
    <row r="291" spans="1:91" x14ac:dyDescent="0.25">
      <c r="A291" s="36"/>
      <c r="G291" t="s">
        <v>7</v>
      </c>
      <c r="H291" t="s">
        <v>6</v>
      </c>
      <c r="J291" t="s">
        <v>7</v>
      </c>
      <c r="K291" t="s">
        <v>6</v>
      </c>
      <c r="L291" t="s">
        <v>6</v>
      </c>
      <c r="M291" t="s">
        <v>6</v>
      </c>
      <c r="N291" t="s">
        <v>6</v>
      </c>
      <c r="O291" t="s">
        <v>6</v>
      </c>
      <c r="P291" t="s">
        <v>6</v>
      </c>
      <c r="Q291" t="s">
        <v>6</v>
      </c>
      <c r="R291" t="s">
        <v>6</v>
      </c>
      <c r="S291" t="s">
        <v>7</v>
      </c>
      <c r="W291" t="s">
        <v>6</v>
      </c>
      <c r="X291" t="s">
        <v>7</v>
      </c>
      <c r="Y291" t="s">
        <v>6</v>
      </c>
      <c r="AA291" t="s">
        <v>6</v>
      </c>
      <c r="AB291" t="s">
        <v>6</v>
      </c>
      <c r="AC291" t="s">
        <v>7</v>
      </c>
      <c r="AE291" t="s">
        <v>7</v>
      </c>
      <c r="AF291" t="s">
        <v>7</v>
      </c>
      <c r="AG291" t="s">
        <v>6</v>
      </c>
      <c r="AH291" t="s">
        <v>6</v>
      </c>
      <c r="AI291" t="s">
        <v>6</v>
      </c>
      <c r="AJ291" t="s">
        <v>7</v>
      </c>
      <c r="AK291" t="s">
        <v>6</v>
      </c>
      <c r="AL291" t="s">
        <v>6</v>
      </c>
      <c r="AN291" t="s">
        <v>7</v>
      </c>
      <c r="AO291" t="s">
        <v>6</v>
      </c>
      <c r="AP291" t="s">
        <v>6</v>
      </c>
      <c r="AQ291" t="s">
        <v>6</v>
      </c>
      <c r="AR291" t="s">
        <v>7</v>
      </c>
      <c r="AS291" t="s">
        <v>6</v>
      </c>
      <c r="AU291" t="s">
        <v>7</v>
      </c>
      <c r="AV291" t="s">
        <v>6</v>
      </c>
      <c r="AW291" t="s">
        <v>6</v>
      </c>
      <c r="AX291" t="s">
        <v>7</v>
      </c>
      <c r="AY291" t="s">
        <v>6</v>
      </c>
      <c r="BC291" t="s">
        <v>7</v>
      </c>
      <c r="BD291" t="s">
        <v>7</v>
      </c>
      <c r="BE291" t="s">
        <v>6</v>
      </c>
      <c r="BF291" t="s">
        <v>6</v>
      </c>
      <c r="BG291" t="s">
        <v>7</v>
      </c>
      <c r="BI291" t="s">
        <v>6</v>
      </c>
      <c r="BJ291" t="s">
        <v>6</v>
      </c>
      <c r="BK291" t="s">
        <v>6</v>
      </c>
      <c r="BL291" t="s">
        <v>6</v>
      </c>
      <c r="BM291" t="s">
        <v>7</v>
      </c>
      <c r="BN291" t="s">
        <v>6</v>
      </c>
      <c r="BO291" t="s">
        <v>6</v>
      </c>
      <c r="BP291" t="s">
        <v>6</v>
      </c>
      <c r="BQ291" t="s">
        <v>7</v>
      </c>
      <c r="BR291" t="s">
        <v>6</v>
      </c>
      <c r="BS291" t="s">
        <v>7</v>
      </c>
      <c r="BT291" t="s">
        <v>6</v>
      </c>
      <c r="BV291" t="s">
        <v>6</v>
      </c>
      <c r="BW291" t="s">
        <v>6</v>
      </c>
      <c r="BY291" t="s">
        <v>6</v>
      </c>
      <c r="CA291" t="s">
        <v>6</v>
      </c>
      <c r="CB291" t="s">
        <v>6</v>
      </c>
      <c r="CC291" t="s">
        <v>6</v>
      </c>
      <c r="CD291" t="s">
        <v>6</v>
      </c>
      <c r="CE291" t="s">
        <v>6</v>
      </c>
      <c r="CH291" t="s">
        <v>6</v>
      </c>
      <c r="CL291" t="s">
        <v>6</v>
      </c>
      <c r="CM291" t="s">
        <v>6</v>
      </c>
    </row>
    <row r="292" spans="1:91" x14ac:dyDescent="0.25">
      <c r="A292" s="36"/>
      <c r="G292" t="s">
        <v>6</v>
      </c>
      <c r="J292" t="s">
        <v>7</v>
      </c>
      <c r="Q292" t="s">
        <v>6</v>
      </c>
      <c r="S292" t="s">
        <v>6</v>
      </c>
      <c r="X292" t="s">
        <v>7</v>
      </c>
      <c r="AC292" t="s">
        <v>7</v>
      </c>
      <c r="AE292" t="s">
        <v>6</v>
      </c>
      <c r="AF292" t="s">
        <v>7</v>
      </c>
      <c r="AJ292" t="s">
        <v>6</v>
      </c>
      <c r="AN292" t="s">
        <v>6</v>
      </c>
      <c r="AR292" t="s">
        <v>6</v>
      </c>
      <c r="AU292" t="s">
        <v>6</v>
      </c>
      <c r="AX292" t="s">
        <v>6</v>
      </c>
      <c r="BC292" t="s">
        <v>6</v>
      </c>
      <c r="BD292" t="s">
        <v>6</v>
      </c>
      <c r="BE292" t="s">
        <v>6</v>
      </c>
      <c r="BG292" t="s">
        <v>6</v>
      </c>
      <c r="BL292" t="s">
        <v>6</v>
      </c>
      <c r="BM292" t="s">
        <v>7</v>
      </c>
      <c r="BQ292" t="s">
        <v>6</v>
      </c>
      <c r="BS292" t="s">
        <v>6</v>
      </c>
    </row>
    <row r="293" spans="1:91" x14ac:dyDescent="0.25">
      <c r="A293" s="36"/>
      <c r="J293" t="s">
        <v>898</v>
      </c>
      <c r="X293" t="s">
        <v>899</v>
      </c>
      <c r="AC293" t="s">
        <v>900</v>
      </c>
      <c r="AF293" t="s">
        <v>901</v>
      </c>
      <c r="BM293" t="s">
        <v>902</v>
      </c>
    </row>
    <row r="294" spans="1:91" x14ac:dyDescent="0.25">
      <c r="A294" s="36"/>
      <c r="J294" t="s">
        <v>368</v>
      </c>
      <c r="X294" t="s">
        <v>368</v>
      </c>
      <c r="AC294" t="s">
        <v>368</v>
      </c>
      <c r="AF294" t="s">
        <v>368</v>
      </c>
      <c r="BM294" t="s">
        <v>367</v>
      </c>
    </row>
    <row r="295" spans="1:91" x14ac:dyDescent="0.25">
      <c r="A295" s="36"/>
      <c r="J295">
        <v>0</v>
      </c>
      <c r="Q295">
        <v>0</v>
      </c>
      <c r="X295">
        <v>100</v>
      </c>
      <c r="AC295">
        <v>100</v>
      </c>
      <c r="AF295">
        <v>100</v>
      </c>
      <c r="BM295">
        <v>0</v>
      </c>
    </row>
    <row r="296" spans="1:91" x14ac:dyDescent="0.25">
      <c r="A296" s="36"/>
      <c r="J296">
        <v>0</v>
      </c>
      <c r="Q296">
        <v>0</v>
      </c>
      <c r="X296">
        <v>100</v>
      </c>
      <c r="AC296">
        <v>0</v>
      </c>
      <c r="AF296">
        <v>100</v>
      </c>
      <c r="BM296">
        <v>0</v>
      </c>
    </row>
    <row r="297" spans="1:91" x14ac:dyDescent="0.25">
      <c r="A297" s="36"/>
      <c r="G297" t="s">
        <v>6</v>
      </c>
      <c r="H297" t="s">
        <v>6</v>
      </c>
      <c r="I297" t="s">
        <v>7</v>
      </c>
      <c r="J297" t="s">
        <v>277</v>
      </c>
      <c r="K297" t="s">
        <v>6</v>
      </c>
      <c r="L297" t="s">
        <v>6</v>
      </c>
      <c r="M297" t="s">
        <v>6</v>
      </c>
      <c r="N297" t="s">
        <v>6</v>
      </c>
      <c r="O297" t="s">
        <v>6</v>
      </c>
      <c r="P297" t="s">
        <v>6</v>
      </c>
      <c r="Q297" t="s">
        <v>6</v>
      </c>
      <c r="R297" t="s">
        <v>6</v>
      </c>
      <c r="S297" t="s">
        <v>7</v>
      </c>
      <c r="W297" t="s">
        <v>6</v>
      </c>
      <c r="X297" t="s">
        <v>7</v>
      </c>
      <c r="Y297" t="s">
        <v>6</v>
      </c>
      <c r="AA297" t="s">
        <v>6</v>
      </c>
      <c r="AB297" t="s">
        <v>6</v>
      </c>
      <c r="AC297" t="s">
        <v>6</v>
      </c>
      <c r="AE297" t="s">
        <v>7</v>
      </c>
      <c r="AF297" t="s">
        <v>277</v>
      </c>
      <c r="AG297" t="s">
        <v>6</v>
      </c>
      <c r="AH297" t="s">
        <v>6</v>
      </c>
      <c r="AI297" t="s">
        <v>6</v>
      </c>
      <c r="AJ297" t="s">
        <v>277</v>
      </c>
      <c r="AK297" t="s">
        <v>6</v>
      </c>
      <c r="AL297" t="s">
        <v>6</v>
      </c>
      <c r="AN297" t="s">
        <v>6</v>
      </c>
      <c r="AO297" t="s">
        <v>6</v>
      </c>
      <c r="AP297" t="s">
        <v>6</v>
      </c>
      <c r="AQ297" t="s">
        <v>6</v>
      </c>
      <c r="AR297" t="s">
        <v>6</v>
      </c>
      <c r="AS297" t="s">
        <v>6</v>
      </c>
      <c r="AU297" t="s">
        <v>6</v>
      </c>
      <c r="AV297" t="s">
        <v>277</v>
      </c>
      <c r="AW297" t="s">
        <v>6</v>
      </c>
      <c r="AX297" t="s">
        <v>6</v>
      </c>
      <c r="AY297" t="s">
        <v>6</v>
      </c>
      <c r="BC297" t="s">
        <v>277</v>
      </c>
      <c r="BD297" t="s">
        <v>6</v>
      </c>
      <c r="BE297" t="s">
        <v>6</v>
      </c>
      <c r="BF297" t="s">
        <v>6</v>
      </c>
      <c r="BG297" t="s">
        <v>6</v>
      </c>
      <c r="BI297" t="s">
        <v>6</v>
      </c>
      <c r="BJ297" t="s">
        <v>6</v>
      </c>
      <c r="BK297" t="s">
        <v>6</v>
      </c>
      <c r="BL297" t="s">
        <v>277</v>
      </c>
      <c r="BM297" t="s">
        <v>6</v>
      </c>
      <c r="BN297" t="s">
        <v>6</v>
      </c>
      <c r="BO297" t="s">
        <v>6</v>
      </c>
      <c r="BP297" t="s">
        <v>277</v>
      </c>
      <c r="BQ297" t="s">
        <v>6</v>
      </c>
      <c r="BR297" t="s">
        <v>6</v>
      </c>
      <c r="BS297" t="s">
        <v>6</v>
      </c>
      <c r="BT297" t="s">
        <v>6</v>
      </c>
      <c r="BV297" t="s">
        <v>6</v>
      </c>
      <c r="BW297" t="s">
        <v>6</v>
      </c>
      <c r="BY297" t="s">
        <v>6</v>
      </c>
      <c r="CA297" t="s">
        <v>6</v>
      </c>
      <c r="CC297" t="s">
        <v>6</v>
      </c>
      <c r="CD297" t="s">
        <v>6</v>
      </c>
      <c r="CE297" t="s">
        <v>6</v>
      </c>
      <c r="CL297" t="s">
        <v>277</v>
      </c>
      <c r="CM297" t="s">
        <v>6</v>
      </c>
    </row>
    <row r="298" spans="1:91" x14ac:dyDescent="0.25">
      <c r="A298" s="36"/>
      <c r="J298" t="s">
        <v>903</v>
      </c>
      <c r="S298" t="s">
        <v>904</v>
      </c>
      <c r="AF298" t="s">
        <v>905</v>
      </c>
      <c r="AI298" t="s">
        <v>906</v>
      </c>
      <c r="AJ298" t="s">
        <v>907</v>
      </c>
      <c r="AV298" t="s">
        <v>908</v>
      </c>
      <c r="BC298" t="s">
        <v>909</v>
      </c>
      <c r="BL298" t="s">
        <v>277</v>
      </c>
      <c r="BP298" t="s">
        <v>910</v>
      </c>
      <c r="CL298" t="s">
        <v>911</v>
      </c>
    </row>
    <row r="299" spans="1:91" x14ac:dyDescent="0.25">
      <c r="A299" s="36"/>
      <c r="G299">
        <v>0</v>
      </c>
      <c r="H299">
        <v>0</v>
      </c>
      <c r="J299">
        <v>0</v>
      </c>
      <c r="K299">
        <v>0</v>
      </c>
      <c r="L299">
        <v>0</v>
      </c>
      <c r="M299">
        <v>0</v>
      </c>
      <c r="N299">
        <v>0</v>
      </c>
      <c r="O299">
        <v>0</v>
      </c>
      <c r="Q299">
        <v>0</v>
      </c>
      <c r="R299">
        <v>0</v>
      </c>
      <c r="S299">
        <v>0</v>
      </c>
      <c r="W299">
        <v>0</v>
      </c>
      <c r="Y299">
        <v>0</v>
      </c>
      <c r="AB299">
        <v>3</v>
      </c>
      <c r="AC299">
        <v>0</v>
      </c>
      <c r="AE299">
        <v>0</v>
      </c>
      <c r="AF299">
        <v>0</v>
      </c>
      <c r="AG299">
        <v>0</v>
      </c>
      <c r="AH299">
        <v>0</v>
      </c>
      <c r="AJ299">
        <v>0</v>
      </c>
      <c r="AK299">
        <v>0</v>
      </c>
      <c r="AN299">
        <v>0</v>
      </c>
      <c r="AO299">
        <v>0</v>
      </c>
      <c r="AP299">
        <v>0</v>
      </c>
      <c r="AQ299">
        <v>0</v>
      </c>
      <c r="AR299">
        <v>0</v>
      </c>
      <c r="AS299">
        <v>0</v>
      </c>
      <c r="AU299">
        <v>0</v>
      </c>
      <c r="AV299">
        <v>0</v>
      </c>
      <c r="AX299">
        <v>0</v>
      </c>
      <c r="AY299">
        <v>0</v>
      </c>
      <c r="BC299">
        <v>0</v>
      </c>
      <c r="BD299">
        <v>0</v>
      </c>
      <c r="BF299">
        <v>3</v>
      </c>
      <c r="BG299">
        <v>0</v>
      </c>
      <c r="BI299">
        <v>0</v>
      </c>
      <c r="BJ299">
        <v>0</v>
      </c>
      <c r="BK299">
        <v>0</v>
      </c>
      <c r="BL299">
        <v>0</v>
      </c>
      <c r="BM299">
        <v>0</v>
      </c>
      <c r="BN299">
        <v>0</v>
      </c>
      <c r="BO299">
        <v>0</v>
      </c>
      <c r="BP299">
        <v>0</v>
      </c>
      <c r="BQ299">
        <v>0</v>
      </c>
      <c r="BR299">
        <v>0</v>
      </c>
      <c r="BS299">
        <v>0</v>
      </c>
      <c r="BT299">
        <v>0</v>
      </c>
      <c r="BV299">
        <v>0</v>
      </c>
      <c r="BW299">
        <v>0</v>
      </c>
      <c r="CA299">
        <v>0</v>
      </c>
      <c r="CC299">
        <v>0</v>
      </c>
      <c r="CD299">
        <v>0</v>
      </c>
      <c r="CE299">
        <v>0</v>
      </c>
    </row>
    <row r="300" spans="1:91" x14ac:dyDescent="0.25">
      <c r="A300" s="36"/>
      <c r="G300">
        <v>0</v>
      </c>
      <c r="H300">
        <v>0</v>
      </c>
      <c r="J300">
        <v>0</v>
      </c>
      <c r="K300">
        <v>0</v>
      </c>
      <c r="L300">
        <v>0</v>
      </c>
      <c r="M300">
        <v>0</v>
      </c>
      <c r="N300">
        <v>0</v>
      </c>
      <c r="O300">
        <v>0</v>
      </c>
      <c r="Q300">
        <v>0</v>
      </c>
      <c r="R300">
        <v>0</v>
      </c>
      <c r="S300">
        <v>0</v>
      </c>
      <c r="W300">
        <v>0</v>
      </c>
      <c r="Y300">
        <v>0</v>
      </c>
      <c r="AB300">
        <v>0</v>
      </c>
      <c r="AC300">
        <v>0</v>
      </c>
      <c r="AE300">
        <v>0</v>
      </c>
      <c r="AF300">
        <v>0</v>
      </c>
      <c r="AG300">
        <v>0</v>
      </c>
      <c r="AH300">
        <v>0</v>
      </c>
      <c r="AJ300">
        <v>0</v>
      </c>
      <c r="AK300">
        <v>0</v>
      </c>
      <c r="AN300">
        <v>0</v>
      </c>
      <c r="AO300">
        <v>0</v>
      </c>
      <c r="AP300">
        <v>0</v>
      </c>
      <c r="AQ300">
        <v>0</v>
      </c>
      <c r="AR300">
        <v>0</v>
      </c>
      <c r="AS300">
        <v>0</v>
      </c>
      <c r="AU300">
        <v>0</v>
      </c>
      <c r="AV300">
        <v>0</v>
      </c>
      <c r="AX300">
        <v>0</v>
      </c>
      <c r="AY300">
        <v>0</v>
      </c>
      <c r="BC300">
        <v>0</v>
      </c>
      <c r="BD300">
        <v>0</v>
      </c>
      <c r="BF300">
        <v>3</v>
      </c>
      <c r="BG300">
        <v>0</v>
      </c>
      <c r="BI300">
        <v>0</v>
      </c>
      <c r="BJ300">
        <v>0</v>
      </c>
      <c r="BK300">
        <v>0</v>
      </c>
      <c r="BL300">
        <v>0</v>
      </c>
      <c r="BM300">
        <v>0</v>
      </c>
      <c r="BN300">
        <v>0</v>
      </c>
      <c r="BO300">
        <v>0</v>
      </c>
      <c r="BP300">
        <v>0</v>
      </c>
      <c r="BQ300">
        <v>0</v>
      </c>
      <c r="BR300">
        <v>0</v>
      </c>
      <c r="BS300">
        <v>0</v>
      </c>
      <c r="BT300">
        <v>0</v>
      </c>
      <c r="BV300">
        <v>0</v>
      </c>
      <c r="BW300">
        <v>0</v>
      </c>
      <c r="CA300">
        <v>0</v>
      </c>
      <c r="CC300">
        <v>0</v>
      </c>
      <c r="CD300">
        <v>0</v>
      </c>
      <c r="CE300">
        <v>0</v>
      </c>
    </row>
    <row r="301" spans="1:91" x14ac:dyDescent="0.25">
      <c r="A301" s="36"/>
      <c r="G301" t="s">
        <v>7</v>
      </c>
      <c r="H301" t="s">
        <v>6</v>
      </c>
      <c r="I301" t="s">
        <v>6</v>
      </c>
      <c r="J301" t="s">
        <v>7</v>
      </c>
      <c r="K301" t="s">
        <v>6</v>
      </c>
      <c r="L301" t="s">
        <v>7</v>
      </c>
      <c r="M301" t="s">
        <v>7</v>
      </c>
      <c r="O301" t="s">
        <v>6</v>
      </c>
      <c r="P301" t="s">
        <v>7</v>
      </c>
      <c r="Q301" t="s">
        <v>7</v>
      </c>
      <c r="R301" t="s">
        <v>7</v>
      </c>
      <c r="S301" t="s">
        <v>7</v>
      </c>
      <c r="W301" t="s">
        <v>6</v>
      </c>
      <c r="X301" t="s">
        <v>6</v>
      </c>
      <c r="Y301" t="s">
        <v>7</v>
      </c>
      <c r="AA301" t="s">
        <v>7</v>
      </c>
      <c r="AB301" t="s">
        <v>6</v>
      </c>
      <c r="AC301" t="s">
        <v>7</v>
      </c>
      <c r="AE301" t="s">
        <v>7</v>
      </c>
      <c r="AF301" t="s">
        <v>6</v>
      </c>
      <c r="AG301" t="s">
        <v>6</v>
      </c>
      <c r="AH301" t="s">
        <v>6</v>
      </c>
      <c r="AI301" t="s">
        <v>6</v>
      </c>
      <c r="AJ301" t="s">
        <v>7</v>
      </c>
      <c r="AK301" t="s">
        <v>6</v>
      </c>
      <c r="AL301" t="s">
        <v>7</v>
      </c>
      <c r="AN301" t="s">
        <v>7</v>
      </c>
      <c r="AO301" t="s">
        <v>6</v>
      </c>
      <c r="AP301" t="s">
        <v>7</v>
      </c>
      <c r="AQ301" t="s">
        <v>6</v>
      </c>
      <c r="AR301" t="s">
        <v>7</v>
      </c>
      <c r="AS301" t="s">
        <v>6</v>
      </c>
      <c r="AU301" t="s">
        <v>7</v>
      </c>
      <c r="AW301" t="s">
        <v>6</v>
      </c>
      <c r="AX301" t="s">
        <v>7</v>
      </c>
      <c r="AY301" t="s">
        <v>6</v>
      </c>
      <c r="BA301" t="s">
        <v>6</v>
      </c>
      <c r="BC301" t="s">
        <v>7</v>
      </c>
      <c r="BD301" t="s">
        <v>7</v>
      </c>
      <c r="BE301" t="s">
        <v>6</v>
      </c>
      <c r="BF301" t="s">
        <v>6</v>
      </c>
      <c r="BG301" t="s">
        <v>7</v>
      </c>
      <c r="BI301" t="s">
        <v>6</v>
      </c>
      <c r="BJ301" t="s">
        <v>6</v>
      </c>
      <c r="BK301" t="s">
        <v>7</v>
      </c>
      <c r="BL301" t="s">
        <v>7</v>
      </c>
      <c r="BM301" t="s">
        <v>7</v>
      </c>
      <c r="BN301" t="s">
        <v>6</v>
      </c>
      <c r="BO301" t="s">
        <v>6</v>
      </c>
      <c r="BP301" t="s">
        <v>7</v>
      </c>
      <c r="BQ301" t="s">
        <v>7</v>
      </c>
      <c r="BR301" t="s">
        <v>6</v>
      </c>
      <c r="BS301" t="s">
        <v>7</v>
      </c>
      <c r="BT301" t="s">
        <v>7</v>
      </c>
      <c r="BV301" t="s">
        <v>6</v>
      </c>
      <c r="BW301" t="s">
        <v>6</v>
      </c>
      <c r="BY301" t="s">
        <v>6</v>
      </c>
      <c r="CA301" t="s">
        <v>6</v>
      </c>
      <c r="CC301" t="s">
        <v>7</v>
      </c>
      <c r="CD301" t="s">
        <v>7</v>
      </c>
      <c r="CE301" t="s">
        <v>7</v>
      </c>
      <c r="CH301" t="s">
        <v>6</v>
      </c>
      <c r="CL301" t="s">
        <v>6</v>
      </c>
      <c r="CM301" t="s">
        <v>6</v>
      </c>
    </row>
    <row r="302" spans="1:91" x14ac:dyDescent="0.25">
      <c r="A302" s="36"/>
      <c r="G302" t="s">
        <v>6</v>
      </c>
      <c r="H302" t="s">
        <v>6</v>
      </c>
      <c r="I302" t="s">
        <v>6</v>
      </c>
      <c r="J302" t="s">
        <v>7</v>
      </c>
      <c r="K302" t="s">
        <v>6</v>
      </c>
      <c r="L302" t="s">
        <v>7</v>
      </c>
      <c r="M302" t="s">
        <v>6</v>
      </c>
      <c r="N302" t="s">
        <v>6</v>
      </c>
      <c r="O302" t="s">
        <v>6</v>
      </c>
      <c r="P302" t="s">
        <v>6</v>
      </c>
      <c r="Q302" t="s">
        <v>6</v>
      </c>
      <c r="R302" t="s">
        <v>7</v>
      </c>
      <c r="S302" t="s">
        <v>7</v>
      </c>
      <c r="W302" t="s">
        <v>6</v>
      </c>
      <c r="Y302" t="s">
        <v>6</v>
      </c>
      <c r="AA302" t="s">
        <v>7</v>
      </c>
      <c r="AB302" t="s">
        <v>6</v>
      </c>
      <c r="AC302" t="s">
        <v>7</v>
      </c>
      <c r="AE302" t="s">
        <v>7</v>
      </c>
      <c r="AF302" t="s">
        <v>6</v>
      </c>
      <c r="AG302" t="s">
        <v>6</v>
      </c>
      <c r="AH302" t="s">
        <v>7</v>
      </c>
      <c r="AI302" t="s">
        <v>6</v>
      </c>
      <c r="AJ302" t="s">
        <v>6</v>
      </c>
      <c r="AK302" t="s">
        <v>6</v>
      </c>
      <c r="AL302" t="s">
        <v>6</v>
      </c>
      <c r="AN302" t="s">
        <v>7</v>
      </c>
      <c r="AO302" t="s">
        <v>6</v>
      </c>
      <c r="AP302" t="s">
        <v>6</v>
      </c>
      <c r="AQ302" t="s">
        <v>6</v>
      </c>
      <c r="AR302" t="s">
        <v>6</v>
      </c>
      <c r="AS302" t="s">
        <v>6</v>
      </c>
      <c r="AU302" t="s">
        <v>7</v>
      </c>
      <c r="AW302" t="s">
        <v>6</v>
      </c>
      <c r="AX302" t="s">
        <v>6</v>
      </c>
      <c r="AY302" t="s">
        <v>6</v>
      </c>
      <c r="BA302" t="s">
        <v>7</v>
      </c>
      <c r="BC302" t="s">
        <v>7</v>
      </c>
      <c r="BD302" t="s">
        <v>6</v>
      </c>
      <c r="BE302" t="s">
        <v>6</v>
      </c>
      <c r="BF302" t="s">
        <v>6</v>
      </c>
      <c r="BG302" t="s">
        <v>6</v>
      </c>
      <c r="BI302" t="s">
        <v>7</v>
      </c>
      <c r="BJ302" t="s">
        <v>7</v>
      </c>
      <c r="BK302" t="s">
        <v>6</v>
      </c>
      <c r="BL302" t="s">
        <v>7</v>
      </c>
      <c r="BM302" t="s">
        <v>7</v>
      </c>
      <c r="BN302" t="s">
        <v>6</v>
      </c>
      <c r="BO302" t="s">
        <v>6</v>
      </c>
      <c r="BP302" t="s">
        <v>6</v>
      </c>
      <c r="BQ302" t="s">
        <v>7</v>
      </c>
      <c r="BR302" t="s">
        <v>6</v>
      </c>
      <c r="BS302" t="s">
        <v>7</v>
      </c>
      <c r="BT302" t="s">
        <v>6</v>
      </c>
      <c r="BV302" t="s">
        <v>6</v>
      </c>
      <c r="BW302" t="s">
        <v>6</v>
      </c>
      <c r="BY302" t="s">
        <v>6</v>
      </c>
      <c r="CA302" t="s">
        <v>6</v>
      </c>
      <c r="CC302" t="s">
        <v>6</v>
      </c>
      <c r="CD302" t="s">
        <v>7</v>
      </c>
      <c r="CE302" t="s">
        <v>7</v>
      </c>
      <c r="CH302" t="s">
        <v>7</v>
      </c>
      <c r="CM302" t="s">
        <v>6</v>
      </c>
    </row>
    <row r="303" spans="1:91" x14ac:dyDescent="0.25">
      <c r="A303" s="36"/>
    </row>
    <row r="304" spans="1:91" x14ac:dyDescent="0.25">
      <c r="A304" s="36"/>
      <c r="J304" t="s">
        <v>912</v>
      </c>
      <c r="L304" t="s">
        <v>913</v>
      </c>
      <c r="R304" t="s">
        <v>914</v>
      </c>
      <c r="S304" t="s">
        <v>915</v>
      </c>
      <c r="AC304" t="s">
        <v>916</v>
      </c>
      <c r="AE304" t="s">
        <v>917</v>
      </c>
      <c r="AH304" t="s">
        <v>918</v>
      </c>
      <c r="AN304" t="s">
        <v>919</v>
      </c>
      <c r="AU304" t="s">
        <v>920</v>
      </c>
      <c r="BA304" t="s">
        <v>921</v>
      </c>
      <c r="BG304" t="s">
        <v>922</v>
      </c>
      <c r="BI304" t="s">
        <v>923</v>
      </c>
      <c r="BJ304" t="s">
        <v>924</v>
      </c>
      <c r="BL304" t="s">
        <v>925</v>
      </c>
      <c r="BM304" t="s">
        <v>926</v>
      </c>
      <c r="BQ304" t="s">
        <v>927</v>
      </c>
      <c r="BS304" t="s">
        <v>928</v>
      </c>
      <c r="CD304" t="s">
        <v>929</v>
      </c>
      <c r="CE304" t="s">
        <v>930</v>
      </c>
      <c r="CH304" t="s">
        <v>931</v>
      </c>
    </row>
    <row r="305" spans="1:91" x14ac:dyDescent="0.25">
      <c r="A305" s="36"/>
      <c r="G305">
        <v>4</v>
      </c>
      <c r="H305">
        <v>48</v>
      </c>
      <c r="J305">
        <v>21</v>
      </c>
      <c r="K305">
        <v>0</v>
      </c>
      <c r="L305">
        <v>52</v>
      </c>
      <c r="M305">
        <v>50</v>
      </c>
      <c r="N305">
        <v>0</v>
      </c>
      <c r="O305">
        <v>9</v>
      </c>
      <c r="P305">
        <v>10</v>
      </c>
      <c r="Q305">
        <v>12</v>
      </c>
      <c r="R305">
        <v>28</v>
      </c>
      <c r="S305">
        <v>25</v>
      </c>
      <c r="W305">
        <v>0</v>
      </c>
      <c r="Y305">
        <v>33</v>
      </c>
      <c r="AA305">
        <v>27</v>
      </c>
      <c r="AB305">
        <v>40</v>
      </c>
      <c r="AC305">
        <v>26</v>
      </c>
      <c r="AF305">
        <v>2</v>
      </c>
      <c r="AG305">
        <v>0</v>
      </c>
      <c r="AH305">
        <v>25</v>
      </c>
      <c r="AJ305">
        <v>17</v>
      </c>
      <c r="AK305">
        <v>0</v>
      </c>
      <c r="AL305">
        <v>14</v>
      </c>
      <c r="AN305">
        <v>16</v>
      </c>
      <c r="AO305">
        <v>0</v>
      </c>
      <c r="AP305">
        <v>1</v>
      </c>
      <c r="AR305">
        <v>108</v>
      </c>
      <c r="AS305">
        <v>0</v>
      </c>
      <c r="AU305">
        <v>10</v>
      </c>
      <c r="AW305">
        <v>6</v>
      </c>
      <c r="AX305">
        <v>0</v>
      </c>
      <c r="AY305">
        <v>0</v>
      </c>
      <c r="BA305">
        <v>4</v>
      </c>
      <c r="BC305">
        <v>14</v>
      </c>
      <c r="BD305">
        <v>36</v>
      </c>
      <c r="BF305">
        <v>22</v>
      </c>
      <c r="BG305">
        <v>3</v>
      </c>
      <c r="BI305">
        <v>133</v>
      </c>
      <c r="BJ305">
        <v>20</v>
      </c>
      <c r="BK305">
        <v>20</v>
      </c>
      <c r="BL305">
        <v>2</v>
      </c>
      <c r="BM305">
        <v>0</v>
      </c>
      <c r="BO305">
        <v>1</v>
      </c>
      <c r="BP305">
        <v>15</v>
      </c>
      <c r="BQ305">
        <v>19</v>
      </c>
      <c r="BR305">
        <v>20</v>
      </c>
      <c r="BS305">
        <v>27</v>
      </c>
      <c r="BT305">
        <v>6</v>
      </c>
      <c r="BV305">
        <v>10</v>
      </c>
      <c r="BW305">
        <v>37</v>
      </c>
      <c r="CA305">
        <v>100</v>
      </c>
      <c r="CC305">
        <v>1</v>
      </c>
      <c r="CD305">
        <v>15</v>
      </c>
      <c r="CE305">
        <v>1</v>
      </c>
      <c r="CH305">
        <v>53</v>
      </c>
    </row>
    <row r="306" spans="1:91" x14ac:dyDescent="0.25">
      <c r="A306" s="36"/>
      <c r="G306">
        <v>0</v>
      </c>
      <c r="H306">
        <v>0</v>
      </c>
      <c r="J306">
        <v>10</v>
      </c>
      <c r="K306">
        <v>0</v>
      </c>
      <c r="L306">
        <v>0</v>
      </c>
      <c r="M306">
        <v>0</v>
      </c>
      <c r="N306">
        <v>0</v>
      </c>
      <c r="O306">
        <v>0</v>
      </c>
      <c r="P306">
        <v>2</v>
      </c>
      <c r="Q306">
        <v>2</v>
      </c>
      <c r="R306">
        <v>28</v>
      </c>
      <c r="S306">
        <v>17</v>
      </c>
      <c r="W306">
        <v>0</v>
      </c>
      <c r="Y306">
        <v>0</v>
      </c>
      <c r="AA306">
        <v>23</v>
      </c>
      <c r="AB306">
        <v>2</v>
      </c>
      <c r="AC306">
        <v>5</v>
      </c>
      <c r="AF306">
        <v>0</v>
      </c>
      <c r="AG306">
        <v>0</v>
      </c>
      <c r="AH306">
        <v>2</v>
      </c>
      <c r="AJ306">
        <v>3</v>
      </c>
      <c r="AK306">
        <v>0</v>
      </c>
      <c r="AL306">
        <v>0</v>
      </c>
      <c r="AN306">
        <v>0</v>
      </c>
      <c r="AO306">
        <v>0</v>
      </c>
      <c r="AP306">
        <v>0</v>
      </c>
      <c r="AR306">
        <v>29</v>
      </c>
      <c r="AS306">
        <v>0</v>
      </c>
      <c r="AU306">
        <v>10</v>
      </c>
      <c r="AW306">
        <v>1</v>
      </c>
      <c r="AX306">
        <v>0</v>
      </c>
      <c r="AY306">
        <v>0</v>
      </c>
      <c r="BA306">
        <v>3</v>
      </c>
      <c r="BC306">
        <v>10</v>
      </c>
      <c r="BD306">
        <v>16</v>
      </c>
      <c r="BF306">
        <v>9</v>
      </c>
      <c r="BG306">
        <v>0</v>
      </c>
      <c r="BI306">
        <v>6</v>
      </c>
      <c r="BJ306">
        <v>17</v>
      </c>
      <c r="BK306">
        <v>3</v>
      </c>
      <c r="BL306">
        <v>0</v>
      </c>
      <c r="BM306">
        <v>0</v>
      </c>
      <c r="BO306">
        <v>1</v>
      </c>
      <c r="BP306">
        <v>0</v>
      </c>
      <c r="BQ306">
        <v>12</v>
      </c>
      <c r="BR306">
        <v>14</v>
      </c>
      <c r="BS306">
        <v>1</v>
      </c>
      <c r="BT306">
        <v>1</v>
      </c>
      <c r="BV306">
        <v>0</v>
      </c>
      <c r="BW306">
        <v>0</v>
      </c>
      <c r="CA306">
        <v>80</v>
      </c>
      <c r="CC306">
        <v>1</v>
      </c>
      <c r="CD306">
        <v>1</v>
      </c>
      <c r="CE306">
        <v>1</v>
      </c>
      <c r="CH306">
        <v>7</v>
      </c>
    </row>
    <row r="307" spans="1:91" x14ac:dyDescent="0.25">
      <c r="A307" s="36"/>
      <c r="G307">
        <v>0</v>
      </c>
      <c r="H307">
        <v>0</v>
      </c>
      <c r="J307">
        <v>47.619</v>
      </c>
      <c r="L307">
        <v>0</v>
      </c>
      <c r="M307">
        <v>0</v>
      </c>
      <c r="O307">
        <v>0</v>
      </c>
      <c r="P307">
        <v>20</v>
      </c>
      <c r="Q307">
        <v>16.667000000000002</v>
      </c>
      <c r="R307">
        <v>100</v>
      </c>
      <c r="S307">
        <v>68</v>
      </c>
      <c r="Y307">
        <v>0</v>
      </c>
      <c r="AA307">
        <v>85.185000000000002</v>
      </c>
      <c r="AB307">
        <v>5</v>
      </c>
      <c r="AC307">
        <v>19.231000000000002</v>
      </c>
      <c r="AF307">
        <v>0</v>
      </c>
      <c r="AH307">
        <v>8</v>
      </c>
      <c r="AJ307">
        <v>17.646999999999998</v>
      </c>
      <c r="AL307">
        <v>0</v>
      </c>
      <c r="AN307">
        <v>0</v>
      </c>
      <c r="AP307">
        <v>0</v>
      </c>
      <c r="AR307">
        <v>26.852</v>
      </c>
      <c r="AU307">
        <v>100</v>
      </c>
      <c r="AW307">
        <v>16.667000000000002</v>
      </c>
      <c r="BA307">
        <v>75</v>
      </c>
      <c r="BC307">
        <v>71.429000000000002</v>
      </c>
      <c r="BD307">
        <v>44.444000000000003</v>
      </c>
      <c r="BF307">
        <v>40.908999999999999</v>
      </c>
      <c r="BG307">
        <v>0</v>
      </c>
      <c r="BI307">
        <v>4.5110000000000001</v>
      </c>
      <c r="BJ307">
        <v>85</v>
      </c>
      <c r="BK307">
        <v>15</v>
      </c>
      <c r="BL307">
        <v>0</v>
      </c>
      <c r="BO307">
        <v>100</v>
      </c>
      <c r="BP307">
        <v>0</v>
      </c>
      <c r="BQ307">
        <v>63.158000000000001</v>
      </c>
      <c r="BR307">
        <v>70</v>
      </c>
      <c r="BS307">
        <v>3.7040000000000002</v>
      </c>
      <c r="BT307">
        <v>16.667000000000002</v>
      </c>
      <c r="BV307">
        <v>0</v>
      </c>
      <c r="BW307">
        <v>0</v>
      </c>
      <c r="CA307">
        <v>80</v>
      </c>
      <c r="CC307">
        <v>100</v>
      </c>
      <c r="CD307">
        <v>6.6669999999999998</v>
      </c>
      <c r="CE307">
        <v>100</v>
      </c>
      <c r="CH307">
        <v>13.208</v>
      </c>
    </row>
    <row r="308" spans="1:91" x14ac:dyDescent="0.25">
      <c r="A308" s="36"/>
      <c r="G308" t="s">
        <v>7</v>
      </c>
      <c r="H308" t="s">
        <v>6</v>
      </c>
      <c r="I308" t="s">
        <v>6</v>
      </c>
      <c r="J308" t="s">
        <v>7</v>
      </c>
      <c r="K308" t="s">
        <v>6</v>
      </c>
      <c r="L308" t="s">
        <v>7</v>
      </c>
      <c r="M308" t="s">
        <v>7</v>
      </c>
      <c r="N308" t="s">
        <v>7</v>
      </c>
      <c r="O308" t="s">
        <v>6</v>
      </c>
      <c r="P308" t="s">
        <v>7</v>
      </c>
      <c r="Q308" t="s">
        <v>7</v>
      </c>
      <c r="R308" t="s">
        <v>6</v>
      </c>
      <c r="S308" t="s">
        <v>7</v>
      </c>
      <c r="W308" t="s">
        <v>6</v>
      </c>
      <c r="X308" t="s">
        <v>7</v>
      </c>
      <c r="Y308" t="s">
        <v>7</v>
      </c>
      <c r="AA308" t="s">
        <v>7</v>
      </c>
      <c r="AB308" t="s">
        <v>6</v>
      </c>
      <c r="AC308" t="s">
        <v>7</v>
      </c>
      <c r="AE308" t="s">
        <v>6</v>
      </c>
      <c r="AF308" t="s">
        <v>7</v>
      </c>
      <c r="AG308" t="s">
        <v>6</v>
      </c>
      <c r="AH308" t="s">
        <v>6</v>
      </c>
      <c r="AI308" t="s">
        <v>7</v>
      </c>
      <c r="AJ308" t="s">
        <v>7</v>
      </c>
      <c r="AK308" t="s">
        <v>6</v>
      </c>
      <c r="AL308" t="s">
        <v>7</v>
      </c>
      <c r="AN308" t="s">
        <v>7</v>
      </c>
      <c r="AO308" t="s">
        <v>7</v>
      </c>
      <c r="AP308" t="s">
        <v>7</v>
      </c>
      <c r="AQ308" t="s">
        <v>6</v>
      </c>
      <c r="AR308" t="s">
        <v>7</v>
      </c>
      <c r="AS308" t="s">
        <v>7</v>
      </c>
      <c r="AU308" t="s">
        <v>7</v>
      </c>
      <c r="AV308" t="s">
        <v>6</v>
      </c>
      <c r="AW308" t="s">
        <v>6</v>
      </c>
      <c r="AX308" t="s">
        <v>7</v>
      </c>
      <c r="AY308" t="s">
        <v>7</v>
      </c>
      <c r="BA308" t="s">
        <v>6</v>
      </c>
      <c r="BC308" t="s">
        <v>7</v>
      </c>
      <c r="BD308" t="s">
        <v>7</v>
      </c>
      <c r="BE308" t="s">
        <v>6</v>
      </c>
      <c r="BF308" t="s">
        <v>6</v>
      </c>
      <c r="BG308" t="s">
        <v>7</v>
      </c>
      <c r="BI308" t="s">
        <v>7</v>
      </c>
      <c r="BJ308" t="s">
        <v>7</v>
      </c>
      <c r="BK308" t="s">
        <v>7</v>
      </c>
      <c r="BL308" t="s">
        <v>7</v>
      </c>
      <c r="BM308" t="s">
        <v>7</v>
      </c>
      <c r="BN308" t="s">
        <v>6</v>
      </c>
      <c r="BO308" t="s">
        <v>6</v>
      </c>
      <c r="BP308" t="s">
        <v>6</v>
      </c>
      <c r="BQ308" t="s">
        <v>7</v>
      </c>
      <c r="BR308" t="s">
        <v>7</v>
      </c>
      <c r="BS308" t="s">
        <v>7</v>
      </c>
      <c r="BT308" t="s">
        <v>7</v>
      </c>
      <c r="BV308" t="s">
        <v>6</v>
      </c>
      <c r="BY308" t="s">
        <v>7</v>
      </c>
      <c r="CA308" t="s">
        <v>7</v>
      </c>
      <c r="CC308" t="s">
        <v>7</v>
      </c>
      <c r="CD308" t="s">
        <v>6</v>
      </c>
      <c r="CE308" t="s">
        <v>7</v>
      </c>
      <c r="CH308" t="s">
        <v>6</v>
      </c>
      <c r="CL308" t="s">
        <v>7</v>
      </c>
      <c r="CM308" t="s">
        <v>6</v>
      </c>
    </row>
    <row r="309" spans="1:91" x14ac:dyDescent="0.25">
      <c r="A309" s="36"/>
      <c r="G309" t="s">
        <v>7</v>
      </c>
      <c r="J309" t="s">
        <v>7</v>
      </c>
      <c r="L309" t="s">
        <v>7</v>
      </c>
      <c r="M309" t="s">
        <v>7</v>
      </c>
      <c r="N309" t="s">
        <v>7</v>
      </c>
      <c r="P309" t="s">
        <v>7</v>
      </c>
      <c r="Q309" t="s">
        <v>7</v>
      </c>
      <c r="S309" t="s">
        <v>7</v>
      </c>
      <c r="X309" t="s">
        <v>7</v>
      </c>
      <c r="Y309" t="s">
        <v>7</v>
      </c>
      <c r="AA309" t="s">
        <v>6</v>
      </c>
      <c r="AC309" t="s">
        <v>7</v>
      </c>
      <c r="AF309" t="s">
        <v>7</v>
      </c>
      <c r="AJ309" t="s">
        <v>7</v>
      </c>
      <c r="AL309" t="s">
        <v>7</v>
      </c>
      <c r="AN309" t="s">
        <v>7</v>
      </c>
      <c r="AO309" t="s">
        <v>7</v>
      </c>
      <c r="AP309" t="s">
        <v>7</v>
      </c>
      <c r="AR309" t="s">
        <v>7</v>
      </c>
      <c r="AS309" t="s">
        <v>7</v>
      </c>
      <c r="AU309" t="s">
        <v>6</v>
      </c>
      <c r="AX309" t="s">
        <v>6</v>
      </c>
      <c r="AY309" t="s">
        <v>7</v>
      </c>
      <c r="BC309" t="s">
        <v>7</v>
      </c>
      <c r="BD309" t="s">
        <v>7</v>
      </c>
      <c r="BG309" t="s">
        <v>7</v>
      </c>
      <c r="BI309" t="s">
        <v>7</v>
      </c>
      <c r="BJ309" t="s">
        <v>7</v>
      </c>
      <c r="BK309" t="s">
        <v>7</v>
      </c>
      <c r="BL309" t="s">
        <v>6</v>
      </c>
      <c r="BM309" t="s">
        <v>7</v>
      </c>
      <c r="BQ309" t="s">
        <v>7</v>
      </c>
      <c r="BR309" t="s">
        <v>7</v>
      </c>
      <c r="BS309" t="s">
        <v>7</v>
      </c>
      <c r="BT309" t="s">
        <v>7</v>
      </c>
      <c r="BY309" t="s">
        <v>6</v>
      </c>
      <c r="CA309" t="s">
        <v>7</v>
      </c>
      <c r="CC309" t="s">
        <v>7</v>
      </c>
      <c r="CE309" t="s">
        <v>6</v>
      </c>
      <c r="CL309" t="s">
        <v>7</v>
      </c>
    </row>
    <row r="310" spans="1:91" x14ac:dyDescent="0.25">
      <c r="A310" s="36"/>
      <c r="G310" t="s">
        <v>932</v>
      </c>
      <c r="J310" t="s">
        <v>933</v>
      </c>
      <c r="L310" t="s">
        <v>934</v>
      </c>
      <c r="M310" t="s">
        <v>935</v>
      </c>
      <c r="N310" t="s">
        <v>936</v>
      </c>
      <c r="Q310" t="s">
        <v>937</v>
      </c>
      <c r="S310" t="s">
        <v>938</v>
      </c>
      <c r="X310" t="s">
        <v>939</v>
      </c>
      <c r="Y310" t="s">
        <v>940</v>
      </c>
      <c r="AC310" t="s">
        <v>941</v>
      </c>
      <c r="AF310" t="s">
        <v>942</v>
      </c>
      <c r="AJ310" t="s">
        <v>943</v>
      </c>
      <c r="AL310" t="s">
        <v>944</v>
      </c>
      <c r="AN310" t="s">
        <v>945</v>
      </c>
      <c r="AO310" t="s">
        <v>946</v>
      </c>
      <c r="AP310" t="s">
        <v>947</v>
      </c>
      <c r="AR310" t="s">
        <v>948</v>
      </c>
      <c r="AS310" t="s">
        <v>949</v>
      </c>
      <c r="AY310" t="s">
        <v>950</v>
      </c>
      <c r="BC310" t="s">
        <v>951</v>
      </c>
      <c r="BD310" t="s">
        <v>952</v>
      </c>
      <c r="BG310" t="s">
        <v>953</v>
      </c>
      <c r="BI310" t="s">
        <v>954</v>
      </c>
      <c r="BJ310" t="s">
        <v>955</v>
      </c>
      <c r="BK310" t="s">
        <v>943</v>
      </c>
      <c r="BM310" t="s">
        <v>956</v>
      </c>
      <c r="BQ310" t="s">
        <v>957</v>
      </c>
      <c r="BR310" t="s">
        <v>958</v>
      </c>
      <c r="BS310" t="s">
        <v>943</v>
      </c>
      <c r="BT310" t="s">
        <v>943</v>
      </c>
      <c r="CA310" t="s">
        <v>959</v>
      </c>
      <c r="CC310" t="s">
        <v>960</v>
      </c>
      <c r="CL310" t="s">
        <v>961</v>
      </c>
    </row>
    <row r="311" spans="1:91" x14ac:dyDescent="0.25">
      <c r="A311" s="36"/>
      <c r="G311" t="s">
        <v>368</v>
      </c>
      <c r="J311" t="s">
        <v>368</v>
      </c>
      <c r="L311" t="s">
        <v>368</v>
      </c>
      <c r="M311" t="s">
        <v>368</v>
      </c>
      <c r="N311" t="s">
        <v>367</v>
      </c>
      <c r="P311" t="s">
        <v>366</v>
      </c>
      <c r="Q311" t="s">
        <v>368</v>
      </c>
      <c r="S311" t="s">
        <v>368</v>
      </c>
      <c r="X311" t="s">
        <v>368</v>
      </c>
      <c r="Y311" t="s">
        <v>368</v>
      </c>
      <c r="AC311" t="s">
        <v>368</v>
      </c>
      <c r="AF311" t="s">
        <v>368</v>
      </c>
      <c r="AJ311" t="s">
        <v>368</v>
      </c>
      <c r="AL311" t="s">
        <v>368</v>
      </c>
      <c r="AN311" t="s">
        <v>368</v>
      </c>
      <c r="AO311" t="s">
        <v>367</v>
      </c>
      <c r="AP311" t="s">
        <v>368</v>
      </c>
      <c r="AR311" t="s">
        <v>368</v>
      </c>
      <c r="AS311" t="s">
        <v>368</v>
      </c>
      <c r="AY311" t="s">
        <v>368</v>
      </c>
      <c r="BC311" t="s">
        <v>366</v>
      </c>
      <c r="BD311" t="s">
        <v>368</v>
      </c>
      <c r="BG311" t="s">
        <v>368</v>
      </c>
      <c r="BI311" t="s">
        <v>368</v>
      </c>
      <c r="BJ311" t="s">
        <v>368</v>
      </c>
      <c r="BK311" t="s">
        <v>368</v>
      </c>
      <c r="BM311" t="s">
        <v>368</v>
      </c>
      <c r="BQ311" t="s">
        <v>368</v>
      </c>
      <c r="BR311" t="s">
        <v>368</v>
      </c>
      <c r="BS311" t="s">
        <v>368</v>
      </c>
      <c r="BT311" t="s">
        <v>368</v>
      </c>
      <c r="CA311" t="s">
        <v>368</v>
      </c>
      <c r="CC311" t="s">
        <v>368</v>
      </c>
      <c r="CL311" t="s">
        <v>368</v>
      </c>
    </row>
    <row r="312" spans="1:91" x14ac:dyDescent="0.25">
      <c r="A312" s="36"/>
      <c r="G312">
        <v>75</v>
      </c>
      <c r="J312">
        <v>80</v>
      </c>
      <c r="L312">
        <v>90</v>
      </c>
      <c r="M312">
        <v>20</v>
      </c>
      <c r="N312">
        <v>0</v>
      </c>
      <c r="Q312">
        <v>100</v>
      </c>
      <c r="S312">
        <v>25</v>
      </c>
      <c r="X312">
        <v>30</v>
      </c>
      <c r="Y312">
        <v>55</v>
      </c>
      <c r="AC312">
        <v>75</v>
      </c>
      <c r="AF312">
        <v>100</v>
      </c>
      <c r="AJ312">
        <v>30</v>
      </c>
      <c r="AL312">
        <v>40</v>
      </c>
      <c r="AN312">
        <v>80</v>
      </c>
      <c r="AO312">
        <v>90</v>
      </c>
      <c r="AP312">
        <v>55</v>
      </c>
      <c r="AR312">
        <v>30</v>
      </c>
      <c r="AS312">
        <v>75</v>
      </c>
      <c r="AY312">
        <v>100</v>
      </c>
      <c r="BC312">
        <v>10</v>
      </c>
      <c r="BD312">
        <v>50</v>
      </c>
      <c r="BG312">
        <v>0</v>
      </c>
      <c r="BI312">
        <v>75</v>
      </c>
      <c r="BJ312">
        <v>100</v>
      </c>
      <c r="BK312">
        <v>64</v>
      </c>
      <c r="BM312">
        <v>75</v>
      </c>
      <c r="BQ312">
        <v>35</v>
      </c>
      <c r="BR312">
        <v>95</v>
      </c>
      <c r="BS312">
        <v>75</v>
      </c>
      <c r="BT312">
        <v>0</v>
      </c>
      <c r="CA312">
        <v>33.299999999999997</v>
      </c>
      <c r="CC312">
        <v>75</v>
      </c>
      <c r="CL312">
        <v>100</v>
      </c>
    </row>
    <row r="313" spans="1:91" x14ac:dyDescent="0.25">
      <c r="A313" s="36"/>
      <c r="G313">
        <v>87.5</v>
      </c>
      <c r="J313">
        <v>80</v>
      </c>
      <c r="L313">
        <v>0</v>
      </c>
      <c r="M313">
        <v>23.5</v>
      </c>
      <c r="N313">
        <v>254</v>
      </c>
      <c r="Q313">
        <v>93.5</v>
      </c>
      <c r="S313">
        <v>83.4</v>
      </c>
      <c r="Y313">
        <v>100</v>
      </c>
      <c r="AC313">
        <v>91</v>
      </c>
      <c r="AF313">
        <v>100</v>
      </c>
      <c r="AJ313">
        <v>18.600000000000001</v>
      </c>
      <c r="AL313">
        <v>40</v>
      </c>
      <c r="AN313">
        <v>100</v>
      </c>
      <c r="AO313">
        <v>50</v>
      </c>
      <c r="AP313">
        <v>0</v>
      </c>
      <c r="AY313">
        <v>92.45</v>
      </c>
      <c r="BC313">
        <v>1</v>
      </c>
      <c r="BD313">
        <v>55.7</v>
      </c>
      <c r="BG313">
        <v>0</v>
      </c>
      <c r="BI313">
        <v>95.1</v>
      </c>
      <c r="BJ313">
        <v>100</v>
      </c>
      <c r="BK313">
        <v>67</v>
      </c>
      <c r="BM313">
        <v>100</v>
      </c>
      <c r="BQ313">
        <v>89.6</v>
      </c>
      <c r="BR313">
        <v>100</v>
      </c>
      <c r="BS313">
        <v>75.8</v>
      </c>
      <c r="BT313">
        <v>64</v>
      </c>
      <c r="CA313">
        <v>75.349999999999994</v>
      </c>
      <c r="CC313">
        <v>75</v>
      </c>
      <c r="CL313">
        <v>100</v>
      </c>
    </row>
    <row r="314" spans="1:91" x14ac:dyDescent="0.25">
      <c r="A314" s="36"/>
      <c r="G314" t="s">
        <v>7</v>
      </c>
      <c r="H314" t="s">
        <v>7</v>
      </c>
      <c r="I314" t="s">
        <v>6</v>
      </c>
      <c r="J314" t="s">
        <v>7</v>
      </c>
      <c r="K314" t="s">
        <v>6</v>
      </c>
      <c r="L314" t="s">
        <v>6</v>
      </c>
      <c r="M314" t="s">
        <v>7</v>
      </c>
      <c r="N314" t="s">
        <v>7</v>
      </c>
      <c r="O314" t="s">
        <v>6</v>
      </c>
      <c r="P314" t="s">
        <v>7</v>
      </c>
      <c r="Q314" t="s">
        <v>7</v>
      </c>
      <c r="R314" t="s">
        <v>7</v>
      </c>
      <c r="S314" t="s">
        <v>7</v>
      </c>
      <c r="W314" t="s">
        <v>6</v>
      </c>
      <c r="X314" t="s">
        <v>7</v>
      </c>
      <c r="Y314" t="s">
        <v>7</v>
      </c>
      <c r="AA314" t="s">
        <v>7</v>
      </c>
      <c r="AB314" t="s">
        <v>7</v>
      </c>
      <c r="AC314" t="s">
        <v>7</v>
      </c>
      <c r="AE314" t="s">
        <v>6</v>
      </c>
      <c r="AF314" t="s">
        <v>7</v>
      </c>
      <c r="AG314" t="s">
        <v>7</v>
      </c>
      <c r="AH314" t="s">
        <v>7</v>
      </c>
      <c r="AI314" t="s">
        <v>7</v>
      </c>
      <c r="AJ314" t="s">
        <v>6</v>
      </c>
      <c r="AK314" t="s">
        <v>6</v>
      </c>
      <c r="AL314" t="s">
        <v>7</v>
      </c>
      <c r="AN314" t="s">
        <v>7</v>
      </c>
      <c r="AO314" t="s">
        <v>7</v>
      </c>
      <c r="AP314" t="s">
        <v>7</v>
      </c>
      <c r="AQ314" t="s">
        <v>7</v>
      </c>
      <c r="AR314" t="s">
        <v>6</v>
      </c>
      <c r="AS314" t="s">
        <v>7</v>
      </c>
      <c r="AU314" t="s">
        <v>7</v>
      </c>
      <c r="AV314" t="s">
        <v>7</v>
      </c>
      <c r="AW314" t="s">
        <v>7</v>
      </c>
      <c r="AX314" t="s">
        <v>6</v>
      </c>
      <c r="AY314" t="s">
        <v>7</v>
      </c>
      <c r="BA314" t="s">
        <v>7</v>
      </c>
      <c r="BC314" t="s">
        <v>7</v>
      </c>
      <c r="BD314" t="s">
        <v>7</v>
      </c>
      <c r="BE314" t="s">
        <v>7</v>
      </c>
      <c r="BF314" t="s">
        <v>6</v>
      </c>
      <c r="BG314" t="s">
        <v>7</v>
      </c>
      <c r="BI314" t="s">
        <v>7</v>
      </c>
      <c r="BJ314" t="s">
        <v>7</v>
      </c>
      <c r="BK314" t="s">
        <v>7</v>
      </c>
      <c r="BL314" t="s">
        <v>7</v>
      </c>
      <c r="BM314" t="s">
        <v>7</v>
      </c>
      <c r="BN314" t="s">
        <v>277</v>
      </c>
      <c r="BO314" t="s">
        <v>7</v>
      </c>
      <c r="BP314" t="s">
        <v>6</v>
      </c>
      <c r="BQ314" t="s">
        <v>7</v>
      </c>
      <c r="BR314" t="s">
        <v>6</v>
      </c>
      <c r="BS314" t="s">
        <v>7</v>
      </c>
      <c r="BT314" t="s">
        <v>7</v>
      </c>
      <c r="BV314" t="s">
        <v>6</v>
      </c>
      <c r="BY314" t="s">
        <v>7</v>
      </c>
      <c r="CA314" t="s">
        <v>7</v>
      </c>
      <c r="CC314" t="s">
        <v>6</v>
      </c>
      <c r="CD314" t="s">
        <v>7</v>
      </c>
      <c r="CE314" t="s">
        <v>7</v>
      </c>
      <c r="CH314" t="s">
        <v>7</v>
      </c>
      <c r="CL314" t="s">
        <v>7</v>
      </c>
      <c r="CM314" t="s">
        <v>6</v>
      </c>
    </row>
    <row r="315" spans="1:91" x14ac:dyDescent="0.25">
      <c r="A315" s="36"/>
      <c r="BN315" t="s">
        <v>962</v>
      </c>
    </row>
    <row r="316" spans="1:91" x14ac:dyDescent="0.25">
      <c r="A316" s="36"/>
      <c r="G316" t="s">
        <v>963</v>
      </c>
      <c r="H316" t="s">
        <v>964</v>
      </c>
      <c r="J316" t="s">
        <v>965</v>
      </c>
      <c r="M316" t="s">
        <v>966</v>
      </c>
      <c r="N316" t="s">
        <v>967</v>
      </c>
      <c r="P316" t="s">
        <v>968</v>
      </c>
      <c r="Q316" t="s">
        <v>969</v>
      </c>
      <c r="R316" t="s">
        <v>970</v>
      </c>
      <c r="S316" t="s">
        <v>971</v>
      </c>
      <c r="X316" t="s">
        <v>972</v>
      </c>
      <c r="Y316" t="s">
        <v>973</v>
      </c>
      <c r="AA316" t="s">
        <v>974</v>
      </c>
      <c r="AB316" t="s">
        <v>975</v>
      </c>
      <c r="AC316" t="s">
        <v>976</v>
      </c>
      <c r="AF316" t="s">
        <v>977</v>
      </c>
      <c r="AG316" t="s">
        <v>978</v>
      </c>
      <c r="AH316" t="s">
        <v>979</v>
      </c>
      <c r="AI316" t="s">
        <v>980</v>
      </c>
      <c r="AL316" t="s">
        <v>981</v>
      </c>
      <c r="AN316" t="s">
        <v>982</v>
      </c>
      <c r="AO316" t="s">
        <v>983</v>
      </c>
      <c r="AP316" t="s">
        <v>984</v>
      </c>
      <c r="AQ316" t="s">
        <v>985</v>
      </c>
      <c r="AS316" t="s">
        <v>986</v>
      </c>
      <c r="AU316" t="s">
        <v>987</v>
      </c>
      <c r="AY316" t="s">
        <v>988</v>
      </c>
      <c r="BA316" t="s">
        <v>989</v>
      </c>
      <c r="BC316" t="s">
        <v>990</v>
      </c>
      <c r="BD316" t="s">
        <v>991</v>
      </c>
      <c r="BG316" t="s">
        <v>992</v>
      </c>
      <c r="BI316" t="s">
        <v>993</v>
      </c>
      <c r="BJ316" t="s">
        <v>994</v>
      </c>
      <c r="BK316" t="s">
        <v>995</v>
      </c>
      <c r="BL316" t="s">
        <v>996</v>
      </c>
      <c r="BM316" t="s">
        <v>997</v>
      </c>
      <c r="BO316" t="s">
        <v>998</v>
      </c>
      <c r="BQ316" t="s">
        <v>999</v>
      </c>
      <c r="BS316" t="s">
        <v>1000</v>
      </c>
      <c r="BT316" t="s">
        <v>1001</v>
      </c>
      <c r="BY316" t="s">
        <v>1002</v>
      </c>
      <c r="CA316" t="s">
        <v>1003</v>
      </c>
      <c r="CD316" t="s">
        <v>933</v>
      </c>
      <c r="CE316" t="s">
        <v>1004</v>
      </c>
      <c r="CH316" t="s">
        <v>1005</v>
      </c>
      <c r="CL316" t="s">
        <v>1006</v>
      </c>
    </row>
    <row r="317" spans="1:91" x14ac:dyDescent="0.25">
      <c r="A317" s="36"/>
      <c r="G317">
        <v>16</v>
      </c>
      <c r="H317">
        <v>80</v>
      </c>
      <c r="J317">
        <v>622</v>
      </c>
      <c r="K317">
        <v>0</v>
      </c>
      <c r="L317">
        <v>7</v>
      </c>
      <c r="M317">
        <v>8500</v>
      </c>
      <c r="N317">
        <v>254</v>
      </c>
      <c r="O317">
        <v>8</v>
      </c>
      <c r="P317">
        <v>424</v>
      </c>
      <c r="Q317">
        <v>171</v>
      </c>
      <c r="R317">
        <v>487</v>
      </c>
      <c r="S317">
        <v>855</v>
      </c>
      <c r="W317">
        <v>55</v>
      </c>
      <c r="X317">
        <v>3500</v>
      </c>
      <c r="Y317">
        <v>705</v>
      </c>
      <c r="AA317">
        <v>871</v>
      </c>
      <c r="AB317">
        <v>360</v>
      </c>
      <c r="AC317">
        <v>14969</v>
      </c>
      <c r="AF317">
        <v>610</v>
      </c>
      <c r="AG317">
        <v>42</v>
      </c>
      <c r="AH317">
        <v>936</v>
      </c>
      <c r="AI317">
        <v>609</v>
      </c>
      <c r="AJ317">
        <v>456</v>
      </c>
      <c r="AK317">
        <v>487</v>
      </c>
      <c r="AL317">
        <v>1793</v>
      </c>
      <c r="AN317">
        <v>2119</v>
      </c>
      <c r="AO317">
        <v>450</v>
      </c>
      <c r="AP317">
        <v>440</v>
      </c>
      <c r="AR317">
        <v>24</v>
      </c>
      <c r="AS317">
        <v>2865</v>
      </c>
      <c r="AU317">
        <v>317</v>
      </c>
      <c r="AW317">
        <v>841</v>
      </c>
      <c r="AX317">
        <v>2582</v>
      </c>
      <c r="AY317">
        <v>98</v>
      </c>
      <c r="BA317">
        <v>277</v>
      </c>
      <c r="BC317">
        <v>107</v>
      </c>
      <c r="BD317">
        <v>830</v>
      </c>
      <c r="BE317">
        <v>813</v>
      </c>
      <c r="BF317">
        <v>2478</v>
      </c>
      <c r="BG317">
        <v>759</v>
      </c>
      <c r="BI317">
        <v>774</v>
      </c>
      <c r="BJ317">
        <v>465</v>
      </c>
      <c r="BK317">
        <v>1802</v>
      </c>
      <c r="BL317">
        <v>1412</v>
      </c>
      <c r="BM317">
        <v>268</v>
      </c>
      <c r="BO317">
        <v>2242</v>
      </c>
      <c r="BP317">
        <v>908</v>
      </c>
      <c r="BQ317">
        <v>776</v>
      </c>
      <c r="BR317">
        <v>458</v>
      </c>
      <c r="BS317">
        <v>355</v>
      </c>
      <c r="BT317">
        <v>1219</v>
      </c>
      <c r="BV317">
        <v>10</v>
      </c>
      <c r="BY317">
        <v>294</v>
      </c>
      <c r="CA317">
        <v>2430</v>
      </c>
      <c r="CC317">
        <v>594</v>
      </c>
      <c r="CD317">
        <v>1459</v>
      </c>
      <c r="CE317">
        <v>1309</v>
      </c>
      <c r="CH317">
        <v>47996</v>
      </c>
      <c r="CL317">
        <v>4276</v>
      </c>
    </row>
    <row r="318" spans="1:91" x14ac:dyDescent="0.25">
      <c r="A318" s="36"/>
      <c r="G318">
        <v>14</v>
      </c>
      <c r="H318">
        <v>80</v>
      </c>
      <c r="J318">
        <v>622</v>
      </c>
      <c r="K318">
        <v>0</v>
      </c>
      <c r="L318">
        <v>7</v>
      </c>
      <c r="M318">
        <v>2000</v>
      </c>
      <c r="N318">
        <v>254</v>
      </c>
      <c r="O318">
        <v>7</v>
      </c>
      <c r="P318">
        <v>387</v>
      </c>
      <c r="Q318">
        <v>160</v>
      </c>
      <c r="R318">
        <v>293</v>
      </c>
      <c r="S318">
        <v>713</v>
      </c>
      <c r="W318">
        <v>55</v>
      </c>
      <c r="X318">
        <v>950</v>
      </c>
      <c r="Y318">
        <v>705</v>
      </c>
      <c r="AA318">
        <v>864</v>
      </c>
      <c r="AB318">
        <v>354</v>
      </c>
      <c r="AC318">
        <v>13607</v>
      </c>
      <c r="AF318">
        <v>610</v>
      </c>
      <c r="AG318">
        <v>23</v>
      </c>
      <c r="AH318">
        <v>918</v>
      </c>
      <c r="AI318">
        <v>609</v>
      </c>
      <c r="AJ318">
        <v>74</v>
      </c>
      <c r="AK318">
        <v>294</v>
      </c>
      <c r="AL318">
        <v>717</v>
      </c>
      <c r="AN318">
        <v>2119</v>
      </c>
      <c r="AO318">
        <v>10</v>
      </c>
      <c r="AP318">
        <v>430</v>
      </c>
      <c r="AQ318">
        <v>23</v>
      </c>
      <c r="AS318">
        <v>2005</v>
      </c>
      <c r="AU318">
        <v>317</v>
      </c>
      <c r="AW318">
        <v>310</v>
      </c>
      <c r="AX318">
        <v>2498</v>
      </c>
      <c r="AY318">
        <v>87</v>
      </c>
      <c r="BA318">
        <v>200</v>
      </c>
      <c r="BC318">
        <v>107</v>
      </c>
      <c r="BD318">
        <v>462</v>
      </c>
      <c r="BE318">
        <v>813</v>
      </c>
      <c r="BF318">
        <v>1075</v>
      </c>
      <c r="BG318">
        <v>650</v>
      </c>
      <c r="BI318">
        <v>736</v>
      </c>
      <c r="BJ318">
        <v>465</v>
      </c>
      <c r="BK318">
        <v>1207</v>
      </c>
      <c r="BL318">
        <v>1066</v>
      </c>
      <c r="BM318">
        <v>268</v>
      </c>
      <c r="BO318">
        <v>1819</v>
      </c>
      <c r="BP318">
        <v>633</v>
      </c>
      <c r="BQ318">
        <v>695</v>
      </c>
      <c r="BR318">
        <v>458</v>
      </c>
      <c r="BS318">
        <v>269</v>
      </c>
      <c r="BT318">
        <v>780</v>
      </c>
      <c r="BV318">
        <v>0</v>
      </c>
      <c r="BY318">
        <v>294</v>
      </c>
      <c r="CA318">
        <v>1831</v>
      </c>
      <c r="CC318">
        <v>59</v>
      </c>
      <c r="CD318">
        <v>1438</v>
      </c>
      <c r="CE318">
        <v>1265</v>
      </c>
      <c r="CH318">
        <v>5756</v>
      </c>
      <c r="CL318">
        <v>4276</v>
      </c>
    </row>
    <row r="319" spans="1:91" x14ac:dyDescent="0.25">
      <c r="A319" s="36"/>
      <c r="G319">
        <v>87.5</v>
      </c>
      <c r="H319">
        <v>100</v>
      </c>
      <c r="J319">
        <v>100</v>
      </c>
      <c r="L319">
        <v>100</v>
      </c>
      <c r="M319">
        <v>23.529</v>
      </c>
      <c r="N319">
        <v>100</v>
      </c>
      <c r="O319">
        <v>87.5</v>
      </c>
      <c r="P319">
        <v>91.274000000000001</v>
      </c>
      <c r="Q319">
        <v>93.566999999999993</v>
      </c>
      <c r="R319">
        <v>60.164000000000001</v>
      </c>
      <c r="S319">
        <v>83.391999999999996</v>
      </c>
      <c r="W319">
        <v>100</v>
      </c>
      <c r="X319">
        <v>27.143000000000001</v>
      </c>
      <c r="Y319">
        <v>100</v>
      </c>
      <c r="AA319">
        <v>99.195999999999998</v>
      </c>
      <c r="AB319">
        <v>98.332999999999998</v>
      </c>
      <c r="AC319">
        <v>90.900999999999996</v>
      </c>
      <c r="AF319">
        <v>100</v>
      </c>
      <c r="AG319">
        <v>54.762</v>
      </c>
      <c r="AH319">
        <v>98.076999999999998</v>
      </c>
      <c r="AI319">
        <v>100</v>
      </c>
      <c r="AJ319">
        <v>16.228000000000002</v>
      </c>
      <c r="AK319">
        <v>60.37</v>
      </c>
      <c r="AL319">
        <v>39.988999999999997</v>
      </c>
      <c r="AN319">
        <v>100</v>
      </c>
      <c r="AO319">
        <v>2.222</v>
      </c>
      <c r="AP319">
        <v>97.727000000000004</v>
      </c>
      <c r="AS319">
        <v>69.983000000000004</v>
      </c>
      <c r="AU319">
        <v>100</v>
      </c>
      <c r="AW319">
        <v>36.860999999999997</v>
      </c>
      <c r="AX319">
        <v>96.747</v>
      </c>
      <c r="AY319">
        <v>88.775999999999996</v>
      </c>
      <c r="BA319">
        <v>72.201999999999998</v>
      </c>
      <c r="BC319">
        <v>100</v>
      </c>
      <c r="BD319">
        <v>55.662999999999997</v>
      </c>
      <c r="BE319">
        <v>100</v>
      </c>
      <c r="BF319">
        <v>43.381999999999998</v>
      </c>
      <c r="BG319">
        <v>85.638999999999996</v>
      </c>
      <c r="BI319">
        <v>95.09</v>
      </c>
      <c r="BJ319">
        <v>100</v>
      </c>
      <c r="BK319">
        <v>66.980999999999995</v>
      </c>
      <c r="BL319">
        <v>75.495999999999995</v>
      </c>
      <c r="BM319">
        <v>100</v>
      </c>
      <c r="BO319">
        <v>81.132999999999996</v>
      </c>
      <c r="BP319">
        <v>69.713999999999999</v>
      </c>
      <c r="BQ319">
        <v>89.561999999999998</v>
      </c>
      <c r="BR319">
        <v>100</v>
      </c>
      <c r="BS319">
        <v>75.775000000000006</v>
      </c>
      <c r="BT319">
        <v>63.987000000000002</v>
      </c>
      <c r="BV319">
        <v>0</v>
      </c>
      <c r="BY319">
        <v>100</v>
      </c>
      <c r="CA319">
        <v>75.349999999999994</v>
      </c>
      <c r="CC319">
        <v>9.9329999999999998</v>
      </c>
      <c r="CD319">
        <v>98.561000000000007</v>
      </c>
      <c r="CE319">
        <v>96.638999999999996</v>
      </c>
      <c r="CH319">
        <v>11.993</v>
      </c>
      <c r="CL319">
        <v>100</v>
      </c>
    </row>
    <row r="320" spans="1:91" x14ac:dyDescent="0.25">
      <c r="A320" s="36"/>
      <c r="G320" t="s">
        <v>7</v>
      </c>
      <c r="H320" t="s">
        <v>6</v>
      </c>
      <c r="I320" t="s">
        <v>6</v>
      </c>
      <c r="J320" t="s">
        <v>7</v>
      </c>
      <c r="K320" t="s">
        <v>6</v>
      </c>
      <c r="L320" t="s">
        <v>7</v>
      </c>
      <c r="M320" t="s">
        <v>6</v>
      </c>
      <c r="N320" t="s">
        <v>6</v>
      </c>
      <c r="O320" t="s">
        <v>6</v>
      </c>
      <c r="P320" t="s">
        <v>7</v>
      </c>
      <c r="Q320" t="s">
        <v>6</v>
      </c>
      <c r="R320" t="s">
        <v>6</v>
      </c>
      <c r="S320" t="s">
        <v>7</v>
      </c>
      <c r="W320" t="s">
        <v>6</v>
      </c>
      <c r="X320" t="s">
        <v>7</v>
      </c>
      <c r="Y320" t="s">
        <v>7</v>
      </c>
      <c r="AA320" t="s">
        <v>7</v>
      </c>
      <c r="AB320" t="s">
        <v>6</v>
      </c>
      <c r="AC320" t="s">
        <v>7</v>
      </c>
      <c r="AE320" t="s">
        <v>6</v>
      </c>
      <c r="AF320" t="s">
        <v>7</v>
      </c>
      <c r="AG320" t="s">
        <v>6</v>
      </c>
      <c r="AH320" t="s">
        <v>6</v>
      </c>
      <c r="AI320" t="s">
        <v>6</v>
      </c>
      <c r="AJ320" t="s">
        <v>6</v>
      </c>
      <c r="AK320" t="s">
        <v>6</v>
      </c>
      <c r="AL320" t="s">
        <v>7</v>
      </c>
      <c r="AN320" t="s">
        <v>6</v>
      </c>
      <c r="AO320" t="s">
        <v>6</v>
      </c>
      <c r="AP320" t="s">
        <v>7</v>
      </c>
      <c r="AQ320" t="s">
        <v>6</v>
      </c>
      <c r="AR320" t="s">
        <v>7</v>
      </c>
      <c r="AU320" t="s">
        <v>7</v>
      </c>
      <c r="AW320" t="s">
        <v>6</v>
      </c>
      <c r="AX320" t="s">
        <v>6</v>
      </c>
      <c r="AY320" t="s">
        <v>6</v>
      </c>
      <c r="BA320" t="s">
        <v>6</v>
      </c>
      <c r="BC320" t="s">
        <v>7</v>
      </c>
      <c r="BD320" t="s">
        <v>7</v>
      </c>
      <c r="BE320" t="s">
        <v>6</v>
      </c>
      <c r="BF320" t="s">
        <v>6</v>
      </c>
      <c r="BG320" t="s">
        <v>7</v>
      </c>
      <c r="BI320" t="s">
        <v>6</v>
      </c>
      <c r="BJ320" t="s">
        <v>6</v>
      </c>
      <c r="BK320" t="s">
        <v>7</v>
      </c>
      <c r="BL320" t="s">
        <v>7</v>
      </c>
      <c r="BM320" t="s">
        <v>7</v>
      </c>
      <c r="BN320" t="s">
        <v>6</v>
      </c>
      <c r="BO320" t="s">
        <v>6</v>
      </c>
      <c r="BP320" t="s">
        <v>6</v>
      </c>
      <c r="BQ320" t="s">
        <v>7</v>
      </c>
      <c r="BR320" t="s">
        <v>6</v>
      </c>
      <c r="BS320" t="s">
        <v>7</v>
      </c>
      <c r="BT320" t="s">
        <v>6</v>
      </c>
      <c r="BV320" t="s">
        <v>6</v>
      </c>
      <c r="BW320" t="s">
        <v>6</v>
      </c>
      <c r="BY320" t="s">
        <v>6</v>
      </c>
      <c r="CA320" t="s">
        <v>7</v>
      </c>
      <c r="CC320" t="s">
        <v>7</v>
      </c>
      <c r="CD320" t="s">
        <v>6</v>
      </c>
      <c r="CE320" t="s">
        <v>6</v>
      </c>
      <c r="CH320" t="s">
        <v>6</v>
      </c>
      <c r="CL320" t="s">
        <v>6</v>
      </c>
      <c r="CM320" t="s">
        <v>6</v>
      </c>
    </row>
    <row r="321" spans="1:91" x14ac:dyDescent="0.25">
      <c r="A321" s="36"/>
      <c r="G321" t="s">
        <v>7</v>
      </c>
      <c r="J321" t="s">
        <v>7</v>
      </c>
      <c r="L321" t="s">
        <v>7</v>
      </c>
      <c r="P321" t="s">
        <v>7</v>
      </c>
      <c r="S321" t="s">
        <v>7</v>
      </c>
      <c r="X321" t="s">
        <v>7</v>
      </c>
      <c r="Y321" t="s">
        <v>7</v>
      </c>
      <c r="AA321" t="s">
        <v>6</v>
      </c>
      <c r="AC321" t="s">
        <v>7</v>
      </c>
      <c r="AF321" t="s">
        <v>7</v>
      </c>
      <c r="AL321" t="s">
        <v>7</v>
      </c>
      <c r="AO321" t="s">
        <v>6</v>
      </c>
      <c r="AP321" t="s">
        <v>7</v>
      </c>
      <c r="AR321" t="s">
        <v>7</v>
      </c>
      <c r="AU321" t="s">
        <v>6</v>
      </c>
      <c r="BC321" t="s">
        <v>7</v>
      </c>
      <c r="BD321" t="s">
        <v>7</v>
      </c>
      <c r="BG321" t="s">
        <v>7</v>
      </c>
      <c r="BK321" t="s">
        <v>7</v>
      </c>
      <c r="BL321" t="s">
        <v>6</v>
      </c>
      <c r="BM321" t="s">
        <v>7</v>
      </c>
      <c r="BQ321" t="s">
        <v>7</v>
      </c>
      <c r="BS321" t="s">
        <v>7</v>
      </c>
      <c r="CA321" t="s">
        <v>7</v>
      </c>
      <c r="CC321" t="s">
        <v>7</v>
      </c>
    </row>
    <row r="322" spans="1:91" x14ac:dyDescent="0.25">
      <c r="A322" s="36"/>
      <c r="G322" t="s">
        <v>1007</v>
      </c>
      <c r="J322" t="s">
        <v>1008</v>
      </c>
      <c r="L322" t="s">
        <v>1009</v>
      </c>
      <c r="P322" t="s">
        <v>1010</v>
      </c>
      <c r="S322" t="s">
        <v>1011</v>
      </c>
      <c r="X322" t="s">
        <v>939</v>
      </c>
      <c r="Y322" t="s">
        <v>1012</v>
      </c>
      <c r="AC322" t="s">
        <v>1013</v>
      </c>
      <c r="AF322" t="s">
        <v>1014</v>
      </c>
      <c r="AL322" t="s">
        <v>944</v>
      </c>
      <c r="AP322" t="s">
        <v>1015</v>
      </c>
      <c r="AR322" t="s">
        <v>1016</v>
      </c>
      <c r="BC322" t="s">
        <v>1017</v>
      </c>
      <c r="BD322" t="s">
        <v>1018</v>
      </c>
      <c r="BG322" t="s">
        <v>1019</v>
      </c>
      <c r="BK322" t="s">
        <v>1007</v>
      </c>
      <c r="BM322" t="s">
        <v>1020</v>
      </c>
      <c r="BQ322" t="s">
        <v>1021</v>
      </c>
      <c r="BS322" t="s">
        <v>1007</v>
      </c>
      <c r="CA322" t="s">
        <v>959</v>
      </c>
      <c r="CC322" t="s">
        <v>1022</v>
      </c>
    </row>
    <row r="323" spans="1:91" x14ac:dyDescent="0.25">
      <c r="A323" s="36"/>
      <c r="G323" t="s">
        <v>368</v>
      </c>
      <c r="J323" t="s">
        <v>368</v>
      </c>
      <c r="L323" t="s">
        <v>368</v>
      </c>
      <c r="S323" t="s">
        <v>368</v>
      </c>
      <c r="Y323" t="s">
        <v>368</v>
      </c>
      <c r="AC323" t="s">
        <v>368</v>
      </c>
      <c r="AF323" t="s">
        <v>368</v>
      </c>
      <c r="AL323" t="s">
        <v>368</v>
      </c>
      <c r="AP323" t="s">
        <v>368</v>
      </c>
      <c r="AR323" t="s">
        <v>368</v>
      </c>
      <c r="BC323" t="s">
        <v>367</v>
      </c>
      <c r="BD323" t="s">
        <v>368</v>
      </c>
      <c r="BG323" t="s">
        <v>368</v>
      </c>
      <c r="BK323" t="s">
        <v>368</v>
      </c>
      <c r="BM323" t="s">
        <v>368</v>
      </c>
      <c r="BQ323" t="s">
        <v>368</v>
      </c>
      <c r="BS323" t="s">
        <v>368</v>
      </c>
      <c r="CA323" t="s">
        <v>368</v>
      </c>
      <c r="CC323" t="s">
        <v>368</v>
      </c>
    </row>
    <row r="324" spans="1:91" x14ac:dyDescent="0.25">
      <c r="A324" s="36"/>
      <c r="G324">
        <v>35</v>
      </c>
      <c r="J324">
        <v>80</v>
      </c>
      <c r="L324">
        <v>90</v>
      </c>
      <c r="S324">
        <v>20</v>
      </c>
      <c r="Y324">
        <v>10</v>
      </c>
      <c r="AC324">
        <v>35</v>
      </c>
      <c r="AF324">
        <v>100</v>
      </c>
      <c r="AL324">
        <v>25</v>
      </c>
      <c r="AP324">
        <v>10</v>
      </c>
      <c r="AR324">
        <v>64</v>
      </c>
      <c r="BC324">
        <v>1</v>
      </c>
      <c r="BD324">
        <v>50</v>
      </c>
      <c r="BG324">
        <v>0</v>
      </c>
      <c r="BK324">
        <v>38</v>
      </c>
      <c r="BM324">
        <v>35</v>
      </c>
      <c r="BQ324">
        <v>30</v>
      </c>
      <c r="BS324">
        <v>35</v>
      </c>
      <c r="CA324">
        <v>33.299999999999997</v>
      </c>
      <c r="CC324">
        <v>35</v>
      </c>
    </row>
    <row r="325" spans="1:91" x14ac:dyDescent="0.25">
      <c r="A325" s="36"/>
      <c r="G325">
        <v>35</v>
      </c>
      <c r="J325">
        <v>80</v>
      </c>
      <c r="L325">
        <v>0</v>
      </c>
      <c r="S325">
        <v>21.4</v>
      </c>
      <c r="Y325">
        <v>5.7</v>
      </c>
      <c r="AC325">
        <v>50</v>
      </c>
      <c r="AF325">
        <v>100</v>
      </c>
      <c r="AL325">
        <v>21.4</v>
      </c>
      <c r="AP325">
        <v>0</v>
      </c>
      <c r="BC325">
        <v>1</v>
      </c>
      <c r="BD325">
        <v>54.5</v>
      </c>
      <c r="BG325">
        <v>0</v>
      </c>
      <c r="BK325">
        <v>36</v>
      </c>
      <c r="BQ325">
        <v>30.8</v>
      </c>
      <c r="BS325">
        <v>17.399999999999999</v>
      </c>
      <c r="CA325">
        <v>72</v>
      </c>
      <c r="CC325">
        <v>0</v>
      </c>
    </row>
    <row r="326" spans="1:91" x14ac:dyDescent="0.25">
      <c r="A326" s="36"/>
      <c r="G326" t="s">
        <v>7</v>
      </c>
      <c r="H326" t="s">
        <v>6</v>
      </c>
      <c r="I326" t="s">
        <v>6</v>
      </c>
      <c r="J326" t="s">
        <v>7</v>
      </c>
      <c r="K326" t="s">
        <v>6</v>
      </c>
      <c r="L326" t="s">
        <v>6</v>
      </c>
      <c r="M326" t="s">
        <v>6</v>
      </c>
      <c r="N326" t="s">
        <v>6</v>
      </c>
      <c r="O326" t="s">
        <v>6</v>
      </c>
      <c r="P326" t="s">
        <v>7</v>
      </c>
      <c r="Q326" t="s">
        <v>6</v>
      </c>
      <c r="R326" t="s">
        <v>6</v>
      </c>
      <c r="S326" t="s">
        <v>7</v>
      </c>
      <c r="W326" t="s">
        <v>6</v>
      </c>
      <c r="X326" t="s">
        <v>6</v>
      </c>
      <c r="Y326" t="s">
        <v>7</v>
      </c>
      <c r="AA326" t="s">
        <v>7</v>
      </c>
      <c r="AB326" t="s">
        <v>6</v>
      </c>
      <c r="AC326" t="s">
        <v>7</v>
      </c>
      <c r="AE326" t="s">
        <v>7</v>
      </c>
      <c r="AF326" t="s">
        <v>277</v>
      </c>
      <c r="AG326" t="s">
        <v>6</v>
      </c>
      <c r="AH326" t="s">
        <v>6</v>
      </c>
      <c r="AI326" t="s">
        <v>6</v>
      </c>
      <c r="AJ326" t="s">
        <v>6</v>
      </c>
      <c r="AK326" t="s">
        <v>6</v>
      </c>
      <c r="AL326" t="s">
        <v>7</v>
      </c>
      <c r="AN326" t="s">
        <v>6</v>
      </c>
      <c r="AO326" t="s">
        <v>6</v>
      </c>
      <c r="AP326" t="s">
        <v>6</v>
      </c>
      <c r="AQ326" t="s">
        <v>7</v>
      </c>
      <c r="AR326" t="s">
        <v>6</v>
      </c>
      <c r="AS326" t="s">
        <v>7</v>
      </c>
      <c r="AU326" t="s">
        <v>7</v>
      </c>
      <c r="AW326" t="s">
        <v>6</v>
      </c>
      <c r="AX326" t="s">
        <v>6</v>
      </c>
      <c r="AY326" t="s">
        <v>7</v>
      </c>
      <c r="BA326" t="s">
        <v>7</v>
      </c>
      <c r="BC326" t="s">
        <v>6</v>
      </c>
      <c r="BD326" t="s">
        <v>7</v>
      </c>
      <c r="BE326" t="s">
        <v>7</v>
      </c>
      <c r="BF326" t="s">
        <v>6</v>
      </c>
      <c r="BG326" t="s">
        <v>6</v>
      </c>
      <c r="BI326" t="s">
        <v>6</v>
      </c>
      <c r="BJ326" t="s">
        <v>7</v>
      </c>
      <c r="BK326" t="s">
        <v>6</v>
      </c>
      <c r="BL326" t="s">
        <v>277</v>
      </c>
      <c r="BM326" t="s">
        <v>6</v>
      </c>
      <c r="BN326" t="s">
        <v>277</v>
      </c>
      <c r="BO326" t="s">
        <v>7</v>
      </c>
      <c r="BP326" t="s">
        <v>6</v>
      </c>
      <c r="BQ326" t="s">
        <v>7</v>
      </c>
      <c r="BR326" t="s">
        <v>6</v>
      </c>
      <c r="BS326" t="s">
        <v>7</v>
      </c>
      <c r="BT326" t="s">
        <v>6</v>
      </c>
      <c r="BV326" t="s">
        <v>6</v>
      </c>
      <c r="BW326" t="s">
        <v>6</v>
      </c>
      <c r="BY326" t="s">
        <v>6</v>
      </c>
      <c r="CA326" t="s">
        <v>7</v>
      </c>
      <c r="CC326" t="s">
        <v>277</v>
      </c>
      <c r="CD326" t="s">
        <v>7</v>
      </c>
      <c r="CE326" t="s">
        <v>6</v>
      </c>
      <c r="CH326" t="s">
        <v>6</v>
      </c>
      <c r="CL326" t="s">
        <v>6</v>
      </c>
      <c r="CM326" t="s">
        <v>6</v>
      </c>
    </row>
    <row r="327" spans="1:91" x14ac:dyDescent="0.25">
      <c r="A327" s="36"/>
      <c r="AF327" t="s">
        <v>1023</v>
      </c>
      <c r="BL327" t="s">
        <v>277</v>
      </c>
      <c r="BN327" t="s">
        <v>962</v>
      </c>
      <c r="CC327" t="s">
        <v>1024</v>
      </c>
    </row>
    <row r="328" spans="1:91" x14ac:dyDescent="0.25">
      <c r="A328" s="36"/>
      <c r="G328" t="s">
        <v>1025</v>
      </c>
      <c r="J328" t="s">
        <v>1026</v>
      </c>
      <c r="P328" t="s">
        <v>1027</v>
      </c>
      <c r="S328" t="s">
        <v>1028</v>
      </c>
      <c r="Y328" t="s">
        <v>1029</v>
      </c>
      <c r="AA328" t="s">
        <v>1030</v>
      </c>
      <c r="AC328" t="s">
        <v>1031</v>
      </c>
      <c r="AE328" t="s">
        <v>1032</v>
      </c>
      <c r="AL328" t="s">
        <v>1033</v>
      </c>
      <c r="AQ328" t="s">
        <v>985</v>
      </c>
      <c r="AS328" t="s">
        <v>1034</v>
      </c>
      <c r="AU328" t="s">
        <v>1035</v>
      </c>
      <c r="AY328" t="s">
        <v>1036</v>
      </c>
      <c r="BA328" t="s">
        <v>1037</v>
      </c>
      <c r="BD328" t="s">
        <v>1038</v>
      </c>
      <c r="BJ328" t="s">
        <v>1039</v>
      </c>
      <c r="BO328" t="s">
        <v>1040</v>
      </c>
      <c r="BQ328" t="s">
        <v>1041</v>
      </c>
      <c r="BS328" t="s">
        <v>1042</v>
      </c>
      <c r="CA328" t="s">
        <v>1043</v>
      </c>
      <c r="CD328" t="s">
        <v>1044</v>
      </c>
    </row>
    <row r="329" spans="1:91" x14ac:dyDescent="0.25">
      <c r="A329" s="36"/>
      <c r="G329">
        <v>9</v>
      </c>
      <c r="H329">
        <v>78</v>
      </c>
      <c r="J329">
        <v>29</v>
      </c>
      <c r="K329">
        <v>34</v>
      </c>
      <c r="L329">
        <v>30</v>
      </c>
      <c r="M329">
        <v>63</v>
      </c>
      <c r="N329">
        <v>72</v>
      </c>
      <c r="O329">
        <v>12</v>
      </c>
      <c r="P329">
        <v>141</v>
      </c>
      <c r="Q329">
        <v>33</v>
      </c>
      <c r="R329">
        <v>27</v>
      </c>
      <c r="S329">
        <v>14</v>
      </c>
      <c r="W329">
        <v>118</v>
      </c>
      <c r="X329">
        <v>7</v>
      </c>
      <c r="Y329">
        <v>70</v>
      </c>
      <c r="AA329">
        <v>46</v>
      </c>
      <c r="AB329">
        <v>32</v>
      </c>
      <c r="AC329">
        <v>8</v>
      </c>
      <c r="AF329">
        <v>47</v>
      </c>
      <c r="AG329">
        <v>5</v>
      </c>
      <c r="AH329">
        <v>29</v>
      </c>
      <c r="AJ329">
        <v>35</v>
      </c>
      <c r="AK329">
        <v>6</v>
      </c>
      <c r="AL329">
        <v>14</v>
      </c>
      <c r="AN329">
        <v>16</v>
      </c>
      <c r="AO329">
        <v>5</v>
      </c>
      <c r="AP329">
        <v>5</v>
      </c>
      <c r="AQ329">
        <v>364</v>
      </c>
      <c r="AR329">
        <v>14</v>
      </c>
      <c r="AU329">
        <v>55</v>
      </c>
      <c r="AX329">
        <v>96</v>
      </c>
      <c r="AY329">
        <v>52</v>
      </c>
      <c r="BA329">
        <v>5</v>
      </c>
      <c r="BC329">
        <v>22</v>
      </c>
      <c r="BD329">
        <v>33</v>
      </c>
      <c r="BE329">
        <v>20</v>
      </c>
      <c r="BF329">
        <v>1026</v>
      </c>
      <c r="BG329">
        <v>35</v>
      </c>
      <c r="BI329">
        <v>7</v>
      </c>
      <c r="BJ329">
        <v>8</v>
      </c>
      <c r="BK329">
        <v>67</v>
      </c>
      <c r="BL329">
        <v>2</v>
      </c>
      <c r="BM329">
        <v>93</v>
      </c>
      <c r="BN329">
        <v>71</v>
      </c>
      <c r="BO329">
        <v>7</v>
      </c>
      <c r="BP329">
        <v>50</v>
      </c>
      <c r="BQ329">
        <v>13</v>
      </c>
      <c r="BR329">
        <v>28</v>
      </c>
      <c r="BS329">
        <v>23</v>
      </c>
      <c r="BT329">
        <v>54</v>
      </c>
      <c r="BV329">
        <v>49</v>
      </c>
      <c r="BW329">
        <v>63</v>
      </c>
      <c r="BY329">
        <v>95</v>
      </c>
      <c r="CA329">
        <v>50</v>
      </c>
      <c r="CC329">
        <v>3</v>
      </c>
      <c r="CD329">
        <v>227</v>
      </c>
      <c r="CE329">
        <v>6</v>
      </c>
      <c r="CH329">
        <v>9</v>
      </c>
      <c r="CM329">
        <v>100</v>
      </c>
    </row>
    <row r="330" spans="1:91" x14ac:dyDescent="0.25">
      <c r="A330" s="36"/>
      <c r="G330">
        <v>0</v>
      </c>
      <c r="H330">
        <v>0</v>
      </c>
      <c r="J330">
        <v>0</v>
      </c>
      <c r="K330">
        <v>0</v>
      </c>
      <c r="L330">
        <v>0</v>
      </c>
      <c r="M330">
        <v>23</v>
      </c>
      <c r="N330">
        <v>0</v>
      </c>
      <c r="O330">
        <v>1</v>
      </c>
      <c r="P330">
        <v>5</v>
      </c>
      <c r="Q330">
        <v>2</v>
      </c>
      <c r="R330">
        <v>2</v>
      </c>
      <c r="S330">
        <v>3</v>
      </c>
      <c r="W330">
        <v>0</v>
      </c>
      <c r="Y330">
        <v>4</v>
      </c>
      <c r="AA330">
        <v>34</v>
      </c>
      <c r="AB330">
        <v>12</v>
      </c>
      <c r="AC330">
        <v>4</v>
      </c>
      <c r="AF330">
        <v>47</v>
      </c>
      <c r="AG330">
        <v>1</v>
      </c>
      <c r="AH330">
        <v>0</v>
      </c>
      <c r="AJ330">
        <v>0</v>
      </c>
      <c r="AK330">
        <v>0</v>
      </c>
      <c r="AL330">
        <v>3</v>
      </c>
      <c r="AN330">
        <v>3</v>
      </c>
      <c r="AO330">
        <v>1</v>
      </c>
      <c r="AP330">
        <v>4</v>
      </c>
      <c r="AQ330">
        <v>7</v>
      </c>
      <c r="AX330">
        <v>57</v>
      </c>
      <c r="AY330">
        <v>2</v>
      </c>
      <c r="BA330">
        <v>4</v>
      </c>
      <c r="BC330">
        <v>3</v>
      </c>
      <c r="BD330">
        <v>18</v>
      </c>
      <c r="BE330">
        <v>20</v>
      </c>
      <c r="BF330">
        <v>9</v>
      </c>
      <c r="BG330">
        <v>0</v>
      </c>
      <c r="BI330">
        <v>2</v>
      </c>
      <c r="BJ330">
        <v>4</v>
      </c>
      <c r="BK330">
        <v>24</v>
      </c>
      <c r="BL330">
        <v>1</v>
      </c>
      <c r="BM330">
        <v>9</v>
      </c>
      <c r="BN330">
        <v>0</v>
      </c>
      <c r="BO330">
        <v>7</v>
      </c>
      <c r="BP330">
        <v>0</v>
      </c>
      <c r="BQ330">
        <v>4</v>
      </c>
      <c r="BR330">
        <v>6</v>
      </c>
      <c r="BS330">
        <v>4</v>
      </c>
      <c r="BT330">
        <v>6</v>
      </c>
      <c r="BV330">
        <v>0</v>
      </c>
      <c r="BW330">
        <v>0</v>
      </c>
      <c r="BY330">
        <v>0</v>
      </c>
      <c r="CA330">
        <v>36</v>
      </c>
      <c r="CC330">
        <v>0</v>
      </c>
      <c r="CD330">
        <v>0</v>
      </c>
      <c r="CE330">
        <v>0</v>
      </c>
      <c r="CH330">
        <v>5</v>
      </c>
      <c r="CM330">
        <v>0</v>
      </c>
    </row>
    <row r="331" spans="1:91" x14ac:dyDescent="0.25">
      <c r="A331" s="36"/>
      <c r="G331">
        <v>0</v>
      </c>
      <c r="H331">
        <v>0</v>
      </c>
      <c r="J331">
        <v>0</v>
      </c>
      <c r="K331">
        <v>0</v>
      </c>
      <c r="L331">
        <v>0</v>
      </c>
      <c r="M331">
        <v>36.508000000000003</v>
      </c>
      <c r="N331">
        <v>0</v>
      </c>
      <c r="O331">
        <v>8.3330000000000002</v>
      </c>
      <c r="P331">
        <v>3.5459999999999998</v>
      </c>
      <c r="Q331">
        <v>6.0609999999999999</v>
      </c>
      <c r="R331">
        <v>7.407</v>
      </c>
      <c r="S331">
        <v>21.428999999999998</v>
      </c>
      <c r="W331">
        <v>0</v>
      </c>
      <c r="Y331">
        <v>5.7140000000000004</v>
      </c>
      <c r="AA331">
        <v>73.912999999999997</v>
      </c>
      <c r="AB331">
        <v>37.5</v>
      </c>
      <c r="AC331">
        <v>50</v>
      </c>
      <c r="AF331">
        <v>100</v>
      </c>
      <c r="AG331">
        <v>20</v>
      </c>
      <c r="AH331">
        <v>0</v>
      </c>
      <c r="AJ331">
        <v>0</v>
      </c>
      <c r="AK331">
        <v>0</v>
      </c>
      <c r="AL331">
        <v>21.428999999999998</v>
      </c>
      <c r="AN331">
        <v>18.75</v>
      </c>
      <c r="AO331">
        <v>20</v>
      </c>
      <c r="AP331">
        <v>80</v>
      </c>
      <c r="AQ331">
        <v>1.923</v>
      </c>
      <c r="AX331">
        <v>59.375</v>
      </c>
      <c r="AY331">
        <v>3.8460000000000001</v>
      </c>
      <c r="BA331">
        <v>80</v>
      </c>
      <c r="BC331">
        <v>13.635999999999999</v>
      </c>
      <c r="BD331">
        <v>54.545000000000002</v>
      </c>
      <c r="BE331">
        <v>100</v>
      </c>
      <c r="BF331">
        <v>0.877</v>
      </c>
      <c r="BG331">
        <v>0</v>
      </c>
      <c r="BI331">
        <v>28.571000000000002</v>
      </c>
      <c r="BJ331">
        <v>50</v>
      </c>
      <c r="BK331">
        <v>35.820999999999998</v>
      </c>
      <c r="BL331">
        <v>50</v>
      </c>
      <c r="BM331">
        <v>9.6769999999999996</v>
      </c>
      <c r="BN331">
        <v>0</v>
      </c>
      <c r="BO331">
        <v>100</v>
      </c>
      <c r="BP331">
        <v>0</v>
      </c>
      <c r="BQ331">
        <v>30.768999999999998</v>
      </c>
      <c r="BR331">
        <v>21.428999999999998</v>
      </c>
      <c r="BS331">
        <v>17.390999999999998</v>
      </c>
      <c r="BT331">
        <v>11.111000000000001</v>
      </c>
      <c r="BV331">
        <v>0</v>
      </c>
      <c r="BW331">
        <v>0</v>
      </c>
      <c r="BY331">
        <v>0</v>
      </c>
      <c r="CA331">
        <v>72</v>
      </c>
      <c r="CC331">
        <v>0</v>
      </c>
      <c r="CD331">
        <v>0</v>
      </c>
      <c r="CE331">
        <v>0</v>
      </c>
      <c r="CH331">
        <v>55.555999999999997</v>
      </c>
      <c r="CM331">
        <v>0</v>
      </c>
    </row>
    <row r="332" spans="1:91" x14ac:dyDescent="0.25">
      <c r="A332" s="36"/>
      <c r="C332" t="s">
        <v>7</v>
      </c>
      <c r="F332" t="s">
        <v>7</v>
      </c>
      <c r="G332" t="s">
        <v>7</v>
      </c>
      <c r="H332" t="s">
        <v>277</v>
      </c>
      <c r="I332" t="s">
        <v>7</v>
      </c>
      <c r="J332" t="s">
        <v>7</v>
      </c>
      <c r="K332" t="s">
        <v>277</v>
      </c>
      <c r="L332" t="s">
        <v>277</v>
      </c>
      <c r="M332" t="s">
        <v>7</v>
      </c>
      <c r="N332" t="s">
        <v>277</v>
      </c>
      <c r="O332" t="s">
        <v>6</v>
      </c>
      <c r="P332" t="s">
        <v>7</v>
      </c>
      <c r="Q332" t="s">
        <v>7</v>
      </c>
      <c r="R332" t="s">
        <v>277</v>
      </c>
      <c r="S332" t="s">
        <v>7</v>
      </c>
      <c r="W332" t="s">
        <v>6</v>
      </c>
      <c r="X332" t="s">
        <v>277</v>
      </c>
      <c r="Y332" t="s">
        <v>7</v>
      </c>
      <c r="AA332" t="s">
        <v>7</v>
      </c>
      <c r="AB332" t="s">
        <v>277</v>
      </c>
      <c r="AC332" t="s">
        <v>7</v>
      </c>
      <c r="AE332" t="s">
        <v>277</v>
      </c>
      <c r="AF332" t="s">
        <v>7</v>
      </c>
      <c r="AG332" t="s">
        <v>277</v>
      </c>
      <c r="AH332" t="s">
        <v>6</v>
      </c>
      <c r="AI332" t="s">
        <v>7</v>
      </c>
      <c r="AJ332" t="s">
        <v>7</v>
      </c>
      <c r="AK332" t="s">
        <v>277</v>
      </c>
      <c r="AL332" t="s">
        <v>7</v>
      </c>
      <c r="AN332" t="s">
        <v>7</v>
      </c>
      <c r="AO332" t="s">
        <v>277</v>
      </c>
      <c r="AP332" t="s">
        <v>7</v>
      </c>
      <c r="AQ332" t="s">
        <v>277</v>
      </c>
      <c r="AR332" t="s">
        <v>7</v>
      </c>
      <c r="AS332" t="s">
        <v>7</v>
      </c>
      <c r="AT332" t="s">
        <v>7</v>
      </c>
      <c r="AU332" t="s">
        <v>7</v>
      </c>
      <c r="AV332" t="s">
        <v>277</v>
      </c>
      <c r="AW332" t="s">
        <v>6</v>
      </c>
      <c r="AX332" t="s">
        <v>7</v>
      </c>
      <c r="AY332" t="s">
        <v>277</v>
      </c>
      <c r="BC332" t="s">
        <v>7</v>
      </c>
      <c r="BD332" t="s">
        <v>7</v>
      </c>
      <c r="BE332" t="s">
        <v>6</v>
      </c>
      <c r="BF332" t="s">
        <v>277</v>
      </c>
      <c r="BG332" t="s">
        <v>7</v>
      </c>
      <c r="BI332" t="s">
        <v>7</v>
      </c>
      <c r="BJ332" t="s">
        <v>277</v>
      </c>
      <c r="BK332" t="s">
        <v>7</v>
      </c>
      <c r="BL332" t="s">
        <v>6</v>
      </c>
      <c r="BM332" t="s">
        <v>7</v>
      </c>
      <c r="BN332" t="s">
        <v>7</v>
      </c>
      <c r="BO332" t="s">
        <v>6</v>
      </c>
      <c r="BP332" t="s">
        <v>6</v>
      </c>
      <c r="BQ332" t="s">
        <v>7</v>
      </c>
      <c r="BR332" t="s">
        <v>6</v>
      </c>
      <c r="BS332" t="s">
        <v>7</v>
      </c>
      <c r="BT332" t="s">
        <v>7</v>
      </c>
      <c r="BU332" t="s">
        <v>6</v>
      </c>
      <c r="BV332" t="s">
        <v>7</v>
      </c>
      <c r="BW332" t="s">
        <v>277</v>
      </c>
      <c r="BY332" t="s">
        <v>277</v>
      </c>
      <c r="CA332" t="s">
        <v>277</v>
      </c>
      <c r="CB332" t="s">
        <v>7</v>
      </c>
      <c r="CC332" t="s">
        <v>7</v>
      </c>
      <c r="CD332" t="s">
        <v>277</v>
      </c>
      <c r="CE332" t="s">
        <v>277</v>
      </c>
      <c r="CH332" t="s">
        <v>277</v>
      </c>
      <c r="CL332" t="s">
        <v>277</v>
      </c>
      <c r="CM332" t="s">
        <v>277</v>
      </c>
    </row>
    <row r="333" spans="1:91" x14ac:dyDescent="0.25">
      <c r="A333" s="36"/>
      <c r="H333" t="s">
        <v>1045</v>
      </c>
      <c r="K333" t="s">
        <v>1046</v>
      </c>
      <c r="L333" t="s">
        <v>1047</v>
      </c>
      <c r="N333" t="s">
        <v>1048</v>
      </c>
      <c r="R333" t="s">
        <v>1049</v>
      </c>
      <c r="X333" t="s">
        <v>1050</v>
      </c>
      <c r="AB333" t="s">
        <v>1051</v>
      </c>
      <c r="AE333" t="s">
        <v>1052</v>
      </c>
      <c r="AG333" t="s">
        <v>1053</v>
      </c>
      <c r="AK333" t="s">
        <v>1054</v>
      </c>
      <c r="AO333" t="s">
        <v>1055</v>
      </c>
      <c r="AQ333" t="s">
        <v>1056</v>
      </c>
      <c r="AV333" t="s">
        <v>1057</v>
      </c>
      <c r="AY333" t="s">
        <v>1058</v>
      </c>
      <c r="BF333" t="s">
        <v>1059</v>
      </c>
      <c r="BJ333" t="s">
        <v>1060</v>
      </c>
      <c r="BW333" t="s">
        <v>1061</v>
      </c>
      <c r="BY333" t="s">
        <v>1062</v>
      </c>
      <c r="CA333" t="s">
        <v>1063</v>
      </c>
      <c r="CD333" t="s">
        <v>1064</v>
      </c>
      <c r="CE333" t="s">
        <v>1065</v>
      </c>
      <c r="CH333" t="s">
        <v>347</v>
      </c>
      <c r="CL333" t="s">
        <v>1066</v>
      </c>
      <c r="CM333" t="s">
        <v>1067</v>
      </c>
    </row>
    <row r="334" spans="1:91" x14ac:dyDescent="0.25">
      <c r="A334" s="36"/>
      <c r="C334" t="s">
        <v>1068</v>
      </c>
      <c r="F334" t="s">
        <v>1068</v>
      </c>
      <c r="G334" t="s">
        <v>1069</v>
      </c>
      <c r="I334" t="s">
        <v>1070</v>
      </c>
      <c r="J334" t="s">
        <v>1071</v>
      </c>
      <c r="M334" t="s">
        <v>1072</v>
      </c>
      <c r="P334" t="s">
        <v>1073</v>
      </c>
      <c r="S334" t="s">
        <v>1074</v>
      </c>
      <c r="Y334" t="s">
        <v>1075</v>
      </c>
      <c r="AA334" t="s">
        <v>1076</v>
      </c>
      <c r="AC334" t="s">
        <v>1077</v>
      </c>
      <c r="AF334" t="s">
        <v>1078</v>
      </c>
      <c r="AI334" t="s">
        <v>1079</v>
      </c>
      <c r="AJ334" t="s">
        <v>1080</v>
      </c>
      <c r="AL334" t="s">
        <v>1081</v>
      </c>
      <c r="AN334" t="s">
        <v>1082</v>
      </c>
      <c r="AP334" t="s">
        <v>1083</v>
      </c>
      <c r="AR334" t="s">
        <v>1084</v>
      </c>
      <c r="AS334" t="s">
        <v>1085</v>
      </c>
      <c r="AT334" t="s">
        <v>1086</v>
      </c>
      <c r="AU334" t="s">
        <v>1087</v>
      </c>
      <c r="AX334" t="s">
        <v>1088</v>
      </c>
      <c r="BC334" t="s">
        <v>1089</v>
      </c>
      <c r="BD334" t="s">
        <v>1090</v>
      </c>
      <c r="BG334" t="s">
        <v>1091</v>
      </c>
      <c r="BI334" t="s">
        <v>1092</v>
      </c>
      <c r="BK334" t="s">
        <v>1093</v>
      </c>
      <c r="BM334" t="s">
        <v>1094</v>
      </c>
      <c r="BQ334" t="s">
        <v>1095</v>
      </c>
      <c r="BS334" t="s">
        <v>1096</v>
      </c>
      <c r="BT334" t="s">
        <v>1097</v>
      </c>
      <c r="BV334" t="s">
        <v>1098</v>
      </c>
      <c r="CB334" t="s">
        <v>1099</v>
      </c>
      <c r="CC334" t="s">
        <v>1100</v>
      </c>
    </row>
    <row r="335" spans="1:91" x14ac:dyDescent="0.25">
      <c r="A335" s="36"/>
      <c r="Q335" t="s">
        <v>1101</v>
      </c>
      <c r="BN335" t="s">
        <v>1102</v>
      </c>
    </row>
    <row r="336" spans="1:91" x14ac:dyDescent="0.25">
      <c r="A336" s="36"/>
      <c r="G336" t="s">
        <v>7</v>
      </c>
      <c r="H336" t="s">
        <v>6</v>
      </c>
      <c r="I336" t="s">
        <v>7</v>
      </c>
      <c r="J336" t="s">
        <v>7</v>
      </c>
      <c r="K336" t="s">
        <v>6</v>
      </c>
      <c r="L336" t="s">
        <v>6</v>
      </c>
      <c r="M336" t="s">
        <v>7</v>
      </c>
      <c r="N336" t="s">
        <v>6</v>
      </c>
      <c r="O336" t="s">
        <v>6</v>
      </c>
      <c r="P336" t="s">
        <v>7</v>
      </c>
      <c r="Q336" t="s">
        <v>7</v>
      </c>
      <c r="R336" t="s">
        <v>7</v>
      </c>
      <c r="S336" t="s">
        <v>7</v>
      </c>
      <c r="W336" t="s">
        <v>6</v>
      </c>
      <c r="X336" t="s">
        <v>7</v>
      </c>
      <c r="Y336" t="s">
        <v>7</v>
      </c>
      <c r="AA336" t="s">
        <v>7</v>
      </c>
      <c r="AB336" t="s">
        <v>6</v>
      </c>
      <c r="AC336" t="s">
        <v>7</v>
      </c>
      <c r="AE336" t="s">
        <v>6</v>
      </c>
      <c r="AF336" t="s">
        <v>7</v>
      </c>
      <c r="AG336" t="s">
        <v>6</v>
      </c>
      <c r="AH336" t="s">
        <v>6</v>
      </c>
      <c r="AI336" t="s">
        <v>6</v>
      </c>
      <c r="AJ336" t="s">
        <v>6</v>
      </c>
      <c r="AK336" t="s">
        <v>6</v>
      </c>
      <c r="AL336" t="s">
        <v>7</v>
      </c>
      <c r="AN336" t="s">
        <v>7</v>
      </c>
      <c r="AO336" t="s">
        <v>6</v>
      </c>
      <c r="AP336" t="s">
        <v>7</v>
      </c>
      <c r="AR336" t="s">
        <v>7</v>
      </c>
      <c r="AS336" t="s">
        <v>6</v>
      </c>
      <c r="AU336" t="s">
        <v>7</v>
      </c>
      <c r="AW336" t="s">
        <v>6</v>
      </c>
      <c r="AX336" t="s">
        <v>7</v>
      </c>
      <c r="AY336" t="s">
        <v>7</v>
      </c>
      <c r="BC336" t="s">
        <v>6</v>
      </c>
      <c r="BD336" t="s">
        <v>7</v>
      </c>
      <c r="BE336" t="s">
        <v>6</v>
      </c>
      <c r="BF336" t="s">
        <v>6</v>
      </c>
      <c r="BG336" t="s">
        <v>6</v>
      </c>
      <c r="BI336" t="s">
        <v>6</v>
      </c>
      <c r="BJ336" t="s">
        <v>6</v>
      </c>
      <c r="BK336" t="s">
        <v>6</v>
      </c>
      <c r="BL336" t="s">
        <v>7</v>
      </c>
      <c r="BM336" t="s">
        <v>7</v>
      </c>
      <c r="BN336" t="s">
        <v>6</v>
      </c>
      <c r="BO336" t="s">
        <v>6</v>
      </c>
      <c r="BP336" t="s">
        <v>6</v>
      </c>
      <c r="BQ336" t="s">
        <v>7</v>
      </c>
      <c r="BR336" t="s">
        <v>6</v>
      </c>
      <c r="BS336" t="s">
        <v>7</v>
      </c>
      <c r="BT336" t="s">
        <v>6</v>
      </c>
      <c r="BU336" t="s">
        <v>6</v>
      </c>
      <c r="BV336" t="s">
        <v>6</v>
      </c>
      <c r="BW336" t="s">
        <v>6</v>
      </c>
      <c r="CA336" t="s">
        <v>6</v>
      </c>
      <c r="CB336" t="s">
        <v>6</v>
      </c>
      <c r="CC336" t="s">
        <v>7</v>
      </c>
      <c r="CD336" t="s">
        <v>6</v>
      </c>
      <c r="CE336" t="s">
        <v>6</v>
      </c>
      <c r="CH336" t="s">
        <v>6</v>
      </c>
      <c r="CL336" t="s">
        <v>6</v>
      </c>
      <c r="CM336" t="s">
        <v>7</v>
      </c>
    </row>
    <row r="337" spans="1:91" x14ac:dyDescent="0.25">
      <c r="A337" s="36"/>
      <c r="G337" t="s">
        <v>7</v>
      </c>
      <c r="I337" t="s">
        <v>7</v>
      </c>
      <c r="J337" t="s">
        <v>6</v>
      </c>
      <c r="M337" t="s">
        <v>7</v>
      </c>
      <c r="P337" t="s">
        <v>7</v>
      </c>
      <c r="Q337" t="s">
        <v>7</v>
      </c>
      <c r="R337" t="s">
        <v>7</v>
      </c>
      <c r="S337" t="s">
        <v>6</v>
      </c>
      <c r="X337" t="s">
        <v>6</v>
      </c>
      <c r="Y337" t="s">
        <v>6</v>
      </c>
      <c r="AA337" t="s">
        <v>6</v>
      </c>
      <c r="AC337" t="s">
        <v>6</v>
      </c>
      <c r="AF337" t="s">
        <v>7</v>
      </c>
      <c r="AL337" t="s">
        <v>6</v>
      </c>
      <c r="AN337" t="s">
        <v>6</v>
      </c>
      <c r="AP337" t="s">
        <v>6</v>
      </c>
      <c r="AR337" t="s">
        <v>6</v>
      </c>
      <c r="AU337" t="s">
        <v>6</v>
      </c>
      <c r="AX337" t="s">
        <v>7</v>
      </c>
      <c r="AY337" t="s">
        <v>6</v>
      </c>
      <c r="BD337" t="s">
        <v>6</v>
      </c>
      <c r="BL337" t="s">
        <v>6</v>
      </c>
      <c r="BM337" t="s">
        <v>6</v>
      </c>
      <c r="BQ337" t="s">
        <v>7</v>
      </c>
      <c r="BS337" t="s">
        <v>6</v>
      </c>
      <c r="CC337" t="s">
        <v>7</v>
      </c>
      <c r="CM337" t="s">
        <v>6</v>
      </c>
    </row>
    <row r="338" spans="1:91" x14ac:dyDescent="0.25">
      <c r="A338" s="36"/>
      <c r="G338" t="s">
        <v>1103</v>
      </c>
      <c r="M338" t="s">
        <v>1104</v>
      </c>
      <c r="P338" t="s">
        <v>1105</v>
      </c>
      <c r="Q338" t="s">
        <v>1106</v>
      </c>
      <c r="R338" t="s">
        <v>1107</v>
      </c>
      <c r="AF338" t="s">
        <v>1108</v>
      </c>
      <c r="AX338" t="s">
        <v>1109</v>
      </c>
      <c r="BQ338" t="s">
        <v>1110</v>
      </c>
      <c r="CC338" t="s">
        <v>1111</v>
      </c>
    </row>
    <row r="339" spans="1:91" x14ac:dyDescent="0.25">
      <c r="A339" s="36"/>
      <c r="G339" t="s">
        <v>368</v>
      </c>
      <c r="I339" t="s">
        <v>367</v>
      </c>
      <c r="M339" t="s">
        <v>368</v>
      </c>
      <c r="Q339" t="s">
        <v>367</v>
      </c>
      <c r="R339" t="s">
        <v>368</v>
      </c>
      <c r="AF339" t="s">
        <v>368</v>
      </c>
      <c r="AX339" t="s">
        <v>367</v>
      </c>
      <c r="BQ339" t="s">
        <v>368</v>
      </c>
      <c r="CC339" t="s">
        <v>367</v>
      </c>
    </row>
    <row r="340" spans="1:91" x14ac:dyDescent="0.25">
      <c r="A340" s="36"/>
      <c r="G340">
        <v>20</v>
      </c>
      <c r="M340">
        <v>0.5</v>
      </c>
      <c r="Q340">
        <v>0</v>
      </c>
      <c r="R340">
        <v>0.32</v>
      </c>
      <c r="AF340">
        <v>100</v>
      </c>
      <c r="AX340">
        <v>0</v>
      </c>
      <c r="BQ340">
        <v>100</v>
      </c>
      <c r="CC340">
        <v>0</v>
      </c>
    </row>
    <row r="341" spans="1:91" x14ac:dyDescent="0.25">
      <c r="A341" s="36"/>
      <c r="G341">
        <v>20</v>
      </c>
      <c r="M341">
        <v>0</v>
      </c>
      <c r="Q341">
        <v>1</v>
      </c>
      <c r="AF341">
        <v>100</v>
      </c>
      <c r="AX341">
        <v>0</v>
      </c>
      <c r="BQ341">
        <v>100</v>
      </c>
      <c r="CC341">
        <v>0</v>
      </c>
    </row>
    <row r="342" spans="1:91" x14ac:dyDescent="0.25">
      <c r="A342" s="36"/>
      <c r="G342" t="s">
        <v>7</v>
      </c>
      <c r="H342" t="s">
        <v>6</v>
      </c>
      <c r="I342" t="s">
        <v>6</v>
      </c>
      <c r="J342" t="s">
        <v>6</v>
      </c>
      <c r="K342" t="s">
        <v>7</v>
      </c>
      <c r="L342" t="s">
        <v>6</v>
      </c>
      <c r="M342" t="s">
        <v>7</v>
      </c>
      <c r="N342" t="s">
        <v>6</v>
      </c>
      <c r="O342" t="s">
        <v>6</v>
      </c>
      <c r="Q342" t="s">
        <v>7</v>
      </c>
      <c r="R342" t="s">
        <v>6</v>
      </c>
      <c r="S342" t="s">
        <v>7</v>
      </c>
      <c r="W342" t="s">
        <v>6</v>
      </c>
      <c r="X342" t="s">
        <v>6</v>
      </c>
      <c r="Y342" t="s">
        <v>6</v>
      </c>
      <c r="AA342" t="s">
        <v>7</v>
      </c>
      <c r="AB342" t="s">
        <v>6</v>
      </c>
      <c r="AC342" t="s">
        <v>6</v>
      </c>
      <c r="AE342" t="s">
        <v>6</v>
      </c>
      <c r="AF342" t="s">
        <v>7</v>
      </c>
      <c r="AG342" t="s">
        <v>6</v>
      </c>
      <c r="AH342" t="s">
        <v>6</v>
      </c>
      <c r="AI342" t="s">
        <v>7</v>
      </c>
      <c r="AJ342" t="s">
        <v>6</v>
      </c>
      <c r="AK342" t="s">
        <v>6</v>
      </c>
      <c r="AL342" t="s">
        <v>6</v>
      </c>
      <c r="AN342" t="s">
        <v>6</v>
      </c>
      <c r="AO342" t="s">
        <v>6</v>
      </c>
      <c r="AP342" t="s">
        <v>6</v>
      </c>
      <c r="AR342" t="s">
        <v>6</v>
      </c>
      <c r="AS342" t="s">
        <v>6</v>
      </c>
      <c r="AU342" t="s">
        <v>6</v>
      </c>
      <c r="AV342" t="s">
        <v>6</v>
      </c>
      <c r="AW342" t="s">
        <v>6</v>
      </c>
      <c r="AX342" t="s">
        <v>7</v>
      </c>
      <c r="AY342" t="s">
        <v>7</v>
      </c>
      <c r="BC342" t="s">
        <v>6</v>
      </c>
      <c r="BD342" t="s">
        <v>6</v>
      </c>
      <c r="BE342" t="s">
        <v>6</v>
      </c>
      <c r="BF342" t="s">
        <v>7</v>
      </c>
      <c r="BG342" t="s">
        <v>6</v>
      </c>
      <c r="BI342" t="s">
        <v>6</v>
      </c>
      <c r="BJ342" t="s">
        <v>6</v>
      </c>
      <c r="BK342" t="s">
        <v>6</v>
      </c>
      <c r="BL342" t="s">
        <v>7</v>
      </c>
      <c r="BM342" t="s">
        <v>7</v>
      </c>
      <c r="BN342" t="s">
        <v>6</v>
      </c>
      <c r="BO342" t="s">
        <v>7</v>
      </c>
      <c r="BP342" t="s">
        <v>6</v>
      </c>
      <c r="BQ342" t="s">
        <v>7</v>
      </c>
      <c r="BR342" t="s">
        <v>6</v>
      </c>
      <c r="BS342" t="s">
        <v>7</v>
      </c>
      <c r="BT342" t="s">
        <v>6</v>
      </c>
      <c r="BU342" t="s">
        <v>7</v>
      </c>
      <c r="BV342" t="s">
        <v>7</v>
      </c>
      <c r="BW342" t="s">
        <v>6</v>
      </c>
      <c r="BY342" t="s">
        <v>6</v>
      </c>
      <c r="CA342" t="s">
        <v>7</v>
      </c>
      <c r="CB342" t="s">
        <v>6</v>
      </c>
      <c r="CC342" t="s">
        <v>7</v>
      </c>
      <c r="CD342" t="s">
        <v>7</v>
      </c>
      <c r="CE342" t="s">
        <v>6</v>
      </c>
      <c r="CH342" t="s">
        <v>6</v>
      </c>
      <c r="CL342" t="s">
        <v>6</v>
      </c>
      <c r="CM342" t="s">
        <v>6</v>
      </c>
    </row>
    <row r="343" spans="1:91" x14ac:dyDescent="0.25">
      <c r="A343" s="36"/>
      <c r="H343" t="s">
        <v>1112</v>
      </c>
      <c r="I343" t="s">
        <v>1113</v>
      </c>
      <c r="J343" t="s">
        <v>1114</v>
      </c>
      <c r="L343" t="s">
        <v>1115</v>
      </c>
      <c r="N343" t="s">
        <v>1116</v>
      </c>
      <c r="O343" t="s">
        <v>714</v>
      </c>
      <c r="R343" t="s">
        <v>1117</v>
      </c>
      <c r="W343" t="s">
        <v>380</v>
      </c>
      <c r="X343" t="s">
        <v>1118</v>
      </c>
      <c r="Y343" t="s">
        <v>1119</v>
      </c>
      <c r="AB343" t="s">
        <v>1120</v>
      </c>
      <c r="AC343" t="s">
        <v>1121</v>
      </c>
      <c r="AE343" t="s">
        <v>1122</v>
      </c>
      <c r="AH343" t="s">
        <v>1123</v>
      </c>
      <c r="AJ343" t="s">
        <v>1124</v>
      </c>
      <c r="AK343" t="s">
        <v>1125</v>
      </c>
      <c r="AL343" t="s">
        <v>1126</v>
      </c>
      <c r="AN343" t="s">
        <v>1127</v>
      </c>
      <c r="AO343" t="s">
        <v>1128</v>
      </c>
      <c r="AP343" t="s">
        <v>1129</v>
      </c>
      <c r="AR343" t="s">
        <v>1130</v>
      </c>
      <c r="AS343" t="s">
        <v>1131</v>
      </c>
      <c r="AU343" t="s">
        <v>1132</v>
      </c>
      <c r="AV343" t="s">
        <v>369</v>
      </c>
      <c r="AW343" t="s">
        <v>1133</v>
      </c>
      <c r="BC343" t="s">
        <v>1134</v>
      </c>
      <c r="BD343" t="s">
        <v>1135</v>
      </c>
      <c r="BI343" t="s">
        <v>1136</v>
      </c>
      <c r="BJ343" t="s">
        <v>1137</v>
      </c>
      <c r="BK343" t="s">
        <v>1138</v>
      </c>
      <c r="BP343" t="s">
        <v>1139</v>
      </c>
      <c r="BR343" t="s">
        <v>1140</v>
      </c>
      <c r="BT343" t="s">
        <v>1141</v>
      </c>
      <c r="BW343" t="s">
        <v>1142</v>
      </c>
      <c r="BY343" t="s">
        <v>1143</v>
      </c>
      <c r="CE343" t="s">
        <v>1144</v>
      </c>
      <c r="CH343" t="s">
        <v>1145</v>
      </c>
    </row>
    <row r="344" spans="1:91" x14ac:dyDescent="0.25">
      <c r="A344" s="36"/>
      <c r="G344" t="s">
        <v>6</v>
      </c>
      <c r="H344" t="s">
        <v>6</v>
      </c>
      <c r="J344" t="s">
        <v>6</v>
      </c>
      <c r="K344" t="s">
        <v>6</v>
      </c>
      <c r="L344" t="s">
        <v>6</v>
      </c>
      <c r="M344" t="s">
        <v>6</v>
      </c>
      <c r="N344" t="s">
        <v>6</v>
      </c>
      <c r="O344" t="s">
        <v>6</v>
      </c>
      <c r="Q344" t="s">
        <v>6</v>
      </c>
      <c r="R344" t="s">
        <v>6</v>
      </c>
      <c r="S344" t="s">
        <v>6</v>
      </c>
      <c r="W344" t="s">
        <v>6</v>
      </c>
      <c r="Y344" t="s">
        <v>6</v>
      </c>
      <c r="AA344" t="s">
        <v>6</v>
      </c>
      <c r="AB344" t="s">
        <v>6</v>
      </c>
      <c r="AC344" t="s">
        <v>6</v>
      </c>
      <c r="AF344" t="s">
        <v>6</v>
      </c>
      <c r="AH344" t="s">
        <v>6</v>
      </c>
      <c r="AI344" t="s">
        <v>6</v>
      </c>
      <c r="AJ344" t="s">
        <v>6</v>
      </c>
      <c r="AK344" t="s">
        <v>6</v>
      </c>
      <c r="AL344" t="s">
        <v>6</v>
      </c>
      <c r="AN344" t="s">
        <v>6</v>
      </c>
      <c r="AO344" t="s">
        <v>6</v>
      </c>
      <c r="AP344" t="s">
        <v>6</v>
      </c>
      <c r="AR344" t="s">
        <v>6</v>
      </c>
      <c r="AS344" t="s">
        <v>6</v>
      </c>
      <c r="AU344" t="s">
        <v>6</v>
      </c>
      <c r="AV344" t="s">
        <v>6</v>
      </c>
      <c r="AW344" t="s">
        <v>6</v>
      </c>
      <c r="AX344" t="s">
        <v>6</v>
      </c>
      <c r="AY344" t="s">
        <v>6</v>
      </c>
      <c r="BD344" t="s">
        <v>6</v>
      </c>
      <c r="BF344" t="s">
        <v>6</v>
      </c>
      <c r="BG344" t="s">
        <v>6</v>
      </c>
      <c r="BI344" t="s">
        <v>6</v>
      </c>
      <c r="BJ344" t="s">
        <v>6</v>
      </c>
      <c r="BK344" t="s">
        <v>6</v>
      </c>
      <c r="BL344" t="s">
        <v>7</v>
      </c>
      <c r="BM344" t="s">
        <v>6</v>
      </c>
      <c r="BN344" t="s">
        <v>6</v>
      </c>
      <c r="BO344" t="s">
        <v>6</v>
      </c>
      <c r="BP344" t="s">
        <v>6</v>
      </c>
      <c r="BQ344" t="s">
        <v>7</v>
      </c>
      <c r="BR344" t="s">
        <v>6</v>
      </c>
      <c r="BS344" t="s">
        <v>6</v>
      </c>
      <c r="BT344" t="s">
        <v>6</v>
      </c>
      <c r="BU344" t="s">
        <v>7</v>
      </c>
      <c r="BV344" t="s">
        <v>6</v>
      </c>
      <c r="BW344" t="s">
        <v>6</v>
      </c>
      <c r="BY344" t="s">
        <v>6</v>
      </c>
      <c r="CA344" t="s">
        <v>6</v>
      </c>
      <c r="CC344" t="s">
        <v>6</v>
      </c>
      <c r="CD344" t="s">
        <v>6</v>
      </c>
      <c r="CE344" t="s">
        <v>6</v>
      </c>
      <c r="CL344" t="s">
        <v>6</v>
      </c>
      <c r="CM344" t="s">
        <v>6</v>
      </c>
    </row>
    <row r="345" spans="1:91" x14ac:dyDescent="0.25">
      <c r="A345" s="36"/>
      <c r="BQ345" t="s">
        <v>1146</v>
      </c>
      <c r="BU345" t="s">
        <v>1147</v>
      </c>
    </row>
    <row r="346" spans="1:91" x14ac:dyDescent="0.25">
      <c r="A346" s="36"/>
      <c r="G346">
        <v>100</v>
      </c>
      <c r="H346">
        <v>362</v>
      </c>
      <c r="I346">
        <v>1</v>
      </c>
      <c r="J346">
        <v>62</v>
      </c>
      <c r="K346">
        <v>49</v>
      </c>
      <c r="L346">
        <v>51</v>
      </c>
      <c r="M346">
        <v>738</v>
      </c>
      <c r="N346">
        <v>4383</v>
      </c>
      <c r="O346">
        <v>7</v>
      </c>
      <c r="P346">
        <v>2</v>
      </c>
      <c r="Q346">
        <v>1582</v>
      </c>
      <c r="R346">
        <v>2515</v>
      </c>
      <c r="S346">
        <v>420</v>
      </c>
      <c r="W346">
        <v>1683</v>
      </c>
      <c r="Y346">
        <v>244</v>
      </c>
      <c r="AA346">
        <v>960</v>
      </c>
      <c r="AB346">
        <v>1857</v>
      </c>
      <c r="AC346">
        <v>2453</v>
      </c>
      <c r="AF346">
        <v>52</v>
      </c>
      <c r="AH346">
        <v>978</v>
      </c>
      <c r="AI346">
        <v>2</v>
      </c>
      <c r="AJ346">
        <v>842</v>
      </c>
      <c r="AK346">
        <v>663</v>
      </c>
      <c r="AL346">
        <v>106</v>
      </c>
      <c r="AN346">
        <v>52</v>
      </c>
      <c r="AO346">
        <v>0</v>
      </c>
      <c r="AP346">
        <v>177</v>
      </c>
      <c r="AS346">
        <v>2563</v>
      </c>
      <c r="AU346">
        <v>1297</v>
      </c>
      <c r="AW346">
        <v>2940</v>
      </c>
      <c r="AX346">
        <v>1850</v>
      </c>
      <c r="AY346">
        <v>2563</v>
      </c>
      <c r="BD346">
        <v>1275</v>
      </c>
      <c r="BF346">
        <v>4287</v>
      </c>
      <c r="BG346">
        <v>912</v>
      </c>
      <c r="BI346">
        <v>3382</v>
      </c>
      <c r="BJ346">
        <v>1214</v>
      </c>
      <c r="BK346">
        <v>940</v>
      </c>
      <c r="BM346">
        <v>1090</v>
      </c>
      <c r="BN346">
        <v>526</v>
      </c>
      <c r="BO346">
        <v>13999</v>
      </c>
      <c r="BP346">
        <v>2941</v>
      </c>
      <c r="BQ346">
        <v>1866</v>
      </c>
      <c r="BR346">
        <v>122</v>
      </c>
      <c r="BS346">
        <v>839</v>
      </c>
      <c r="BT346">
        <v>707</v>
      </c>
      <c r="BU346">
        <v>33129</v>
      </c>
      <c r="BV346">
        <v>760</v>
      </c>
      <c r="BW346">
        <v>3748</v>
      </c>
      <c r="BY346">
        <v>528</v>
      </c>
      <c r="CA346">
        <v>429</v>
      </c>
      <c r="CC346">
        <v>933</v>
      </c>
      <c r="CD346">
        <v>1537</v>
      </c>
      <c r="CE346">
        <v>473</v>
      </c>
      <c r="CL346">
        <v>434</v>
      </c>
    </row>
    <row r="347" spans="1:91" x14ac:dyDescent="0.25">
      <c r="A347" s="36"/>
      <c r="G347">
        <v>140</v>
      </c>
      <c r="H347">
        <v>830</v>
      </c>
      <c r="I347">
        <v>1</v>
      </c>
      <c r="J347">
        <v>110</v>
      </c>
      <c r="K347">
        <v>43</v>
      </c>
      <c r="L347">
        <v>22</v>
      </c>
      <c r="M347">
        <v>1827</v>
      </c>
      <c r="N347">
        <v>7056</v>
      </c>
      <c r="O347">
        <v>7</v>
      </c>
      <c r="P347">
        <v>2</v>
      </c>
      <c r="Q347">
        <v>4017</v>
      </c>
      <c r="R347">
        <v>9691</v>
      </c>
      <c r="S347">
        <v>1430</v>
      </c>
      <c r="W347">
        <v>3924</v>
      </c>
      <c r="Y347">
        <v>1843</v>
      </c>
      <c r="AA347">
        <v>1171</v>
      </c>
      <c r="AB347">
        <v>1993</v>
      </c>
      <c r="AC347">
        <v>5718</v>
      </c>
      <c r="AF347">
        <v>380</v>
      </c>
      <c r="AH347">
        <v>1753</v>
      </c>
      <c r="AI347">
        <v>2</v>
      </c>
      <c r="AJ347">
        <v>816</v>
      </c>
      <c r="AK347">
        <v>1687</v>
      </c>
      <c r="AL347">
        <v>170</v>
      </c>
      <c r="AN347">
        <v>169</v>
      </c>
      <c r="AO347">
        <v>1</v>
      </c>
      <c r="AP347">
        <v>410</v>
      </c>
      <c r="AS347">
        <v>5017</v>
      </c>
      <c r="AU347">
        <v>2634</v>
      </c>
      <c r="AV347">
        <v>5260</v>
      </c>
      <c r="AW347">
        <v>6395</v>
      </c>
      <c r="AX347">
        <v>7189</v>
      </c>
      <c r="AY347">
        <v>5027</v>
      </c>
      <c r="BD347">
        <v>2596</v>
      </c>
      <c r="BF347">
        <v>7467</v>
      </c>
      <c r="BG347">
        <v>2693</v>
      </c>
      <c r="BI347">
        <v>5778</v>
      </c>
      <c r="BJ347">
        <v>1633</v>
      </c>
      <c r="BK347">
        <v>1997</v>
      </c>
      <c r="BM347">
        <v>1587</v>
      </c>
      <c r="BN347">
        <v>1859</v>
      </c>
      <c r="BO347">
        <v>14572</v>
      </c>
      <c r="BP347">
        <v>3070</v>
      </c>
      <c r="BQ347">
        <v>3196</v>
      </c>
      <c r="BR347">
        <v>415</v>
      </c>
      <c r="BS347">
        <v>1195</v>
      </c>
      <c r="BT347">
        <v>1217</v>
      </c>
      <c r="BU347">
        <v>32167</v>
      </c>
      <c r="BV347">
        <v>1363</v>
      </c>
      <c r="BW347">
        <v>6074</v>
      </c>
      <c r="BY347">
        <v>1307</v>
      </c>
      <c r="CA347">
        <v>1234</v>
      </c>
      <c r="CC347">
        <v>1698</v>
      </c>
      <c r="CD347">
        <v>5520</v>
      </c>
      <c r="CE347">
        <v>462</v>
      </c>
      <c r="CL347">
        <v>1860</v>
      </c>
    </row>
    <row r="348" spans="1:91" x14ac:dyDescent="0.25">
      <c r="A348" s="36"/>
      <c r="G348">
        <v>192</v>
      </c>
      <c r="H348">
        <v>575</v>
      </c>
      <c r="I348">
        <v>124</v>
      </c>
      <c r="J348">
        <v>1692</v>
      </c>
      <c r="K348">
        <v>643</v>
      </c>
      <c r="L348">
        <v>126</v>
      </c>
      <c r="M348">
        <v>3510</v>
      </c>
      <c r="N348">
        <v>18573</v>
      </c>
      <c r="O348">
        <v>9</v>
      </c>
      <c r="P348">
        <v>3</v>
      </c>
      <c r="Q348">
        <v>6124</v>
      </c>
      <c r="R348">
        <v>15236</v>
      </c>
      <c r="S348">
        <v>1799</v>
      </c>
      <c r="W348">
        <v>4903</v>
      </c>
      <c r="Y348">
        <v>2412</v>
      </c>
      <c r="AA348">
        <v>2393</v>
      </c>
      <c r="AB348">
        <v>2418</v>
      </c>
      <c r="AC348">
        <v>61866</v>
      </c>
      <c r="AF348">
        <v>930</v>
      </c>
      <c r="AH348">
        <v>2917</v>
      </c>
      <c r="AI348">
        <v>4</v>
      </c>
      <c r="AJ348">
        <v>2039</v>
      </c>
      <c r="AK348">
        <v>1722</v>
      </c>
      <c r="AL348">
        <v>1056</v>
      </c>
      <c r="AN348">
        <v>1885</v>
      </c>
      <c r="AO348">
        <v>0</v>
      </c>
      <c r="AP348">
        <v>989</v>
      </c>
      <c r="AS348">
        <v>6153</v>
      </c>
      <c r="AU348">
        <v>7991</v>
      </c>
      <c r="AV348">
        <v>2307</v>
      </c>
      <c r="AW348">
        <v>15618</v>
      </c>
      <c r="AX348">
        <v>15984</v>
      </c>
      <c r="AY348">
        <v>7256</v>
      </c>
      <c r="BD348">
        <v>5208</v>
      </c>
      <c r="BF348">
        <v>12629</v>
      </c>
      <c r="BG348">
        <v>7629</v>
      </c>
      <c r="BI348">
        <v>13626</v>
      </c>
      <c r="BJ348">
        <v>2288</v>
      </c>
      <c r="BK348">
        <v>7785</v>
      </c>
      <c r="BM348">
        <v>3948</v>
      </c>
      <c r="BN348">
        <v>4123</v>
      </c>
      <c r="BO348">
        <v>81851</v>
      </c>
      <c r="BP348">
        <v>3510</v>
      </c>
      <c r="BQ348">
        <v>5046</v>
      </c>
      <c r="BR348">
        <v>310</v>
      </c>
      <c r="BS348">
        <v>3171</v>
      </c>
      <c r="BT348">
        <v>2772</v>
      </c>
      <c r="BU348">
        <v>117985</v>
      </c>
      <c r="BV348">
        <v>4233</v>
      </c>
      <c r="BW348">
        <v>3748</v>
      </c>
      <c r="BY348">
        <v>2080</v>
      </c>
      <c r="CA348">
        <v>1487</v>
      </c>
      <c r="CC348">
        <v>3075</v>
      </c>
      <c r="CD348">
        <v>8226</v>
      </c>
      <c r="CE348">
        <v>1839</v>
      </c>
      <c r="CL348">
        <v>5192</v>
      </c>
    </row>
    <row r="349" spans="1:91" x14ac:dyDescent="0.25">
      <c r="A349" s="36"/>
      <c r="G349">
        <v>263</v>
      </c>
      <c r="H349">
        <v>4153</v>
      </c>
      <c r="I349">
        <v>124</v>
      </c>
      <c r="J349">
        <v>1383</v>
      </c>
      <c r="K349">
        <v>597</v>
      </c>
      <c r="L349">
        <v>140</v>
      </c>
      <c r="M349">
        <v>5018</v>
      </c>
      <c r="N349">
        <v>23794</v>
      </c>
      <c r="O349">
        <v>9</v>
      </c>
      <c r="P349">
        <v>3</v>
      </c>
      <c r="Q349">
        <v>9961</v>
      </c>
      <c r="R349">
        <v>23229</v>
      </c>
      <c r="S349">
        <v>3644</v>
      </c>
      <c r="W349">
        <v>13148</v>
      </c>
      <c r="Y349">
        <v>5581</v>
      </c>
      <c r="AA349">
        <v>2959</v>
      </c>
      <c r="AB349">
        <v>4290</v>
      </c>
      <c r="AC349">
        <v>67021</v>
      </c>
      <c r="AF349">
        <v>2586</v>
      </c>
      <c r="AH349">
        <v>4646</v>
      </c>
      <c r="AI349">
        <v>5</v>
      </c>
      <c r="AJ349">
        <v>2768</v>
      </c>
      <c r="AK349">
        <v>2556</v>
      </c>
      <c r="AL349">
        <v>1323</v>
      </c>
      <c r="AN349">
        <v>2536</v>
      </c>
      <c r="AO349">
        <v>7</v>
      </c>
      <c r="AP349">
        <v>1663</v>
      </c>
      <c r="AS349">
        <v>9886</v>
      </c>
      <c r="AU349">
        <v>10854</v>
      </c>
      <c r="AV349">
        <v>10142</v>
      </c>
      <c r="AW349">
        <v>10440</v>
      </c>
      <c r="AX349">
        <v>23952</v>
      </c>
      <c r="AY349">
        <v>10304</v>
      </c>
      <c r="BD349">
        <v>6952</v>
      </c>
      <c r="BF349">
        <v>25727</v>
      </c>
      <c r="BG349">
        <v>12725</v>
      </c>
      <c r="BI349">
        <v>19684</v>
      </c>
      <c r="BJ349">
        <v>3101</v>
      </c>
      <c r="BK349">
        <v>9246</v>
      </c>
      <c r="BM349">
        <v>6158</v>
      </c>
      <c r="BN349">
        <v>7053</v>
      </c>
      <c r="BO349">
        <v>86881</v>
      </c>
      <c r="BP349">
        <v>3854</v>
      </c>
      <c r="BQ349">
        <v>7719</v>
      </c>
      <c r="BR349">
        <v>1011</v>
      </c>
      <c r="BS349">
        <v>4326</v>
      </c>
      <c r="BT349">
        <v>4400</v>
      </c>
      <c r="BU349">
        <v>119548</v>
      </c>
      <c r="BV349">
        <v>7014</v>
      </c>
      <c r="BW349">
        <v>6074</v>
      </c>
      <c r="BY349">
        <v>3707</v>
      </c>
      <c r="CA349">
        <v>1528</v>
      </c>
      <c r="CC349">
        <v>2744</v>
      </c>
      <c r="CD349">
        <v>16107</v>
      </c>
      <c r="CE349">
        <v>2084</v>
      </c>
      <c r="CL349">
        <v>4795</v>
      </c>
    </row>
    <row r="350" spans="1:91" x14ac:dyDescent="0.25">
      <c r="A350" s="36"/>
      <c r="G350">
        <v>0</v>
      </c>
      <c r="H350">
        <v>0</v>
      </c>
      <c r="J350">
        <v>0</v>
      </c>
      <c r="K350">
        <v>23</v>
      </c>
      <c r="L350">
        <v>28</v>
      </c>
      <c r="M350">
        <v>0</v>
      </c>
      <c r="N350">
        <v>0</v>
      </c>
      <c r="O350">
        <v>3</v>
      </c>
      <c r="P350">
        <v>1</v>
      </c>
      <c r="Q350">
        <v>0</v>
      </c>
      <c r="R350">
        <v>15236</v>
      </c>
      <c r="S350">
        <v>0</v>
      </c>
      <c r="W350">
        <v>0</v>
      </c>
      <c r="Y350">
        <v>2101</v>
      </c>
      <c r="AA350">
        <v>0</v>
      </c>
      <c r="AB350">
        <v>200</v>
      </c>
      <c r="AC350">
        <v>0</v>
      </c>
      <c r="AF350">
        <v>0</v>
      </c>
      <c r="AH350">
        <v>0</v>
      </c>
      <c r="AI350">
        <v>4</v>
      </c>
      <c r="AJ350">
        <v>2039</v>
      </c>
      <c r="AK350">
        <v>0</v>
      </c>
      <c r="AL350">
        <v>0</v>
      </c>
      <c r="AN350">
        <v>0</v>
      </c>
      <c r="AO350">
        <v>0</v>
      </c>
      <c r="AP350">
        <v>0</v>
      </c>
      <c r="AS350">
        <v>0</v>
      </c>
      <c r="AU350">
        <v>0</v>
      </c>
      <c r="AV350">
        <v>0</v>
      </c>
      <c r="AW350">
        <v>10</v>
      </c>
      <c r="AX350">
        <v>0</v>
      </c>
      <c r="AY350">
        <v>0</v>
      </c>
      <c r="BD350">
        <v>6</v>
      </c>
      <c r="BF350">
        <v>0</v>
      </c>
      <c r="BG350">
        <v>0</v>
      </c>
      <c r="BJ350">
        <v>36</v>
      </c>
      <c r="BK350">
        <v>7785</v>
      </c>
      <c r="BM350">
        <v>0</v>
      </c>
      <c r="BN350">
        <v>0</v>
      </c>
      <c r="BO350">
        <v>130</v>
      </c>
      <c r="BP350">
        <v>0</v>
      </c>
      <c r="BQ350">
        <v>0</v>
      </c>
      <c r="BR350">
        <v>1</v>
      </c>
      <c r="BS350">
        <v>0</v>
      </c>
      <c r="BT350">
        <v>0</v>
      </c>
      <c r="BU350">
        <v>37</v>
      </c>
      <c r="BV350">
        <v>0</v>
      </c>
      <c r="BW350">
        <v>0</v>
      </c>
      <c r="CA350">
        <v>1487</v>
      </c>
      <c r="CC350">
        <v>0</v>
      </c>
      <c r="CD350">
        <v>8226</v>
      </c>
      <c r="CE350">
        <v>0</v>
      </c>
      <c r="CL350">
        <v>3</v>
      </c>
    </row>
    <row r="351" spans="1:91" x14ac:dyDescent="0.25">
      <c r="A351" s="36"/>
      <c r="G351">
        <v>0</v>
      </c>
      <c r="H351">
        <v>0</v>
      </c>
      <c r="J351">
        <v>0</v>
      </c>
      <c r="K351">
        <v>26</v>
      </c>
      <c r="L351">
        <v>32</v>
      </c>
      <c r="M351">
        <v>0</v>
      </c>
      <c r="N351">
        <v>0</v>
      </c>
      <c r="O351">
        <v>3</v>
      </c>
      <c r="P351">
        <v>1</v>
      </c>
      <c r="Q351">
        <v>0</v>
      </c>
      <c r="R351">
        <v>23229</v>
      </c>
      <c r="S351">
        <v>0</v>
      </c>
      <c r="W351">
        <v>0</v>
      </c>
      <c r="Y351">
        <v>4922</v>
      </c>
      <c r="AA351">
        <v>0</v>
      </c>
      <c r="AB351">
        <v>250</v>
      </c>
      <c r="AC351">
        <v>0</v>
      </c>
      <c r="AF351">
        <v>0</v>
      </c>
      <c r="AH351">
        <v>0</v>
      </c>
      <c r="AI351">
        <v>5</v>
      </c>
      <c r="AJ351">
        <v>2768</v>
      </c>
      <c r="AK351">
        <v>0</v>
      </c>
      <c r="AL351">
        <v>0</v>
      </c>
      <c r="AN351">
        <v>0</v>
      </c>
      <c r="AO351">
        <v>0</v>
      </c>
      <c r="AP351">
        <v>0</v>
      </c>
      <c r="AS351">
        <v>0</v>
      </c>
      <c r="AU351">
        <v>0</v>
      </c>
      <c r="AV351">
        <v>0</v>
      </c>
      <c r="AW351">
        <v>10</v>
      </c>
      <c r="AX351">
        <v>0</v>
      </c>
      <c r="AY351">
        <v>0</v>
      </c>
      <c r="BD351">
        <v>5</v>
      </c>
      <c r="BF351">
        <v>0</v>
      </c>
      <c r="BG351">
        <v>0</v>
      </c>
      <c r="BJ351">
        <v>45</v>
      </c>
      <c r="BK351">
        <v>9246</v>
      </c>
      <c r="BM351">
        <v>0</v>
      </c>
      <c r="BN351">
        <v>0</v>
      </c>
      <c r="BO351">
        <v>130</v>
      </c>
      <c r="BP351">
        <v>0</v>
      </c>
      <c r="BQ351">
        <v>0</v>
      </c>
      <c r="BR351">
        <v>1</v>
      </c>
      <c r="BS351">
        <v>0</v>
      </c>
      <c r="BT351">
        <v>0</v>
      </c>
      <c r="BU351">
        <v>32</v>
      </c>
      <c r="BV351">
        <v>0</v>
      </c>
      <c r="BW351">
        <v>0</v>
      </c>
      <c r="CA351">
        <v>1528</v>
      </c>
      <c r="CC351">
        <v>0</v>
      </c>
      <c r="CD351">
        <v>16107</v>
      </c>
      <c r="CE351">
        <v>0</v>
      </c>
      <c r="CL351">
        <v>3</v>
      </c>
    </row>
    <row r="352" spans="1:91" x14ac:dyDescent="0.25">
      <c r="A352" s="36"/>
      <c r="G352">
        <v>3</v>
      </c>
      <c r="H352">
        <v>0</v>
      </c>
      <c r="I352">
        <v>0</v>
      </c>
      <c r="J352">
        <v>0</v>
      </c>
      <c r="K352">
        <v>4</v>
      </c>
      <c r="L352">
        <v>8</v>
      </c>
      <c r="M352">
        <v>0</v>
      </c>
      <c r="N352">
        <v>0</v>
      </c>
      <c r="O352">
        <v>0</v>
      </c>
      <c r="Q352">
        <v>0</v>
      </c>
      <c r="R352">
        <v>73</v>
      </c>
      <c r="S352">
        <v>0</v>
      </c>
      <c r="W352">
        <v>11</v>
      </c>
      <c r="X352">
        <v>0</v>
      </c>
      <c r="Y352">
        <v>0</v>
      </c>
      <c r="AA352">
        <v>218</v>
      </c>
      <c r="AB352">
        <v>0</v>
      </c>
      <c r="AC352">
        <v>0</v>
      </c>
      <c r="AE352">
        <v>0</v>
      </c>
      <c r="AF352">
        <v>7</v>
      </c>
      <c r="AH352">
        <v>0</v>
      </c>
      <c r="AI352">
        <v>4</v>
      </c>
      <c r="AJ352">
        <v>0</v>
      </c>
      <c r="AK352">
        <v>0</v>
      </c>
      <c r="AL352">
        <v>0</v>
      </c>
      <c r="AN352">
        <v>0</v>
      </c>
      <c r="AO352">
        <v>0</v>
      </c>
      <c r="AP352">
        <v>0</v>
      </c>
      <c r="AU352">
        <v>0</v>
      </c>
      <c r="AV352">
        <v>48</v>
      </c>
      <c r="AX352">
        <v>0</v>
      </c>
      <c r="AY352">
        <v>0</v>
      </c>
      <c r="BD352">
        <v>0</v>
      </c>
      <c r="BF352">
        <v>1</v>
      </c>
      <c r="BG352">
        <v>0</v>
      </c>
      <c r="BJ352">
        <v>0</v>
      </c>
      <c r="BK352">
        <v>0</v>
      </c>
      <c r="BM352">
        <v>0</v>
      </c>
      <c r="BN352">
        <v>0</v>
      </c>
      <c r="BO352">
        <v>23</v>
      </c>
      <c r="BP352">
        <v>0</v>
      </c>
      <c r="BQ352">
        <v>4</v>
      </c>
      <c r="BR352">
        <v>0</v>
      </c>
      <c r="BS352">
        <v>3</v>
      </c>
      <c r="BT352">
        <v>0</v>
      </c>
      <c r="BU352">
        <v>6</v>
      </c>
      <c r="BV352">
        <v>0</v>
      </c>
      <c r="BW352">
        <v>0</v>
      </c>
      <c r="CA352">
        <v>0</v>
      </c>
      <c r="CC352">
        <v>7</v>
      </c>
      <c r="CD352">
        <v>0</v>
      </c>
      <c r="CE352">
        <v>0</v>
      </c>
    </row>
    <row r="353" spans="1:90" x14ac:dyDescent="0.25">
      <c r="A353" s="36"/>
      <c r="G353">
        <v>3</v>
      </c>
      <c r="H353">
        <v>0</v>
      </c>
      <c r="I353">
        <v>0</v>
      </c>
      <c r="J353">
        <v>0</v>
      </c>
      <c r="K353">
        <v>7</v>
      </c>
      <c r="L353">
        <v>7</v>
      </c>
      <c r="M353">
        <v>0</v>
      </c>
      <c r="N353">
        <v>0</v>
      </c>
      <c r="O353">
        <v>0</v>
      </c>
      <c r="Q353">
        <v>2</v>
      </c>
      <c r="R353">
        <v>68</v>
      </c>
      <c r="S353">
        <v>3</v>
      </c>
      <c r="W353">
        <v>15</v>
      </c>
      <c r="Y353">
        <v>0</v>
      </c>
      <c r="AA353">
        <v>332</v>
      </c>
      <c r="AB353">
        <v>0</v>
      </c>
      <c r="AC353">
        <v>0</v>
      </c>
      <c r="AE353">
        <v>0</v>
      </c>
      <c r="AF353">
        <v>13</v>
      </c>
      <c r="AH353">
        <v>0</v>
      </c>
      <c r="AI353">
        <v>1</v>
      </c>
      <c r="AJ353">
        <v>0</v>
      </c>
      <c r="AK353">
        <v>0</v>
      </c>
      <c r="AL353">
        <v>0</v>
      </c>
      <c r="AN353">
        <v>0</v>
      </c>
      <c r="AO353">
        <v>0</v>
      </c>
      <c r="AP353">
        <v>0</v>
      </c>
      <c r="AU353">
        <v>0</v>
      </c>
      <c r="AV353">
        <v>24</v>
      </c>
      <c r="AX353">
        <v>0</v>
      </c>
      <c r="AY353">
        <v>0</v>
      </c>
      <c r="BD353">
        <v>0</v>
      </c>
      <c r="BF353">
        <v>1</v>
      </c>
      <c r="BG353">
        <v>0</v>
      </c>
      <c r="BJ353">
        <v>0</v>
      </c>
      <c r="BK353">
        <v>0</v>
      </c>
      <c r="BM353">
        <v>0</v>
      </c>
      <c r="BN353">
        <v>0</v>
      </c>
      <c r="BO353">
        <v>24</v>
      </c>
      <c r="BP353">
        <v>0</v>
      </c>
      <c r="BQ353">
        <v>93</v>
      </c>
      <c r="BR353">
        <v>0</v>
      </c>
      <c r="BS353">
        <v>3</v>
      </c>
      <c r="BT353">
        <v>0</v>
      </c>
      <c r="BU353">
        <v>3</v>
      </c>
      <c r="BV353">
        <v>0</v>
      </c>
      <c r="BW353">
        <v>0</v>
      </c>
      <c r="CA353">
        <v>0</v>
      </c>
      <c r="CC353">
        <v>37</v>
      </c>
      <c r="CD353">
        <v>0</v>
      </c>
      <c r="CE353">
        <v>0</v>
      </c>
    </row>
    <row r="354" spans="1:90" x14ac:dyDescent="0.25">
      <c r="A354" s="36"/>
      <c r="L354">
        <v>0</v>
      </c>
      <c r="W354">
        <v>4903</v>
      </c>
      <c r="AI354">
        <v>4</v>
      </c>
      <c r="AV354">
        <v>2307</v>
      </c>
      <c r="BF354">
        <v>0</v>
      </c>
      <c r="BO354">
        <v>9041</v>
      </c>
      <c r="BU354">
        <v>37</v>
      </c>
      <c r="CC354">
        <v>0</v>
      </c>
    </row>
    <row r="355" spans="1:90" x14ac:dyDescent="0.25">
      <c r="A355" s="36"/>
      <c r="G355">
        <v>30</v>
      </c>
      <c r="K355">
        <v>246</v>
      </c>
      <c r="L355">
        <v>0</v>
      </c>
      <c r="Q355">
        <v>4</v>
      </c>
      <c r="R355">
        <v>23229</v>
      </c>
      <c r="S355">
        <v>1211</v>
      </c>
      <c r="W355">
        <v>13148</v>
      </c>
      <c r="AA355">
        <v>483</v>
      </c>
      <c r="AI355">
        <v>5</v>
      </c>
      <c r="AV355">
        <v>10142</v>
      </c>
      <c r="BF355">
        <v>0</v>
      </c>
      <c r="BO355">
        <v>11589</v>
      </c>
      <c r="BQ355">
        <v>7676</v>
      </c>
      <c r="BU355">
        <v>32</v>
      </c>
      <c r="CC355">
        <v>0</v>
      </c>
    </row>
    <row r="356" spans="1:90" x14ac:dyDescent="0.25">
      <c r="A356" s="36"/>
      <c r="L356">
        <v>6</v>
      </c>
      <c r="R356">
        <v>0</v>
      </c>
      <c r="W356">
        <v>0</v>
      </c>
      <c r="AI356">
        <v>0</v>
      </c>
      <c r="BF356">
        <v>6</v>
      </c>
      <c r="BO356">
        <v>0</v>
      </c>
      <c r="BS356">
        <v>5</v>
      </c>
      <c r="BU356">
        <v>12127</v>
      </c>
      <c r="CC356">
        <v>0</v>
      </c>
    </row>
    <row r="357" spans="1:90" x14ac:dyDescent="0.25">
      <c r="A357" s="36"/>
      <c r="G357">
        <v>0</v>
      </c>
      <c r="K357">
        <v>76</v>
      </c>
      <c r="L357">
        <v>7</v>
      </c>
      <c r="Q357">
        <v>0</v>
      </c>
      <c r="R357">
        <v>0</v>
      </c>
      <c r="S357">
        <v>3</v>
      </c>
      <c r="W357">
        <v>0</v>
      </c>
      <c r="AA357">
        <v>94</v>
      </c>
      <c r="AF357">
        <v>0</v>
      </c>
      <c r="AI357">
        <v>0</v>
      </c>
      <c r="BF357">
        <v>22</v>
      </c>
      <c r="BO357">
        <v>0</v>
      </c>
      <c r="BQ357">
        <v>49</v>
      </c>
      <c r="BS357">
        <v>2</v>
      </c>
      <c r="BU357">
        <v>12302</v>
      </c>
      <c r="CC357">
        <v>0</v>
      </c>
    </row>
    <row r="358" spans="1:90" x14ac:dyDescent="0.25">
      <c r="A358" s="36"/>
      <c r="L358">
        <v>2</v>
      </c>
      <c r="R358">
        <v>0</v>
      </c>
      <c r="W358">
        <v>0</v>
      </c>
      <c r="AI358">
        <v>0</v>
      </c>
      <c r="BF358">
        <v>0</v>
      </c>
      <c r="BO358">
        <v>23</v>
      </c>
      <c r="BS358">
        <v>1</v>
      </c>
      <c r="BU358">
        <v>0</v>
      </c>
      <c r="CC358">
        <v>0</v>
      </c>
    </row>
    <row r="359" spans="1:90" x14ac:dyDescent="0.25">
      <c r="A359" s="36"/>
      <c r="G359">
        <v>0</v>
      </c>
      <c r="K359">
        <v>49</v>
      </c>
      <c r="L359">
        <v>0</v>
      </c>
      <c r="Q359">
        <v>0</v>
      </c>
      <c r="R359">
        <v>0</v>
      </c>
      <c r="S359">
        <v>0</v>
      </c>
      <c r="W359">
        <v>0</v>
      </c>
      <c r="AA359">
        <v>0</v>
      </c>
      <c r="AF359">
        <v>0</v>
      </c>
      <c r="AI359">
        <v>0</v>
      </c>
      <c r="BF359">
        <v>0</v>
      </c>
      <c r="BO359">
        <v>24</v>
      </c>
      <c r="BQ359">
        <v>0</v>
      </c>
      <c r="BS359">
        <v>0</v>
      </c>
      <c r="BU359">
        <v>0</v>
      </c>
      <c r="CC359">
        <v>0</v>
      </c>
    </row>
    <row r="360" spans="1:90" x14ac:dyDescent="0.25">
      <c r="A360" s="36"/>
      <c r="L360">
        <v>8</v>
      </c>
      <c r="R360">
        <v>0</v>
      </c>
      <c r="W360">
        <v>0</v>
      </c>
      <c r="AI360">
        <v>0</v>
      </c>
      <c r="BF360">
        <v>0</v>
      </c>
      <c r="BO360">
        <v>0</v>
      </c>
      <c r="BS360">
        <v>0</v>
      </c>
      <c r="BU360">
        <v>0</v>
      </c>
      <c r="CC360">
        <v>0</v>
      </c>
    </row>
    <row r="361" spans="1:90" x14ac:dyDescent="0.25">
      <c r="A361" s="36"/>
      <c r="G361">
        <v>0</v>
      </c>
      <c r="K361">
        <v>6</v>
      </c>
      <c r="L361">
        <v>7</v>
      </c>
      <c r="Q361">
        <v>0</v>
      </c>
      <c r="R361">
        <v>0</v>
      </c>
      <c r="S361">
        <v>0</v>
      </c>
      <c r="W361">
        <v>0</v>
      </c>
      <c r="AA361">
        <v>0</v>
      </c>
      <c r="AF361">
        <v>0</v>
      </c>
      <c r="AI361">
        <v>0</v>
      </c>
      <c r="BF361">
        <v>0</v>
      </c>
      <c r="BO361">
        <v>0</v>
      </c>
      <c r="BQ361">
        <v>0</v>
      </c>
      <c r="BS361">
        <v>0</v>
      </c>
      <c r="BU361">
        <v>0</v>
      </c>
      <c r="CC361">
        <v>0</v>
      </c>
    </row>
    <row r="362" spans="1:90" x14ac:dyDescent="0.25">
      <c r="A362" s="36"/>
      <c r="L362">
        <v>8</v>
      </c>
      <c r="R362">
        <v>47</v>
      </c>
      <c r="W362">
        <v>1</v>
      </c>
      <c r="AI362">
        <v>0</v>
      </c>
      <c r="BF362">
        <v>1</v>
      </c>
      <c r="BO362">
        <v>14</v>
      </c>
      <c r="BS362">
        <v>6</v>
      </c>
      <c r="BU362">
        <v>701</v>
      </c>
      <c r="CC362">
        <v>7</v>
      </c>
    </row>
    <row r="363" spans="1:90" x14ac:dyDescent="0.25">
      <c r="A363" s="36"/>
      <c r="G363">
        <v>10</v>
      </c>
      <c r="K363">
        <v>29</v>
      </c>
      <c r="L363">
        <v>7</v>
      </c>
      <c r="Q363">
        <v>2</v>
      </c>
      <c r="R363">
        <v>194</v>
      </c>
      <c r="S363">
        <v>0</v>
      </c>
      <c r="W363">
        <v>8</v>
      </c>
      <c r="AA363">
        <v>81</v>
      </c>
      <c r="AF363">
        <v>0</v>
      </c>
      <c r="AI363">
        <v>0</v>
      </c>
      <c r="BF363">
        <v>1</v>
      </c>
      <c r="BO363">
        <v>11</v>
      </c>
      <c r="BQ363">
        <v>0</v>
      </c>
      <c r="BS363">
        <v>1</v>
      </c>
      <c r="BU363">
        <v>1023</v>
      </c>
      <c r="CC363">
        <v>37</v>
      </c>
    </row>
    <row r="364" spans="1:90" x14ac:dyDescent="0.25">
      <c r="A364" s="36"/>
      <c r="L364" t="s">
        <v>1148</v>
      </c>
      <c r="R364" t="s">
        <v>1149</v>
      </c>
      <c r="W364" t="s">
        <v>1150</v>
      </c>
      <c r="AI364" t="s">
        <v>1151</v>
      </c>
      <c r="BF364" t="s">
        <v>1152</v>
      </c>
      <c r="BO364" t="s">
        <v>1153</v>
      </c>
      <c r="BS364" t="s">
        <v>1154</v>
      </c>
      <c r="BU364" t="s">
        <v>1155</v>
      </c>
      <c r="CC364" t="s">
        <v>1156</v>
      </c>
    </row>
    <row r="365" spans="1:90" x14ac:dyDescent="0.25">
      <c r="A365" s="36"/>
      <c r="G365" t="s">
        <v>1157</v>
      </c>
      <c r="K365" t="s">
        <v>380</v>
      </c>
      <c r="L365" t="s">
        <v>1148</v>
      </c>
      <c r="Q365" t="s">
        <v>1158</v>
      </c>
      <c r="R365" t="s">
        <v>1149</v>
      </c>
      <c r="S365" t="s">
        <v>1159</v>
      </c>
      <c r="W365" t="s">
        <v>1150</v>
      </c>
      <c r="AA365" t="s">
        <v>1160</v>
      </c>
      <c r="AF365" t="s">
        <v>1161</v>
      </c>
      <c r="AI365" t="s">
        <v>1162</v>
      </c>
      <c r="BF365" t="s">
        <v>1152</v>
      </c>
      <c r="BO365" t="s">
        <v>1153</v>
      </c>
      <c r="BQ365" t="s">
        <v>1163</v>
      </c>
      <c r="BS365" t="s">
        <v>1164</v>
      </c>
      <c r="BU365" t="s">
        <v>1155</v>
      </c>
      <c r="CC365" t="s">
        <v>1156</v>
      </c>
    </row>
    <row r="366" spans="1:90" x14ac:dyDescent="0.25">
      <c r="A366" s="36"/>
      <c r="G366">
        <v>1</v>
      </c>
      <c r="H366">
        <v>1</v>
      </c>
      <c r="I366">
        <v>2</v>
      </c>
      <c r="J366">
        <v>4</v>
      </c>
      <c r="K366">
        <v>0</v>
      </c>
      <c r="L366">
        <v>1</v>
      </c>
      <c r="M366">
        <v>2</v>
      </c>
      <c r="N366">
        <v>0</v>
      </c>
      <c r="O366">
        <v>0</v>
      </c>
      <c r="P366">
        <v>1</v>
      </c>
      <c r="Q366">
        <v>0</v>
      </c>
      <c r="R366">
        <v>4</v>
      </c>
      <c r="S366">
        <v>4</v>
      </c>
      <c r="W366">
        <v>0</v>
      </c>
      <c r="X366">
        <v>2</v>
      </c>
      <c r="Y366">
        <v>2</v>
      </c>
      <c r="AA366">
        <v>0</v>
      </c>
      <c r="AB366">
        <v>2</v>
      </c>
      <c r="AC366">
        <v>3</v>
      </c>
      <c r="AE366">
        <v>2</v>
      </c>
      <c r="AF366">
        <v>5</v>
      </c>
      <c r="AG366">
        <v>0</v>
      </c>
      <c r="AH366">
        <v>3</v>
      </c>
      <c r="AI366">
        <v>3</v>
      </c>
      <c r="AJ366">
        <v>3</v>
      </c>
      <c r="AK366">
        <v>1</v>
      </c>
      <c r="AL366">
        <v>4</v>
      </c>
      <c r="AN366">
        <v>1</v>
      </c>
      <c r="AO366">
        <v>2</v>
      </c>
      <c r="AP366">
        <v>0</v>
      </c>
      <c r="AQ366">
        <v>1</v>
      </c>
      <c r="AR366">
        <v>4</v>
      </c>
      <c r="AU366">
        <v>1</v>
      </c>
      <c r="AV366">
        <v>2</v>
      </c>
      <c r="AW366">
        <v>0</v>
      </c>
      <c r="AY366">
        <v>2</v>
      </c>
      <c r="BC366">
        <v>2</v>
      </c>
      <c r="BD366">
        <v>2</v>
      </c>
      <c r="BE366">
        <v>0</v>
      </c>
      <c r="BF366">
        <v>3</v>
      </c>
      <c r="BG366">
        <v>0</v>
      </c>
      <c r="BI366">
        <v>1</v>
      </c>
      <c r="BJ366">
        <v>0</v>
      </c>
      <c r="BM366">
        <v>0</v>
      </c>
      <c r="BN366">
        <v>0</v>
      </c>
      <c r="BO366">
        <v>0</v>
      </c>
      <c r="BP366">
        <v>2</v>
      </c>
      <c r="BQ366">
        <v>2</v>
      </c>
      <c r="BR366">
        <v>0</v>
      </c>
      <c r="BS366">
        <v>0</v>
      </c>
      <c r="BT366">
        <v>1</v>
      </c>
      <c r="BU366">
        <v>1</v>
      </c>
      <c r="BV366">
        <v>0</v>
      </c>
      <c r="BW366">
        <v>0</v>
      </c>
      <c r="BY366">
        <v>0</v>
      </c>
      <c r="CA366">
        <v>0</v>
      </c>
      <c r="CB366">
        <v>4</v>
      </c>
      <c r="CC366">
        <v>1</v>
      </c>
      <c r="CD366">
        <v>1</v>
      </c>
      <c r="CE366">
        <v>0</v>
      </c>
    </row>
    <row r="367" spans="1:90" x14ac:dyDescent="0.25">
      <c r="A367" s="36"/>
      <c r="G367" t="s">
        <v>1165</v>
      </c>
      <c r="H367" t="s">
        <v>740</v>
      </c>
      <c r="I367" t="s">
        <v>1166</v>
      </c>
      <c r="J367" t="s">
        <v>1167</v>
      </c>
      <c r="K367" t="s">
        <v>1168</v>
      </c>
      <c r="L367" t="s">
        <v>1169</v>
      </c>
      <c r="M367" t="s">
        <v>1170</v>
      </c>
      <c r="N367" t="s">
        <v>1171</v>
      </c>
      <c r="O367" t="s">
        <v>1168</v>
      </c>
      <c r="P367" t="s">
        <v>1172</v>
      </c>
      <c r="Q367" t="s">
        <v>1173</v>
      </c>
      <c r="R367" t="s">
        <v>1174</v>
      </c>
      <c r="S367" t="s">
        <v>1175</v>
      </c>
      <c r="W367" t="s">
        <v>380</v>
      </c>
      <c r="Y367" t="s">
        <v>1176</v>
      </c>
      <c r="AA367" t="s">
        <v>1168</v>
      </c>
      <c r="AB367" t="s">
        <v>1177</v>
      </c>
      <c r="AC367" t="s">
        <v>1178</v>
      </c>
      <c r="AE367" t="s">
        <v>1179</v>
      </c>
      <c r="AF367" t="s">
        <v>1180</v>
      </c>
      <c r="AG367" t="s">
        <v>740</v>
      </c>
      <c r="AH367" t="s">
        <v>1181</v>
      </c>
      <c r="AI367" t="s">
        <v>1182</v>
      </c>
      <c r="AJ367" t="s">
        <v>1183</v>
      </c>
      <c r="AK367" t="s">
        <v>1184</v>
      </c>
      <c r="AL367" t="s">
        <v>1185</v>
      </c>
      <c r="AN367" t="s">
        <v>1186</v>
      </c>
      <c r="AO367" t="s">
        <v>1187</v>
      </c>
      <c r="AP367" t="s">
        <v>1188</v>
      </c>
      <c r="AR367" t="s">
        <v>1189</v>
      </c>
      <c r="AU367" t="s">
        <v>1190</v>
      </c>
      <c r="AV367" t="s">
        <v>1191</v>
      </c>
      <c r="AY367" t="s">
        <v>1192</v>
      </c>
      <c r="BC367" t="s">
        <v>1193</v>
      </c>
      <c r="BD367" t="s">
        <v>1194</v>
      </c>
      <c r="BE367" t="s">
        <v>740</v>
      </c>
      <c r="BF367" t="s">
        <v>1195</v>
      </c>
      <c r="BG367" t="s">
        <v>1168</v>
      </c>
      <c r="BI367" t="s">
        <v>1196</v>
      </c>
      <c r="BJ367" t="s">
        <v>1197</v>
      </c>
      <c r="BO367" t="s">
        <v>740</v>
      </c>
      <c r="BP367" t="s">
        <v>1168</v>
      </c>
      <c r="BQ367" t="s">
        <v>1198</v>
      </c>
      <c r="BR367" t="s">
        <v>1199</v>
      </c>
      <c r="BS367" t="s">
        <v>1200</v>
      </c>
      <c r="BT367" t="s">
        <v>714</v>
      </c>
      <c r="BU367" t="s">
        <v>1201</v>
      </c>
      <c r="BV367" t="s">
        <v>1168</v>
      </c>
      <c r="BW367" t="s">
        <v>1168</v>
      </c>
      <c r="CA367" t="s">
        <v>1168</v>
      </c>
      <c r="CC367" t="s">
        <v>1202</v>
      </c>
      <c r="CD367" t="s">
        <v>1203</v>
      </c>
      <c r="CE367" t="s">
        <v>1204</v>
      </c>
      <c r="CL367" t="s">
        <v>1205</v>
      </c>
    </row>
    <row r="368" spans="1:90" x14ac:dyDescent="0.25">
      <c r="A368" s="36"/>
      <c r="G368" t="s">
        <v>1206</v>
      </c>
      <c r="H368" t="s">
        <v>714</v>
      </c>
      <c r="J368" t="s">
        <v>1207</v>
      </c>
      <c r="K368" t="s">
        <v>1168</v>
      </c>
      <c r="L368" t="s">
        <v>1208</v>
      </c>
      <c r="M368" t="s">
        <v>1209</v>
      </c>
      <c r="N368" t="s">
        <v>1161</v>
      </c>
      <c r="O368" t="s">
        <v>1168</v>
      </c>
      <c r="P368" t="s">
        <v>1210</v>
      </c>
      <c r="Q368" t="s">
        <v>1211</v>
      </c>
      <c r="R368" t="s">
        <v>1212</v>
      </c>
      <c r="S368" t="s">
        <v>1213</v>
      </c>
      <c r="W368" t="s">
        <v>380</v>
      </c>
      <c r="Y368" t="s">
        <v>1214</v>
      </c>
      <c r="AA368" t="s">
        <v>1168</v>
      </c>
      <c r="AB368" t="s">
        <v>1215</v>
      </c>
      <c r="AC368" t="s">
        <v>1216</v>
      </c>
      <c r="AE368" t="s">
        <v>1217</v>
      </c>
      <c r="AF368" t="s">
        <v>1218</v>
      </c>
      <c r="AG368" t="s">
        <v>740</v>
      </c>
      <c r="AH368" t="s">
        <v>1219</v>
      </c>
      <c r="AI368" t="s">
        <v>1220</v>
      </c>
      <c r="AJ368" t="s">
        <v>1221</v>
      </c>
      <c r="AK368" t="s">
        <v>1184</v>
      </c>
      <c r="AL368" t="s">
        <v>1222</v>
      </c>
      <c r="AN368" t="s">
        <v>1223</v>
      </c>
      <c r="AO368" t="s">
        <v>1224</v>
      </c>
      <c r="AP368" t="s">
        <v>1161</v>
      </c>
      <c r="AR368" t="s">
        <v>1225</v>
      </c>
      <c r="AU368" t="s">
        <v>1226</v>
      </c>
      <c r="AV368" t="s">
        <v>1227</v>
      </c>
      <c r="AY368" t="s">
        <v>1228</v>
      </c>
      <c r="BC368" t="s">
        <v>1229</v>
      </c>
      <c r="BD368" t="s">
        <v>1230</v>
      </c>
      <c r="BE368" t="s">
        <v>740</v>
      </c>
      <c r="BF368" t="s">
        <v>1231</v>
      </c>
      <c r="BG368" t="s">
        <v>1168</v>
      </c>
      <c r="BI368" t="s">
        <v>1232</v>
      </c>
      <c r="BJ368" t="s">
        <v>1168</v>
      </c>
      <c r="BO368" t="s">
        <v>740</v>
      </c>
      <c r="BP368" t="s">
        <v>740</v>
      </c>
      <c r="BQ368" t="s">
        <v>1233</v>
      </c>
      <c r="BR368" t="s">
        <v>1199</v>
      </c>
      <c r="BS368" t="s">
        <v>1200</v>
      </c>
      <c r="BT368" t="s">
        <v>714</v>
      </c>
      <c r="BU368" t="s">
        <v>1234</v>
      </c>
      <c r="BV368" t="s">
        <v>1168</v>
      </c>
      <c r="BW368" t="s">
        <v>1168</v>
      </c>
      <c r="CA368" t="s">
        <v>1168</v>
      </c>
      <c r="CC368" t="s">
        <v>1235</v>
      </c>
      <c r="CD368" t="s">
        <v>1236</v>
      </c>
      <c r="CE368" t="s">
        <v>1237</v>
      </c>
      <c r="CL368" t="s">
        <v>1238</v>
      </c>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workbookViewId="0">
      <selection activeCell="B1" sqref="B1"/>
    </sheetView>
  </sheetViews>
  <sheetFormatPr defaultRowHeight="15" x14ac:dyDescent="0.25"/>
  <sheetData>
    <row r="1" spans="1:2" x14ac:dyDescent="0.25">
      <c r="B1" t="s">
        <v>1239</v>
      </c>
    </row>
    <row r="2" spans="1:2" x14ac:dyDescent="0.25">
      <c r="A2">
        <v>2024</v>
      </c>
      <c r="B2" t="s">
        <v>1240</v>
      </c>
    </row>
    <row r="3" spans="1:2" x14ac:dyDescent="0.25">
      <c r="A3">
        <v>2025</v>
      </c>
      <c r="B3" t="s">
        <v>1241</v>
      </c>
    </row>
    <row r="4" spans="1:2" x14ac:dyDescent="0.25">
      <c r="A4">
        <v>2026</v>
      </c>
      <c r="B4" t="s">
        <v>1242</v>
      </c>
    </row>
    <row r="5" spans="1:2" x14ac:dyDescent="0.25">
      <c r="A5">
        <v>2027</v>
      </c>
      <c r="B5" t="s">
        <v>1243</v>
      </c>
    </row>
    <row r="6" spans="1:2" x14ac:dyDescent="0.25">
      <c r="A6">
        <v>2028</v>
      </c>
      <c r="B6" t="s">
        <v>1244</v>
      </c>
    </row>
    <row r="7" spans="1:2" x14ac:dyDescent="0.25">
      <c r="A7">
        <v>2029</v>
      </c>
      <c r="B7" t="s">
        <v>1245</v>
      </c>
    </row>
    <row r="8" spans="1:2" x14ac:dyDescent="0.25">
      <c r="A8">
        <v>2030</v>
      </c>
      <c r="B8" t="s">
        <v>1246</v>
      </c>
    </row>
    <row r="10" spans="1:2" x14ac:dyDescent="0.25">
      <c r="B10" t="s">
        <v>1247</v>
      </c>
    </row>
    <row r="11" spans="1:2" x14ac:dyDescent="0.25">
      <c r="A11">
        <v>2024</v>
      </c>
      <c r="B11" t="s">
        <v>1248</v>
      </c>
    </row>
    <row r="12" spans="1:2" x14ac:dyDescent="0.25">
      <c r="A12">
        <v>2025</v>
      </c>
      <c r="B12" t="s">
        <v>1249</v>
      </c>
    </row>
    <row r="13" spans="1:2" x14ac:dyDescent="0.25">
      <c r="A13">
        <v>2026</v>
      </c>
      <c r="B13" t="s">
        <v>1250</v>
      </c>
    </row>
    <row r="14" spans="1:2" x14ac:dyDescent="0.25">
      <c r="A14">
        <v>2027</v>
      </c>
      <c r="B14" t="s">
        <v>1251</v>
      </c>
    </row>
    <row r="15" spans="1:2" x14ac:dyDescent="0.25">
      <c r="A15">
        <v>2028</v>
      </c>
      <c r="B15" t="s">
        <v>1252</v>
      </c>
    </row>
    <row r="16" spans="1:2" x14ac:dyDescent="0.25">
      <c r="A16">
        <v>2029</v>
      </c>
      <c r="B16" t="s">
        <v>1253</v>
      </c>
    </row>
    <row r="17" spans="1:2" x14ac:dyDescent="0.25">
      <c r="A17">
        <v>2030</v>
      </c>
      <c r="B17" t="s">
        <v>1246</v>
      </c>
    </row>
    <row r="19" spans="1:2" x14ac:dyDescent="0.25">
      <c r="B19" t="s">
        <v>1254</v>
      </c>
    </row>
    <row r="20" spans="1:2" x14ac:dyDescent="0.25">
      <c r="A20">
        <v>2024</v>
      </c>
      <c r="B20" t="s">
        <v>1255</v>
      </c>
    </row>
    <row r="21" spans="1:2" x14ac:dyDescent="0.25">
      <c r="A21">
        <v>2025</v>
      </c>
      <c r="B21" t="s">
        <v>1256</v>
      </c>
    </row>
    <row r="22" spans="1:2" x14ac:dyDescent="0.25">
      <c r="A22">
        <v>2026</v>
      </c>
      <c r="B22" t="s">
        <v>1257</v>
      </c>
    </row>
    <row r="23" spans="1:2" x14ac:dyDescent="0.25">
      <c r="A23">
        <v>2027</v>
      </c>
      <c r="B23" t="s">
        <v>1258</v>
      </c>
    </row>
    <row r="24" spans="1:2" x14ac:dyDescent="0.25">
      <c r="A24">
        <v>2028</v>
      </c>
      <c r="B24" t="s">
        <v>1244</v>
      </c>
    </row>
    <row r="25" spans="1:2" x14ac:dyDescent="0.25">
      <c r="A25">
        <v>2029</v>
      </c>
      <c r="B25" t="s">
        <v>1253</v>
      </c>
    </row>
    <row r="26" spans="1:2" x14ac:dyDescent="0.25">
      <c r="A26">
        <v>2030</v>
      </c>
      <c r="B26" t="s">
        <v>1246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25</vt:i4>
      </vt:variant>
    </vt:vector>
  </HeadingPairs>
  <TitlesOfParts>
    <vt:vector size="25" baseType="lpstr">
      <vt:lpstr>Раздел I</vt:lpstr>
      <vt:lpstr>Раздел II </vt:lpstr>
      <vt:lpstr>Раздел III (пункт 7)</vt:lpstr>
      <vt:lpstr>Раздел III (пункт 8)</vt:lpstr>
      <vt:lpstr>Раздел III (пункт 9)</vt:lpstr>
      <vt:lpstr>Раздел III (пункт 10)</vt:lpstr>
      <vt:lpstr>Раздел III (пункт 11)</vt:lpstr>
      <vt:lpstr>Раздел III (пункт 12) </vt:lpstr>
      <vt:lpstr>Раздел III (пункт 13)</vt:lpstr>
      <vt:lpstr>Раздел III (пункт 14)</vt:lpstr>
      <vt:lpstr>Раздел III (пункт 15)</vt:lpstr>
      <vt:lpstr>Раздел III (пункт 16) </vt:lpstr>
      <vt:lpstr>Раздел III (пункт 18)</vt:lpstr>
      <vt:lpstr>Раздел IV (пункт 19)</vt:lpstr>
      <vt:lpstr>Раздел IV (пункт 20)</vt:lpstr>
      <vt:lpstr>Раздел IV (пункт 21)</vt:lpstr>
      <vt:lpstr>Раздел IV (пункт 22)</vt:lpstr>
      <vt:lpstr>Раздел V (пункт 25)</vt:lpstr>
      <vt:lpstr>Раздел V (пункт 26)</vt:lpstr>
      <vt:lpstr>Раздел V (пункт 27)</vt:lpstr>
      <vt:lpstr>Раздел VI (пункт 30)</vt:lpstr>
      <vt:lpstr>Раздел VI (пункт 33)</vt:lpstr>
      <vt:lpstr>Раздел VI (пункт 34)</vt:lpstr>
      <vt:lpstr>Data Import</vt:lpstr>
      <vt:lpstr>Meta 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Почтовая Екатерина Юрьевна</dc:creator>
  <cp:lastModifiedBy>Почтовая Екатерина Юрьевна</cp:lastModifiedBy>
  <cp:revision>15</cp:revision>
  <dcterms:created xsi:type="dcterms:W3CDTF">2015-06-05T18:19:34Z</dcterms:created>
  <dcterms:modified xsi:type="dcterms:W3CDTF">2026-09-01T12:02:24Z</dcterms:modified>
</cp:coreProperties>
</file>